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ctrlProps/ctrlProp6.xml" ContentType="application/vnd.ms-excel.controlproperties+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xml"/>
  <Override PartName="/xl/ctrlProps/ctrlProp7.xml" ContentType="application/vnd.ms-excel.controlproperties+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theme/themeOverride2.xml" ContentType="application/vnd.openxmlformats-officedocument.themeOverride+xml"/>
  <Override PartName="/xl/drawings/drawing7.xml" ContentType="application/vnd.openxmlformats-officedocument.drawing+xml"/>
  <Override PartName="/xl/ctrlProps/ctrlProp8.xml" ContentType="application/vnd.ms-excel.controlproperties+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theme/themeOverride3.xml" ContentType="application/vnd.openxmlformats-officedocument.themeOverride+xml"/>
  <Override PartName="/xl/drawings/drawing8.xml" ContentType="application/vnd.openxmlformats-officedocument.drawing+xml"/>
  <Override PartName="/xl/ctrlProps/ctrlProp9.xml" ContentType="application/vnd.ms-excel.controlpropertie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theme/themeOverride4.xml" ContentType="application/vnd.openxmlformats-officedocument.themeOverride+xml"/>
  <Override PartName="/xl/drawings/drawing9.xml" ContentType="application/vnd.openxmlformats-officedocument.drawing+xml"/>
  <Override PartName="/xl/ctrlProps/ctrlProp10.xml" ContentType="application/vnd.ms-excel.controlproperties+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theme/themeOverride5.xml" ContentType="application/vnd.openxmlformats-officedocument.themeOverride+xml"/>
  <Override PartName="/xl/drawings/drawing10.xml" ContentType="application/vnd.openxmlformats-officedocument.drawing+xml"/>
  <Override PartName="/xl/ctrlProps/ctrlProp11.xml" ContentType="application/vnd.ms-excel.controlproperties+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theme/themeOverride6.xml" ContentType="application/vnd.openxmlformats-officedocument.themeOverride+xml"/>
  <Override PartName="/xl/drawings/drawing11.xml" ContentType="application/vnd.openxmlformats-officedocument.drawing+xml"/>
  <Override PartName="/xl/ctrlProps/ctrlProp12.xml" ContentType="application/vnd.ms-excel.controlproperties+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theme/themeOverride7.xml" ContentType="application/vnd.openxmlformats-officedocument.themeOverride+xml"/>
  <Override PartName="/xl/drawings/drawing12.xml" ContentType="application/vnd.openxmlformats-officedocument.drawing+xml"/>
  <Override PartName="/xl/ctrlProps/ctrlProp13.xml" ContentType="application/vnd.ms-excel.controlproperties+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theme/themeOverride8.xml" ContentType="application/vnd.openxmlformats-officedocument.themeOverride+xml"/>
  <Override PartName="/xl/drawings/drawing13.xml" ContentType="application/vnd.openxmlformats-officedocument.drawing+xml"/>
  <Override PartName="/xl/ctrlProps/ctrlProp14.xml" ContentType="application/vnd.ms-excel.controlproperties+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theme/themeOverride9.xml" ContentType="application/vnd.openxmlformats-officedocument.themeOverride+xml"/>
  <Override PartName="/xl/drawings/drawing14.xml" ContentType="application/vnd.openxmlformats-officedocument.drawing+xml"/>
  <Override PartName="/xl/ctrlProps/ctrlProp15.xml" ContentType="application/vnd.ms-excel.controlproperties+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theme/themeOverride10.xml" ContentType="application/vnd.openxmlformats-officedocument.themeOverride+xml"/>
  <Override PartName="/xl/drawings/drawing15.xml" ContentType="application/vnd.openxmlformats-officedocument.drawing+xml"/>
  <Override PartName="/xl/ctrlProps/ctrlProp16.xml" ContentType="application/vnd.ms-excel.controlproperties+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theme/themeOverride11.xml" ContentType="application/vnd.openxmlformats-officedocument.themeOverride+xml"/>
  <Override PartName="/xl/drawings/drawing16.xml" ContentType="application/vnd.openxmlformats-officedocument.drawing+xml"/>
  <Override PartName="/xl/ctrlProps/ctrlProp17.xml" ContentType="application/vnd.ms-excel.controlproperties+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theme/themeOverride12.xml" ContentType="application/vnd.openxmlformats-officedocument.themeOverride+xml"/>
  <Override PartName="/xl/drawings/drawing17.xml" ContentType="application/vnd.openxmlformats-officedocument.drawing+xml"/>
  <Override PartName="/xl/ctrlProps/ctrlProp18.xml" ContentType="application/vnd.ms-excel.controlproperties+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theme/themeOverride13.xml" ContentType="application/vnd.openxmlformats-officedocument.themeOverride+xml"/>
  <Override PartName="/xl/drawings/drawing18.xml" ContentType="application/vnd.openxmlformats-officedocument.drawing+xml"/>
  <Override PartName="/xl/ctrlProps/ctrlProp19.xml" ContentType="application/vnd.ms-excel.controlproperties+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theme/themeOverride14.xml" ContentType="application/vnd.openxmlformats-officedocument.themeOverride+xml"/>
  <Override PartName="/xl/drawings/drawing19.xml" ContentType="application/vnd.openxmlformats-officedocument.drawing+xml"/>
  <Override PartName="/xl/ctrlProps/ctrlProp20.xml" ContentType="application/vnd.ms-excel.controlproperties+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theme/themeOverride15.xml" ContentType="application/vnd.openxmlformats-officedocument.themeOverride+xml"/>
  <Override PartName="/xl/drawings/drawing20.xml" ContentType="application/vnd.openxmlformats-officedocument.drawing+xml"/>
  <Override PartName="/xl/ctrlProps/ctrlProp21.xml" ContentType="application/vnd.ms-excel.controlproperties+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theme/themeOverride16.xml" ContentType="application/vnd.openxmlformats-officedocument.themeOverride+xml"/>
  <Override PartName="/xl/drawings/drawing21.xml" ContentType="application/vnd.openxmlformats-officedocument.drawing+xml"/>
  <Override PartName="/xl/ctrlProps/ctrlProp22.xml" ContentType="application/vnd.ms-excel.controlproperties+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theme/themeOverride17.xml" ContentType="application/vnd.openxmlformats-officedocument.themeOverride+xml"/>
  <Override PartName="/xl/drawings/drawing22.xml" ContentType="application/vnd.openxmlformats-officedocument.drawing+xml"/>
  <Override PartName="/xl/ctrlProps/ctrlProp23.xml" ContentType="application/vnd.ms-excel.controlproperties+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theme/themeOverride18.xml" ContentType="application/vnd.openxmlformats-officedocument.themeOverride+xml"/>
  <Override PartName="/xl/drawings/drawing23.xml" ContentType="application/vnd.openxmlformats-officedocument.drawing+xml"/>
  <Override PartName="/xl/ctrlProps/ctrlProp24.xml" ContentType="application/vnd.ms-excel.controlproperties+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theme/themeOverride19.xml" ContentType="application/vnd.openxmlformats-officedocument.themeOverride+xml"/>
  <Override PartName="/xl/drawings/drawing24.xml" ContentType="application/vnd.openxmlformats-officedocument.drawing+xml"/>
  <Override PartName="/xl/ctrlProps/ctrlProp25.xml" ContentType="application/vnd.ms-excel.controlproperties+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theme/themeOverride20.xml" ContentType="application/vnd.openxmlformats-officedocument.themeOverride+xml"/>
  <Override PartName="/xl/drawings/drawing25.xml" ContentType="application/vnd.openxmlformats-officedocument.drawing+xml"/>
  <Override PartName="/xl/ctrlProps/ctrlProp26.xml" ContentType="application/vnd.ms-excel.controlproperties+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theme/themeOverride21.xml" ContentType="application/vnd.openxmlformats-officedocument.themeOverride+xml"/>
  <Override PartName="/xl/drawings/drawing26.xml" ContentType="application/vnd.openxmlformats-officedocument.drawing+xml"/>
  <Override PartName="/xl/ctrlProps/ctrlProp27.xml" ContentType="application/vnd.ms-excel.controlproperties+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theme/themeOverride22.xml" ContentType="application/vnd.openxmlformats-officedocument.themeOverride+xml"/>
  <Override PartName="/xl/drawings/drawing27.xml" ContentType="application/vnd.openxmlformats-officedocument.drawing+xml"/>
  <Override PartName="/xl/ctrlProps/ctrlProp28.xml" ContentType="application/vnd.ms-excel.controlproperties+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theme/themeOverride23.xml" ContentType="application/vnd.openxmlformats-officedocument.themeOverride+xml"/>
  <Override PartName="/xl/drawings/drawing28.xml" ContentType="application/vnd.openxmlformats-officedocument.drawing+xml"/>
  <Override PartName="/xl/ctrlProps/ctrlProp29.xml" ContentType="application/vnd.ms-excel.controlproperties+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9.xml" ContentType="application/vnd.openxmlformats-officedocument.drawing+xml"/>
  <Override PartName="/xl/ctrlProps/ctrlProp30.xml" ContentType="application/vnd.ms-excel.controlproperties+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style3.xml" ContentType="application/vnd.ms-office.chartstyle+xml"/>
  <Override PartName="/xl/charts/colors3.xml" ContentType="application/vnd.ms-office.chartcolorstyle+xml"/>
  <Override PartName="/xl/charts/chart79.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0.xml" ContentType="application/vnd.openxmlformats-officedocument.drawing+xml"/>
  <Override PartName="/xl/ctrlProps/ctrlProp31.xml" ContentType="application/vnd.ms-excel.controlproperties+xml"/>
  <Override PartName="/xl/drawings/drawing31.xml" ContentType="application/vnd.openxmlformats-officedocument.drawing+xml"/>
  <Override PartName="/xl/ctrlProps/ctrlProp32.xml" ContentType="application/vnd.ms-excel.controlproperties+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style5.xml" ContentType="application/vnd.ms-office.chartstyle+xml"/>
  <Override PartName="/xl/charts/colors5.xml" ContentType="application/vnd.ms-office.chartcolorstyle+xml"/>
  <Override PartName="/xl/charts/chart83.xml" ContentType="application/vnd.openxmlformats-officedocument.drawingml.chart+xml"/>
  <Override PartName="/xl/charts/style6.xml" ContentType="application/vnd.ms-office.chartstyle+xml"/>
  <Override PartName="/xl/charts/colors6.xml" ContentType="application/vnd.ms-office.chartcolorstyle+xml"/>
  <Override PartName="/xl/drawings/drawing32.xml" ContentType="application/vnd.openxmlformats-officedocument.drawing+xml"/>
  <Override PartName="/xl/ctrlProps/ctrlProp3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codeName="ThisWorkbook" defaultThemeVersion="124226"/>
  <mc:AlternateContent xmlns:mc="http://schemas.openxmlformats.org/markup-compatibility/2006">
    <mc:Choice Requires="x15">
      <x15ac:absPath xmlns:x15ac="http://schemas.microsoft.com/office/spreadsheetml/2010/11/ac" url="C:\Users\cmejia\Downloads\"/>
    </mc:Choice>
  </mc:AlternateContent>
  <bookViews>
    <workbookView xWindow="0" yWindow="0" windowWidth="27330" windowHeight="11055" tabRatio="942" xr2:uid="{00000000-000D-0000-FFFF-FFFF00000000}"/>
  </bookViews>
  <sheets>
    <sheet name="START" sheetId="22" r:id="rId1"/>
    <sheet name="INSTRUCTIONS" sheetId="32" r:id="rId2"/>
    <sheet name="Information_Page" sheetId="28" r:id="rId3"/>
    <sheet name="Service Point 1" sheetId="89" state="hidden" r:id="rId4"/>
    <sheet name="Service Point 2" sheetId="87" state="hidden" r:id="rId5"/>
    <sheet name="Service Point 3" sheetId="90" state="hidden" r:id="rId6"/>
    <sheet name="Service Point 4" sheetId="91" state="hidden" r:id="rId7"/>
    <sheet name="Service Point 5" sheetId="48" state="hidden" r:id="rId8"/>
    <sheet name="Service Point 6" sheetId="47" state="hidden" r:id="rId9"/>
    <sheet name="Service Point 7" sheetId="46" state="hidden" r:id="rId10"/>
    <sheet name="Service Point 8" sheetId="45" state="hidden" r:id="rId11"/>
    <sheet name="Service Point 9" sheetId="44" state="hidden" r:id="rId12"/>
    <sheet name="Service Point 10" sheetId="43" state="hidden" r:id="rId13"/>
    <sheet name="Service Point 11" sheetId="42" state="hidden" r:id="rId14"/>
    <sheet name="Service Point 12" sheetId="41" state="hidden" r:id="rId15"/>
    <sheet name="Service Point 13" sheetId="68" state="hidden" r:id="rId16"/>
    <sheet name="Service Point 14" sheetId="69" state="hidden" r:id="rId17"/>
    <sheet name="Service Point 15" sheetId="70" state="hidden" r:id="rId18"/>
    <sheet name="Service Point 16" sheetId="71" state="hidden" r:id="rId19"/>
    <sheet name="Service Point 17" sheetId="72" state="hidden" r:id="rId20"/>
    <sheet name="Service Point 18" sheetId="73" state="hidden" r:id="rId21"/>
    <sheet name="Service Point 19" sheetId="74" state="hidden" r:id="rId22"/>
    <sheet name="Service Point 20" sheetId="75" state="hidden" r:id="rId23"/>
    <sheet name="Service Point 21" sheetId="76" state="hidden" r:id="rId24"/>
    <sheet name="Service Point 22" sheetId="77" state="hidden" r:id="rId25"/>
    <sheet name="Service Point 23" sheetId="78" state="hidden" r:id="rId26"/>
    <sheet name="Service Point 24" sheetId="79" state="hidden" r:id="rId27"/>
    <sheet name="Service Site Summary" sheetId="61" state="hidden" r:id="rId28"/>
    <sheet name="National Level - M&amp;E Unit" sheetId="38" r:id="rId29"/>
    <sheet name="System Assessment Summary" sheetId="84" state="hidden" r:id="rId30"/>
    <sheet name="Global Dashboard" sheetId="57" r:id="rId31"/>
    <sheet name="RDQA + G Final Action Plan" sheetId="40" state="hidden" r:id="rId32"/>
    <sheet name="Data" sheetId="55" state="hidden" r:id="rId33"/>
    <sheet name="Data Export" sheetId="85" state="hidden" r:id="rId34"/>
    <sheet name="Sheet1" sheetId="86" state="hidden" r:id="rId35"/>
  </sheets>
  <definedNames>
    <definedName name="ab" localSheetId="5">#REF!</definedName>
    <definedName name="ab" localSheetId="6">#REF!</definedName>
    <definedName name="ab">#REF!</definedName>
    <definedName name="accessi" localSheetId="5">#REF!</definedName>
    <definedName name="accessi" localSheetId="6">#REF!</definedName>
    <definedName name="accessi">#REF!</definedName>
    <definedName name="OLE_LINK1" localSheetId="32">Data!#REF!</definedName>
    <definedName name="_xlnm.Print_Area" localSheetId="30">'Global Dashboard'!$A$1:$Y$76</definedName>
    <definedName name="_xlnm.Print_Area" localSheetId="2">Information_Page!$A$1:$N$49</definedName>
    <definedName name="_xlnm.Print_Area" localSheetId="1">INSTRUCTIONS!$A$1:$G$9</definedName>
    <definedName name="_xlnm.Print_Area" localSheetId="28">'National Level - M&amp;E Unit'!$A$1:$J$119</definedName>
    <definedName name="_xlnm.Print_Area" localSheetId="31">'RDQA + G Final Action Plan'!$A$1:$G$196</definedName>
    <definedName name="_xlnm.Print_Area" localSheetId="3">'Service Point 1'!$A$1:$J$110</definedName>
    <definedName name="_xlnm.Print_Area" localSheetId="12">'Service Point 10'!#REF!</definedName>
    <definedName name="_xlnm.Print_Area" localSheetId="13">'Service Point 11'!#REF!</definedName>
    <definedName name="_xlnm.Print_Area" localSheetId="14">'Service Point 12'!#REF!</definedName>
    <definedName name="_xlnm.Print_Area" localSheetId="15">'Service Point 13'!#REF!</definedName>
    <definedName name="_xlnm.Print_Area" localSheetId="16">'Service Point 14'!#REF!</definedName>
    <definedName name="_xlnm.Print_Area" localSheetId="17">'Service Point 15'!#REF!</definedName>
    <definedName name="_xlnm.Print_Area" localSheetId="18">'Service Point 16'!#REF!</definedName>
    <definedName name="_xlnm.Print_Area" localSheetId="19">'Service Point 17'!#REF!</definedName>
    <definedName name="_xlnm.Print_Area" localSheetId="20">'Service Point 18'!#REF!</definedName>
    <definedName name="_xlnm.Print_Area" localSheetId="21">'Service Point 19'!#REF!</definedName>
    <definedName name="_xlnm.Print_Area" localSheetId="22">'Service Point 20'!#REF!</definedName>
    <definedName name="_xlnm.Print_Area" localSheetId="23">'Service Point 21'!#REF!</definedName>
    <definedName name="_xlnm.Print_Area" localSheetId="24">'Service Point 22'!#REF!</definedName>
    <definedName name="_xlnm.Print_Area" localSheetId="25">'Service Point 23'!#REF!</definedName>
    <definedName name="_xlnm.Print_Area" localSheetId="26">'Service Point 24'!#REF!</definedName>
    <definedName name="_xlnm.Print_Area" localSheetId="5">'Service Point 3'!#REF!</definedName>
    <definedName name="_xlnm.Print_Area" localSheetId="6">'Service Point 4'!#REF!</definedName>
    <definedName name="_xlnm.Print_Area" localSheetId="7">'Service Point 5'!#REF!</definedName>
    <definedName name="_xlnm.Print_Area" localSheetId="8">'Service Point 6'!#REF!</definedName>
    <definedName name="_xlnm.Print_Area" localSheetId="9">'Service Point 7'!#REF!</definedName>
    <definedName name="_xlnm.Print_Area" localSheetId="10">'Service Point 8'!#REF!</definedName>
    <definedName name="_xlnm.Print_Area" localSheetId="11">'Service Point 9'!#REF!</definedName>
    <definedName name="_xlnm.Print_Area" localSheetId="27">'Service Site Summary'!$A$1:$U$78</definedName>
    <definedName name="_xlnm.Print_Area" localSheetId="0">START!$B$2:$M$18</definedName>
    <definedName name="_xlnm.Print_Area" localSheetId="29">'System Assessment Summary'!$A$1:$K$44</definedName>
    <definedName name="_xlnm.Print_Titles" localSheetId="29">'System Assessment Summary'!$1:$2</definedName>
    <definedName name="test">#REF!</definedName>
  </definedNames>
  <calcPr calcId="171027"/>
  <fileRecoveryPr autoRecover="0"/>
</workbook>
</file>

<file path=xl/calcChain.xml><?xml version="1.0" encoding="utf-8"?>
<calcChain xmlns="http://schemas.openxmlformats.org/spreadsheetml/2006/main">
  <c r="D13" i="38" l="1"/>
  <c r="AB20" i="38" s="1"/>
  <c r="AD25" i="38" l="1"/>
  <c r="D25" i="89"/>
  <c r="E25" i="89" s="1"/>
  <c r="D29" i="79" l="1"/>
  <c r="E29" i="79" s="1"/>
  <c r="D27" i="79"/>
  <c r="E27" i="79" s="1"/>
  <c r="D25" i="79"/>
  <c r="E25" i="79" s="1"/>
  <c r="D29" i="78"/>
  <c r="E29" i="78" s="1"/>
  <c r="D27" i="78"/>
  <c r="E27" i="78" s="1"/>
  <c r="D25" i="78"/>
  <c r="E25" i="78" s="1"/>
  <c r="D29" i="77"/>
  <c r="E29" i="77" s="1"/>
  <c r="D27" i="77"/>
  <c r="E27" i="77" s="1"/>
  <c r="D25" i="77"/>
  <c r="E25" i="77" s="1"/>
  <c r="D29" i="76"/>
  <c r="E29" i="76" s="1"/>
  <c r="D27" i="76"/>
  <c r="E27" i="76" s="1"/>
  <c r="D25" i="76"/>
  <c r="E25" i="76" s="1"/>
  <c r="D29" i="75"/>
  <c r="E29" i="75" s="1"/>
  <c r="D27" i="75"/>
  <c r="E27" i="75" s="1"/>
  <c r="D25" i="75"/>
  <c r="E25" i="75" s="1"/>
  <c r="D29" i="74"/>
  <c r="E29" i="74" s="1"/>
  <c r="D27" i="74"/>
  <c r="E27" i="74" s="1"/>
  <c r="D25" i="74"/>
  <c r="E25" i="74" s="1"/>
  <c r="D29" i="73"/>
  <c r="E29" i="73" s="1"/>
  <c r="D27" i="73"/>
  <c r="E27" i="73" s="1"/>
  <c r="D25" i="73"/>
  <c r="E25" i="73" s="1"/>
  <c r="D29" i="72"/>
  <c r="E29" i="72" s="1"/>
  <c r="D27" i="72"/>
  <c r="E27" i="72" s="1"/>
  <c r="D25" i="72"/>
  <c r="E25" i="72" s="1"/>
  <c r="D29" i="71"/>
  <c r="E29" i="71" s="1"/>
  <c r="D27" i="71"/>
  <c r="E27" i="71" s="1"/>
  <c r="D25" i="71"/>
  <c r="E25" i="71" s="1"/>
  <c r="D29" i="70"/>
  <c r="E29" i="70" s="1"/>
  <c r="D27" i="70"/>
  <c r="E27" i="70" s="1"/>
  <c r="D25" i="70"/>
  <c r="E25" i="70" s="1"/>
  <c r="D29" i="69"/>
  <c r="E29" i="69" s="1"/>
  <c r="D27" i="69"/>
  <c r="E27" i="69" s="1"/>
  <c r="D25" i="69"/>
  <c r="E25" i="69" s="1"/>
  <c r="D29" i="68"/>
  <c r="E29" i="68" s="1"/>
  <c r="D27" i="68"/>
  <c r="E27" i="68" s="1"/>
  <c r="D25" i="68"/>
  <c r="E25" i="68" s="1"/>
  <c r="D29" i="41"/>
  <c r="E29" i="41" s="1"/>
  <c r="D27" i="41"/>
  <c r="E27" i="41" s="1"/>
  <c r="D25" i="41"/>
  <c r="E25" i="41" s="1"/>
  <c r="D29" i="42"/>
  <c r="E29" i="42" s="1"/>
  <c r="D27" i="42"/>
  <c r="E27" i="42" s="1"/>
  <c r="D25" i="42"/>
  <c r="E25" i="42" s="1"/>
  <c r="D27" i="43"/>
  <c r="E27" i="43" s="1"/>
  <c r="D29" i="43"/>
  <c r="E29" i="43" s="1"/>
  <c r="D25" i="43"/>
  <c r="E25" i="43" s="1"/>
  <c r="D29" i="44"/>
  <c r="E29" i="44" s="1"/>
  <c r="D27" i="44"/>
  <c r="E27" i="44" s="1"/>
  <c r="D25" i="44"/>
  <c r="E25" i="44" s="1"/>
  <c r="D29" i="45"/>
  <c r="E29" i="45" s="1"/>
  <c r="D27" i="45"/>
  <c r="E27" i="45" s="1"/>
  <c r="D25" i="45"/>
  <c r="E25" i="45" s="1"/>
  <c r="D29" i="46"/>
  <c r="E29" i="46" s="1"/>
  <c r="D27" i="46"/>
  <c r="E27" i="46" s="1"/>
  <c r="D25" i="46"/>
  <c r="E25" i="46" s="1"/>
  <c r="D29" i="47"/>
  <c r="E29" i="47" s="1"/>
  <c r="D27" i="47"/>
  <c r="E27" i="47" s="1"/>
  <c r="D25" i="47"/>
  <c r="E25" i="47" s="1"/>
  <c r="D29" i="48"/>
  <c r="E29" i="48" s="1"/>
  <c r="D27" i="48"/>
  <c r="E27" i="48" s="1"/>
  <c r="D25" i="48"/>
  <c r="E25" i="48" s="1"/>
  <c r="D29" i="91"/>
  <c r="E29" i="91" s="1"/>
  <c r="D27" i="91"/>
  <c r="E27" i="91" s="1"/>
  <c r="D25" i="91"/>
  <c r="E25" i="91" s="1"/>
  <c r="D29" i="90"/>
  <c r="E29" i="90" s="1"/>
  <c r="D27" i="90"/>
  <c r="E27" i="90" s="1"/>
  <c r="D25" i="90"/>
  <c r="E25" i="90" s="1"/>
  <c r="D29" i="87"/>
  <c r="E29" i="87" s="1"/>
  <c r="D27" i="87"/>
  <c r="E27" i="87" s="1"/>
  <c r="D25" i="87"/>
  <c r="E25" i="87" s="1"/>
  <c r="D29" i="89"/>
  <c r="E29" i="89" s="1"/>
  <c r="D27" i="89"/>
  <c r="E27" i="89" s="1"/>
  <c r="A91" i="55" l="1"/>
  <c r="A90" i="55"/>
  <c r="A89" i="55"/>
  <c r="A88" i="55"/>
  <c r="A87" i="55"/>
  <c r="A86" i="55"/>
  <c r="A85" i="55"/>
  <c r="A84" i="55"/>
  <c r="A83" i="55"/>
  <c r="A82" i="55"/>
  <c r="A81" i="55"/>
  <c r="A80" i="55"/>
  <c r="A79" i="55"/>
  <c r="A78" i="55"/>
  <c r="A77" i="55"/>
  <c r="A76" i="55"/>
  <c r="A75" i="55"/>
  <c r="A74" i="55"/>
  <c r="A73" i="55"/>
  <c r="A72" i="55"/>
  <c r="A71" i="55"/>
  <c r="A70" i="55"/>
  <c r="A69" i="55"/>
  <c r="A68" i="55"/>
  <c r="C95" i="38" l="1"/>
  <c r="R12" i="55" l="1"/>
  <c r="E6" i="79" l="1"/>
  <c r="E5" i="79"/>
  <c r="E4" i="79"/>
  <c r="E3" i="79"/>
  <c r="E2" i="79"/>
  <c r="D85" i="79"/>
  <c r="D84" i="79"/>
  <c r="K86" i="79"/>
  <c r="K83" i="79"/>
  <c r="D83" i="79"/>
  <c r="K82" i="79"/>
  <c r="D82" i="79"/>
  <c r="M79" i="79"/>
  <c r="D79" i="79"/>
  <c r="K78" i="79"/>
  <c r="L78" i="79" s="1"/>
  <c r="M78" i="79" s="1"/>
  <c r="N78" i="79" s="1"/>
  <c r="O78" i="79" s="1"/>
  <c r="P78" i="79" s="1"/>
  <c r="Q78" i="79" s="1"/>
  <c r="R78" i="79" s="1"/>
  <c r="S78" i="79" s="1"/>
  <c r="T78" i="79" s="1"/>
  <c r="U78" i="79" s="1"/>
  <c r="V78" i="79" s="1"/>
  <c r="W78" i="79" s="1"/>
  <c r="X78" i="79" s="1"/>
  <c r="Y78" i="79" s="1"/>
  <c r="Z78" i="79" s="1"/>
  <c r="AA78" i="79" s="1"/>
  <c r="AB78" i="79" s="1"/>
  <c r="AC78" i="79" s="1"/>
  <c r="D78" i="79"/>
  <c r="K77" i="79"/>
  <c r="D77" i="79"/>
  <c r="K76" i="79"/>
  <c r="D76" i="79"/>
  <c r="D75" i="79"/>
  <c r="K74" i="79"/>
  <c r="D74" i="79"/>
  <c r="K71" i="79"/>
  <c r="D71" i="79"/>
  <c r="D72" i="79" s="1"/>
  <c r="AJ7" i="79" s="1"/>
  <c r="K70" i="79"/>
  <c r="D70" i="79"/>
  <c r="D69" i="79"/>
  <c r="D68" i="79"/>
  <c r="D67" i="79"/>
  <c r="D66" i="79"/>
  <c r="D65" i="79"/>
  <c r="D64" i="79"/>
  <c r="D63" i="79"/>
  <c r="K62" i="79"/>
  <c r="D62" i="79"/>
  <c r="K61" i="79"/>
  <c r="D61" i="79"/>
  <c r="K60" i="79"/>
  <c r="D60" i="79"/>
  <c r="D57" i="79"/>
  <c r="D56" i="79"/>
  <c r="D55" i="79"/>
  <c r="K54" i="79"/>
  <c r="D54" i="79"/>
  <c r="K51" i="79"/>
  <c r="D51" i="79"/>
  <c r="K50" i="79"/>
  <c r="D50" i="79"/>
  <c r="K49" i="79"/>
  <c r="D49" i="79"/>
  <c r="K48" i="79"/>
  <c r="D48" i="79"/>
  <c r="K47" i="79"/>
  <c r="D47" i="79"/>
  <c r="K45" i="79"/>
  <c r="K44" i="79"/>
  <c r="D44" i="79"/>
  <c r="K43" i="79"/>
  <c r="D43" i="79"/>
  <c r="K42" i="79"/>
  <c r="D42" i="79"/>
  <c r="D41" i="79"/>
  <c r="D40" i="79"/>
  <c r="K39" i="79"/>
  <c r="D39" i="79"/>
  <c r="K38" i="79"/>
  <c r="D38" i="79"/>
  <c r="D23" i="79"/>
  <c r="D20" i="79"/>
  <c r="D19" i="79"/>
  <c r="D18" i="79"/>
  <c r="E18" i="79" s="1"/>
  <c r="D16" i="79"/>
  <c r="E16" i="79" s="1"/>
  <c r="AC15" i="79" s="1"/>
  <c r="I28" i="55" s="1"/>
  <c r="D14" i="79"/>
  <c r="E13" i="79"/>
  <c r="E22" i="79" s="1"/>
  <c r="E7" i="79"/>
  <c r="E6" i="78"/>
  <c r="E5" i="78"/>
  <c r="E3" i="78"/>
  <c r="E2" i="78"/>
  <c r="D85" i="78"/>
  <c r="D84" i="78"/>
  <c r="K86" i="78"/>
  <c r="K83" i="78"/>
  <c r="D83" i="78"/>
  <c r="K82" i="78"/>
  <c r="D82" i="78"/>
  <c r="M79" i="78"/>
  <c r="D79" i="78"/>
  <c r="K78" i="78"/>
  <c r="L78" i="78" s="1"/>
  <c r="M78" i="78" s="1"/>
  <c r="N78" i="78" s="1"/>
  <c r="O78" i="78" s="1"/>
  <c r="P78" i="78" s="1"/>
  <c r="Q78" i="78" s="1"/>
  <c r="R78" i="78" s="1"/>
  <c r="S78" i="78" s="1"/>
  <c r="T78" i="78" s="1"/>
  <c r="U78" i="78" s="1"/>
  <c r="V78" i="78" s="1"/>
  <c r="W78" i="78" s="1"/>
  <c r="X78" i="78" s="1"/>
  <c r="Y78" i="78" s="1"/>
  <c r="Z78" i="78" s="1"/>
  <c r="AA78" i="78" s="1"/>
  <c r="AB78" i="78" s="1"/>
  <c r="AC78" i="78" s="1"/>
  <c r="D78" i="78"/>
  <c r="K77" i="78"/>
  <c r="D77" i="78"/>
  <c r="K76" i="78"/>
  <c r="D76" i="78"/>
  <c r="D75" i="78"/>
  <c r="K74" i="78"/>
  <c r="D74" i="78"/>
  <c r="K71" i="78"/>
  <c r="D71" i="78"/>
  <c r="D72" i="78" s="1"/>
  <c r="AJ7" i="78" s="1"/>
  <c r="K70" i="78"/>
  <c r="D70" i="78"/>
  <c r="D69" i="78"/>
  <c r="D68" i="78"/>
  <c r="D67" i="78"/>
  <c r="D66" i="78"/>
  <c r="D65" i="78"/>
  <c r="D64" i="78"/>
  <c r="D63" i="78"/>
  <c r="K62" i="78"/>
  <c r="D62" i="78"/>
  <c r="K61" i="78"/>
  <c r="D61" i="78"/>
  <c r="K60" i="78"/>
  <c r="D60" i="78"/>
  <c r="D57" i="78"/>
  <c r="D56" i="78"/>
  <c r="D58" i="78" s="1"/>
  <c r="AJ6" i="78" s="1"/>
  <c r="D55" i="78"/>
  <c r="K54" i="78"/>
  <c r="D54" i="78"/>
  <c r="K51" i="78"/>
  <c r="D51" i="78"/>
  <c r="K50" i="78"/>
  <c r="D50" i="78"/>
  <c r="K49" i="78"/>
  <c r="D49" i="78"/>
  <c r="K48" i="78"/>
  <c r="D48" i="78"/>
  <c r="K47" i="78"/>
  <c r="D47" i="78"/>
  <c r="K45" i="78"/>
  <c r="K44" i="78"/>
  <c r="D44" i="78"/>
  <c r="K43" i="78"/>
  <c r="D43" i="78"/>
  <c r="K42" i="78"/>
  <c r="D42" i="78"/>
  <c r="D41" i="78"/>
  <c r="D40" i="78"/>
  <c r="K39" i="78"/>
  <c r="D39" i="78"/>
  <c r="K38" i="78"/>
  <c r="D38" i="78"/>
  <c r="D23" i="78"/>
  <c r="D20" i="78"/>
  <c r="D19" i="78"/>
  <c r="D18" i="78"/>
  <c r="E18" i="78" s="1"/>
  <c r="D16" i="78"/>
  <c r="E16" i="78" s="1"/>
  <c r="AC15" i="78" s="1"/>
  <c r="I27" i="55" s="1"/>
  <c r="D14" i="78"/>
  <c r="E13" i="78"/>
  <c r="E22" i="78" s="1"/>
  <c r="E7" i="78"/>
  <c r="E4" i="78"/>
  <c r="E6" i="77"/>
  <c r="E5" i="77"/>
  <c r="E3" i="77"/>
  <c r="E2" i="77"/>
  <c r="D85" i="77"/>
  <c r="D84" i="77"/>
  <c r="K86" i="77"/>
  <c r="K83" i="77"/>
  <c r="D83" i="77"/>
  <c r="K82" i="77"/>
  <c r="D82" i="77"/>
  <c r="M79" i="77"/>
  <c r="D79" i="77"/>
  <c r="K78" i="77"/>
  <c r="L78" i="77" s="1"/>
  <c r="M78" i="77" s="1"/>
  <c r="N78" i="77" s="1"/>
  <c r="O78" i="77" s="1"/>
  <c r="P78" i="77" s="1"/>
  <c r="Q78" i="77" s="1"/>
  <c r="R78" i="77" s="1"/>
  <c r="S78" i="77" s="1"/>
  <c r="T78" i="77" s="1"/>
  <c r="U78" i="77" s="1"/>
  <c r="V78" i="77" s="1"/>
  <c r="W78" i="77" s="1"/>
  <c r="X78" i="77" s="1"/>
  <c r="Y78" i="77" s="1"/>
  <c r="Z78" i="77" s="1"/>
  <c r="AA78" i="77" s="1"/>
  <c r="AB78" i="77" s="1"/>
  <c r="AC78" i="77" s="1"/>
  <c r="D78" i="77"/>
  <c r="K77" i="77"/>
  <c r="D77" i="77"/>
  <c r="K76" i="77"/>
  <c r="D76" i="77"/>
  <c r="D75" i="77"/>
  <c r="K74" i="77"/>
  <c r="D74" i="77"/>
  <c r="K71" i="77"/>
  <c r="D71" i="77"/>
  <c r="D72" i="77" s="1"/>
  <c r="AJ7" i="77" s="1"/>
  <c r="K70" i="77"/>
  <c r="D70" i="77"/>
  <c r="D69" i="77"/>
  <c r="D68" i="77"/>
  <c r="D67" i="77"/>
  <c r="D66" i="77"/>
  <c r="D65" i="77"/>
  <c r="D64" i="77"/>
  <c r="D63" i="77"/>
  <c r="K62" i="77"/>
  <c r="D62" i="77"/>
  <c r="K61" i="77"/>
  <c r="D61" i="77"/>
  <c r="K60" i="77"/>
  <c r="D60" i="77"/>
  <c r="D57" i="77"/>
  <c r="D56" i="77"/>
  <c r="D58" i="77" s="1"/>
  <c r="AJ6" i="77" s="1"/>
  <c r="D55" i="77"/>
  <c r="K54" i="77"/>
  <c r="D54" i="77"/>
  <c r="K51" i="77"/>
  <c r="D51" i="77"/>
  <c r="K50" i="77"/>
  <c r="D50" i="77"/>
  <c r="K49" i="77"/>
  <c r="D49" i="77"/>
  <c r="K48" i="77"/>
  <c r="D48" i="77"/>
  <c r="K47" i="77"/>
  <c r="D47" i="77"/>
  <c r="K45" i="77"/>
  <c r="K44" i="77"/>
  <c r="D44" i="77"/>
  <c r="K43" i="77"/>
  <c r="D43" i="77"/>
  <c r="K42" i="77"/>
  <c r="D42" i="77"/>
  <c r="D41" i="77"/>
  <c r="D40" i="77"/>
  <c r="K39" i="77"/>
  <c r="D39" i="77"/>
  <c r="K38" i="77"/>
  <c r="D38" i="77"/>
  <c r="D23" i="77"/>
  <c r="D20" i="77"/>
  <c r="D19" i="77"/>
  <c r="D18" i="77"/>
  <c r="E18" i="77" s="1"/>
  <c r="D16" i="77"/>
  <c r="E16" i="77" s="1"/>
  <c r="AC15" i="77" s="1"/>
  <c r="I26" i="55" s="1"/>
  <c r="D14" i="77"/>
  <c r="E13" i="77"/>
  <c r="E22" i="77" s="1"/>
  <c r="E7" i="77"/>
  <c r="E4" i="77"/>
  <c r="E6" i="76"/>
  <c r="E5" i="76"/>
  <c r="E3" i="76"/>
  <c r="E2" i="76"/>
  <c r="D85" i="76"/>
  <c r="D84" i="76"/>
  <c r="K86" i="76"/>
  <c r="K83" i="76"/>
  <c r="D83" i="76"/>
  <c r="K82" i="76"/>
  <c r="D82" i="76"/>
  <c r="M79" i="76"/>
  <c r="D79" i="76"/>
  <c r="K78" i="76"/>
  <c r="L78" i="76" s="1"/>
  <c r="M78" i="76" s="1"/>
  <c r="N78" i="76" s="1"/>
  <c r="O78" i="76" s="1"/>
  <c r="P78" i="76" s="1"/>
  <c r="Q78" i="76" s="1"/>
  <c r="R78" i="76" s="1"/>
  <c r="S78" i="76" s="1"/>
  <c r="T78" i="76" s="1"/>
  <c r="U78" i="76" s="1"/>
  <c r="V78" i="76" s="1"/>
  <c r="W78" i="76" s="1"/>
  <c r="X78" i="76" s="1"/>
  <c r="Y78" i="76" s="1"/>
  <c r="Z78" i="76" s="1"/>
  <c r="AA78" i="76" s="1"/>
  <c r="AB78" i="76" s="1"/>
  <c r="AC78" i="76" s="1"/>
  <c r="D78" i="76"/>
  <c r="K77" i="76"/>
  <c r="D77" i="76"/>
  <c r="K76" i="76"/>
  <c r="D76" i="76"/>
  <c r="D75" i="76"/>
  <c r="K74" i="76"/>
  <c r="D74" i="76"/>
  <c r="K71" i="76"/>
  <c r="D71" i="76"/>
  <c r="D72" i="76" s="1"/>
  <c r="AJ7" i="76" s="1"/>
  <c r="K70" i="76"/>
  <c r="D70" i="76"/>
  <c r="D69" i="76"/>
  <c r="D68" i="76"/>
  <c r="D67" i="76"/>
  <c r="D66" i="76"/>
  <c r="D65" i="76"/>
  <c r="D64" i="76"/>
  <c r="D63" i="76"/>
  <c r="K62" i="76"/>
  <c r="D62" i="76"/>
  <c r="K61" i="76"/>
  <c r="D61" i="76"/>
  <c r="K60" i="76"/>
  <c r="D60" i="76"/>
  <c r="D57" i="76"/>
  <c r="D56" i="76"/>
  <c r="D55" i="76"/>
  <c r="K54" i="76"/>
  <c r="D54" i="76"/>
  <c r="K51" i="76"/>
  <c r="D51" i="76"/>
  <c r="K50" i="76"/>
  <c r="D50" i="76"/>
  <c r="K49" i="76"/>
  <c r="D49" i="76"/>
  <c r="K48" i="76"/>
  <c r="D48" i="76"/>
  <c r="K47" i="76"/>
  <c r="D47" i="76"/>
  <c r="K45" i="76"/>
  <c r="K44" i="76"/>
  <c r="D44" i="76"/>
  <c r="K43" i="76"/>
  <c r="D43" i="76"/>
  <c r="K42" i="76"/>
  <c r="D42" i="76"/>
  <c r="D41" i="76"/>
  <c r="D40" i="76"/>
  <c r="K39" i="76"/>
  <c r="D39" i="76"/>
  <c r="K38" i="76"/>
  <c r="D38" i="76"/>
  <c r="D23" i="76"/>
  <c r="D20" i="76"/>
  <c r="D19" i="76"/>
  <c r="D18" i="76"/>
  <c r="E18" i="76" s="1"/>
  <c r="D16" i="76"/>
  <c r="E16" i="76" s="1"/>
  <c r="AC15" i="76" s="1"/>
  <c r="I25" i="55" s="1"/>
  <c r="D14" i="76"/>
  <c r="E13" i="76"/>
  <c r="E22" i="76" s="1"/>
  <c r="E7" i="76"/>
  <c r="E4" i="76"/>
  <c r="E6" i="75"/>
  <c r="E5" i="75"/>
  <c r="E3" i="75"/>
  <c r="E2" i="75"/>
  <c r="D85" i="75"/>
  <c r="D84" i="75"/>
  <c r="K86" i="75"/>
  <c r="K83" i="75"/>
  <c r="D83" i="75"/>
  <c r="K82" i="75"/>
  <c r="D82" i="75"/>
  <c r="M79" i="75"/>
  <c r="D79" i="75"/>
  <c r="K78" i="75"/>
  <c r="L78" i="75" s="1"/>
  <c r="M78" i="75" s="1"/>
  <c r="N78" i="75" s="1"/>
  <c r="O78" i="75" s="1"/>
  <c r="P78" i="75" s="1"/>
  <c r="Q78" i="75" s="1"/>
  <c r="R78" i="75" s="1"/>
  <c r="S78" i="75" s="1"/>
  <c r="T78" i="75" s="1"/>
  <c r="U78" i="75" s="1"/>
  <c r="V78" i="75" s="1"/>
  <c r="W78" i="75" s="1"/>
  <c r="X78" i="75" s="1"/>
  <c r="Y78" i="75" s="1"/>
  <c r="Z78" i="75" s="1"/>
  <c r="AA78" i="75" s="1"/>
  <c r="AB78" i="75" s="1"/>
  <c r="AC78" i="75" s="1"/>
  <c r="D78" i="75"/>
  <c r="K77" i="75"/>
  <c r="D77" i="75"/>
  <c r="K76" i="75"/>
  <c r="D76" i="75"/>
  <c r="D75" i="75"/>
  <c r="K74" i="75"/>
  <c r="D74" i="75"/>
  <c r="K71" i="75"/>
  <c r="D71" i="75"/>
  <c r="D72" i="75" s="1"/>
  <c r="AJ7" i="75" s="1"/>
  <c r="K70" i="75"/>
  <c r="D70" i="75"/>
  <c r="D69" i="75"/>
  <c r="D68" i="75"/>
  <c r="D67" i="75"/>
  <c r="D66" i="75"/>
  <c r="D65" i="75"/>
  <c r="D64" i="75"/>
  <c r="D63" i="75"/>
  <c r="K62" i="75"/>
  <c r="D62" i="75"/>
  <c r="K61" i="75"/>
  <c r="D61" i="75"/>
  <c r="K60" i="75"/>
  <c r="D60" i="75"/>
  <c r="D57" i="75"/>
  <c r="D56" i="75"/>
  <c r="D55" i="75"/>
  <c r="K54" i="75"/>
  <c r="D54" i="75"/>
  <c r="K51" i="75"/>
  <c r="D51" i="75"/>
  <c r="K50" i="75"/>
  <c r="D50" i="75"/>
  <c r="K49" i="75"/>
  <c r="D49" i="75"/>
  <c r="K48" i="75"/>
  <c r="D48" i="75"/>
  <c r="K47" i="75"/>
  <c r="D47" i="75"/>
  <c r="K45" i="75"/>
  <c r="K44" i="75"/>
  <c r="D44" i="75"/>
  <c r="K43" i="75"/>
  <c r="D43" i="75"/>
  <c r="K42" i="75"/>
  <c r="D42" i="75"/>
  <c r="D41" i="75"/>
  <c r="D40" i="75"/>
  <c r="K39" i="75"/>
  <c r="D39" i="75"/>
  <c r="K38" i="75"/>
  <c r="D38" i="75"/>
  <c r="D23" i="75"/>
  <c r="D20" i="75"/>
  <c r="D19" i="75"/>
  <c r="D18" i="75"/>
  <c r="E18" i="75" s="1"/>
  <c r="D16" i="75"/>
  <c r="E16" i="75" s="1"/>
  <c r="AC15" i="75" s="1"/>
  <c r="I24" i="55" s="1"/>
  <c r="D14" i="75"/>
  <c r="E13" i="75"/>
  <c r="E22" i="75" s="1"/>
  <c r="E7" i="75"/>
  <c r="E4" i="75"/>
  <c r="E6" i="74"/>
  <c r="E5" i="74"/>
  <c r="E3" i="74"/>
  <c r="E2" i="74"/>
  <c r="D85" i="74"/>
  <c r="D84" i="74"/>
  <c r="K86" i="74"/>
  <c r="K83" i="74"/>
  <c r="D83" i="74"/>
  <c r="K82" i="74"/>
  <c r="D82" i="74"/>
  <c r="M79" i="74"/>
  <c r="D79" i="74"/>
  <c r="K78" i="74"/>
  <c r="L78" i="74" s="1"/>
  <c r="M78" i="74" s="1"/>
  <c r="N78" i="74" s="1"/>
  <c r="O78" i="74" s="1"/>
  <c r="P78" i="74" s="1"/>
  <c r="Q78" i="74" s="1"/>
  <c r="R78" i="74" s="1"/>
  <c r="S78" i="74" s="1"/>
  <c r="T78" i="74" s="1"/>
  <c r="U78" i="74" s="1"/>
  <c r="V78" i="74" s="1"/>
  <c r="W78" i="74" s="1"/>
  <c r="X78" i="74" s="1"/>
  <c r="Y78" i="74" s="1"/>
  <c r="Z78" i="74" s="1"/>
  <c r="AA78" i="74" s="1"/>
  <c r="AB78" i="74" s="1"/>
  <c r="AC78" i="74" s="1"/>
  <c r="D78" i="74"/>
  <c r="K77" i="74"/>
  <c r="D77" i="74"/>
  <c r="K76" i="74"/>
  <c r="D76" i="74"/>
  <c r="D75" i="74"/>
  <c r="K74" i="74"/>
  <c r="D74" i="74"/>
  <c r="K71" i="74"/>
  <c r="D71" i="74"/>
  <c r="D72" i="74" s="1"/>
  <c r="AJ7" i="74" s="1"/>
  <c r="K70" i="74"/>
  <c r="D70" i="74"/>
  <c r="D69" i="74"/>
  <c r="D68" i="74"/>
  <c r="D67" i="74"/>
  <c r="D66" i="74"/>
  <c r="D65" i="74"/>
  <c r="D64" i="74"/>
  <c r="D63" i="74"/>
  <c r="K62" i="74"/>
  <c r="D62" i="74"/>
  <c r="K61" i="74"/>
  <c r="D61" i="74"/>
  <c r="K60" i="74"/>
  <c r="D60" i="74"/>
  <c r="D57" i="74"/>
  <c r="D56" i="74"/>
  <c r="D58" i="74" s="1"/>
  <c r="AJ6" i="74" s="1"/>
  <c r="D55" i="74"/>
  <c r="K54" i="74"/>
  <c r="D54" i="74"/>
  <c r="K51" i="74"/>
  <c r="D51" i="74"/>
  <c r="K50" i="74"/>
  <c r="D50" i="74"/>
  <c r="K49" i="74"/>
  <c r="D49" i="74"/>
  <c r="K48" i="74"/>
  <c r="D48" i="74"/>
  <c r="K47" i="74"/>
  <c r="D47" i="74"/>
  <c r="K45" i="74"/>
  <c r="K44" i="74"/>
  <c r="D44" i="74"/>
  <c r="K43" i="74"/>
  <c r="D43" i="74"/>
  <c r="K42" i="74"/>
  <c r="D42" i="74"/>
  <c r="D41" i="74"/>
  <c r="D40" i="74"/>
  <c r="K39" i="74"/>
  <c r="D39" i="74"/>
  <c r="K38" i="74"/>
  <c r="D38" i="74"/>
  <c r="D23" i="74"/>
  <c r="D20" i="74"/>
  <c r="D19" i="74"/>
  <c r="D18" i="74"/>
  <c r="E18" i="74" s="1"/>
  <c r="D16" i="74"/>
  <c r="E16" i="74" s="1"/>
  <c r="AC15" i="74" s="1"/>
  <c r="I23" i="55" s="1"/>
  <c r="D14" i="74"/>
  <c r="E13" i="74"/>
  <c r="E22" i="74" s="1"/>
  <c r="E7" i="74"/>
  <c r="E4" i="74"/>
  <c r="E6" i="73"/>
  <c r="E5" i="73"/>
  <c r="E3" i="73"/>
  <c r="E2" i="73"/>
  <c r="D85" i="73"/>
  <c r="D84" i="73"/>
  <c r="K86" i="73"/>
  <c r="K83" i="73"/>
  <c r="D83" i="73"/>
  <c r="K82" i="73"/>
  <c r="D82" i="73"/>
  <c r="M79" i="73"/>
  <c r="D79" i="73"/>
  <c r="K78" i="73"/>
  <c r="L78" i="73" s="1"/>
  <c r="M78" i="73" s="1"/>
  <c r="N78" i="73" s="1"/>
  <c r="O78" i="73" s="1"/>
  <c r="P78" i="73" s="1"/>
  <c r="Q78" i="73" s="1"/>
  <c r="R78" i="73" s="1"/>
  <c r="S78" i="73" s="1"/>
  <c r="T78" i="73" s="1"/>
  <c r="U78" i="73" s="1"/>
  <c r="V78" i="73" s="1"/>
  <c r="W78" i="73" s="1"/>
  <c r="X78" i="73" s="1"/>
  <c r="Y78" i="73" s="1"/>
  <c r="Z78" i="73" s="1"/>
  <c r="AA78" i="73" s="1"/>
  <c r="AB78" i="73" s="1"/>
  <c r="AC78" i="73" s="1"/>
  <c r="D78" i="73"/>
  <c r="K77" i="73"/>
  <c r="D77" i="73"/>
  <c r="K76" i="73"/>
  <c r="D76" i="73"/>
  <c r="D75" i="73"/>
  <c r="K74" i="73"/>
  <c r="D74" i="73"/>
  <c r="K71" i="73"/>
  <c r="D71" i="73"/>
  <c r="D72" i="73" s="1"/>
  <c r="AJ7" i="73" s="1"/>
  <c r="K70" i="73"/>
  <c r="D70" i="73"/>
  <c r="D69" i="73"/>
  <c r="D68" i="73"/>
  <c r="D67" i="73"/>
  <c r="D66" i="73"/>
  <c r="D65" i="73"/>
  <c r="D64" i="73"/>
  <c r="D63" i="73"/>
  <c r="K62" i="73"/>
  <c r="D62" i="73"/>
  <c r="K61" i="73"/>
  <c r="D61" i="73"/>
  <c r="K60" i="73"/>
  <c r="D60" i="73"/>
  <c r="D57" i="73"/>
  <c r="D56" i="73"/>
  <c r="D55" i="73"/>
  <c r="K54" i="73"/>
  <c r="D54" i="73"/>
  <c r="K51" i="73"/>
  <c r="D51" i="73"/>
  <c r="K50" i="73"/>
  <c r="D50" i="73"/>
  <c r="K49" i="73"/>
  <c r="D49" i="73"/>
  <c r="K48" i="73"/>
  <c r="D48" i="73"/>
  <c r="K47" i="73"/>
  <c r="D47" i="73"/>
  <c r="K45" i="73"/>
  <c r="K44" i="73"/>
  <c r="D44" i="73"/>
  <c r="K43" i="73"/>
  <c r="D43" i="73"/>
  <c r="K42" i="73"/>
  <c r="D42" i="73"/>
  <c r="D41" i="73"/>
  <c r="D40" i="73"/>
  <c r="K39" i="73"/>
  <c r="D39" i="73"/>
  <c r="K38" i="73"/>
  <c r="D38" i="73"/>
  <c r="D23" i="73"/>
  <c r="D20" i="73"/>
  <c r="D19" i="73"/>
  <c r="D18" i="73"/>
  <c r="E18" i="73" s="1"/>
  <c r="D16" i="73"/>
  <c r="E16" i="73" s="1"/>
  <c r="AC15" i="73" s="1"/>
  <c r="I22" i="55" s="1"/>
  <c r="D14" i="73"/>
  <c r="E13" i="73"/>
  <c r="E22" i="73" s="1"/>
  <c r="E7" i="73"/>
  <c r="E4" i="73"/>
  <c r="E6" i="72"/>
  <c r="E5" i="72"/>
  <c r="E4" i="72"/>
  <c r="E3" i="72"/>
  <c r="E2" i="72"/>
  <c r="D85" i="72"/>
  <c r="D84" i="72"/>
  <c r="K86" i="72"/>
  <c r="K83" i="72"/>
  <c r="D83" i="72"/>
  <c r="K82" i="72"/>
  <c r="D82" i="72"/>
  <c r="M79" i="72"/>
  <c r="D79" i="72"/>
  <c r="K78" i="72"/>
  <c r="L78" i="72" s="1"/>
  <c r="M78" i="72" s="1"/>
  <c r="N78" i="72" s="1"/>
  <c r="O78" i="72" s="1"/>
  <c r="P78" i="72" s="1"/>
  <c r="Q78" i="72" s="1"/>
  <c r="R78" i="72" s="1"/>
  <c r="S78" i="72" s="1"/>
  <c r="T78" i="72" s="1"/>
  <c r="U78" i="72" s="1"/>
  <c r="V78" i="72" s="1"/>
  <c r="W78" i="72" s="1"/>
  <c r="X78" i="72" s="1"/>
  <c r="Y78" i="72" s="1"/>
  <c r="Z78" i="72" s="1"/>
  <c r="AA78" i="72" s="1"/>
  <c r="AB78" i="72" s="1"/>
  <c r="AC78" i="72" s="1"/>
  <c r="D78" i="72"/>
  <c r="K77" i="72"/>
  <c r="D77" i="72"/>
  <c r="K76" i="72"/>
  <c r="D76" i="72"/>
  <c r="D75" i="72"/>
  <c r="K74" i="72"/>
  <c r="D74" i="72"/>
  <c r="K71" i="72"/>
  <c r="D71" i="72"/>
  <c r="D72" i="72" s="1"/>
  <c r="AJ7" i="72" s="1"/>
  <c r="K70" i="72"/>
  <c r="D70" i="72"/>
  <c r="D69" i="72"/>
  <c r="D68" i="72"/>
  <c r="D67" i="72"/>
  <c r="D66" i="72"/>
  <c r="D65" i="72"/>
  <c r="D64" i="72"/>
  <c r="D63" i="72"/>
  <c r="K62" i="72"/>
  <c r="D62" i="72"/>
  <c r="K61" i="72"/>
  <c r="D61" i="72"/>
  <c r="K60" i="72"/>
  <c r="D60" i="72"/>
  <c r="D57" i="72"/>
  <c r="D56" i="72"/>
  <c r="D58" i="72" s="1"/>
  <c r="AJ6" i="72" s="1"/>
  <c r="D55" i="72"/>
  <c r="K54" i="72"/>
  <c r="D54" i="72"/>
  <c r="K51" i="72"/>
  <c r="D51" i="72"/>
  <c r="K50" i="72"/>
  <c r="D50" i="72"/>
  <c r="K49" i="72"/>
  <c r="D49" i="72"/>
  <c r="K48" i="72"/>
  <c r="D48" i="72"/>
  <c r="K47" i="72"/>
  <c r="D47" i="72"/>
  <c r="K45" i="72"/>
  <c r="K44" i="72"/>
  <c r="D44" i="72"/>
  <c r="K43" i="72"/>
  <c r="D43" i="72"/>
  <c r="K42" i="72"/>
  <c r="D42" i="72"/>
  <c r="D41" i="72"/>
  <c r="D40" i="72"/>
  <c r="K39" i="72"/>
  <c r="D39" i="72"/>
  <c r="K38" i="72"/>
  <c r="D38" i="72"/>
  <c r="D23" i="72"/>
  <c r="D20" i="72"/>
  <c r="D19" i="72"/>
  <c r="D18" i="72"/>
  <c r="E18" i="72" s="1"/>
  <c r="D16" i="72"/>
  <c r="E16" i="72" s="1"/>
  <c r="AC15" i="72" s="1"/>
  <c r="I21" i="55" s="1"/>
  <c r="D14" i="72"/>
  <c r="E13" i="72"/>
  <c r="E22" i="72" s="1"/>
  <c r="E7" i="72"/>
  <c r="E6" i="71"/>
  <c r="E5" i="71"/>
  <c r="E3" i="71"/>
  <c r="E2" i="71"/>
  <c r="D85" i="71"/>
  <c r="D84" i="71"/>
  <c r="K86" i="71"/>
  <c r="K83" i="71"/>
  <c r="D83" i="71"/>
  <c r="K82" i="71"/>
  <c r="D82" i="71"/>
  <c r="M79" i="71"/>
  <c r="D79" i="71"/>
  <c r="K78" i="71"/>
  <c r="L78" i="71" s="1"/>
  <c r="M78" i="71" s="1"/>
  <c r="N78" i="71" s="1"/>
  <c r="O78" i="71" s="1"/>
  <c r="P78" i="71" s="1"/>
  <c r="Q78" i="71" s="1"/>
  <c r="R78" i="71" s="1"/>
  <c r="S78" i="71" s="1"/>
  <c r="T78" i="71" s="1"/>
  <c r="U78" i="71" s="1"/>
  <c r="V78" i="71" s="1"/>
  <c r="W78" i="71" s="1"/>
  <c r="X78" i="71" s="1"/>
  <c r="Y78" i="71" s="1"/>
  <c r="Z78" i="71" s="1"/>
  <c r="AA78" i="71" s="1"/>
  <c r="AB78" i="71" s="1"/>
  <c r="AC78" i="71" s="1"/>
  <c r="D78" i="71"/>
  <c r="K77" i="71"/>
  <c r="D77" i="71"/>
  <c r="K76" i="71"/>
  <c r="D76" i="71"/>
  <c r="D75" i="71"/>
  <c r="K74" i="71"/>
  <c r="D74" i="71"/>
  <c r="K71" i="71"/>
  <c r="D71" i="71"/>
  <c r="D72" i="71" s="1"/>
  <c r="AJ7" i="71" s="1"/>
  <c r="K70" i="71"/>
  <c r="D70" i="71"/>
  <c r="D69" i="71"/>
  <c r="D68" i="71"/>
  <c r="D67" i="71"/>
  <c r="D66" i="71"/>
  <c r="D65" i="71"/>
  <c r="D64" i="71"/>
  <c r="D63" i="71"/>
  <c r="K62" i="71"/>
  <c r="D62" i="71"/>
  <c r="K61" i="71"/>
  <c r="D61" i="71"/>
  <c r="K60" i="71"/>
  <c r="D60" i="71"/>
  <c r="D57" i="71"/>
  <c r="D56" i="71"/>
  <c r="D55" i="71"/>
  <c r="K54" i="71"/>
  <c r="D54" i="71"/>
  <c r="K51" i="71"/>
  <c r="D51" i="71"/>
  <c r="K50" i="71"/>
  <c r="D50" i="71"/>
  <c r="K49" i="71"/>
  <c r="D49" i="71"/>
  <c r="K48" i="71"/>
  <c r="D48" i="71"/>
  <c r="K47" i="71"/>
  <c r="D47" i="71"/>
  <c r="K45" i="71"/>
  <c r="K44" i="71"/>
  <c r="D44" i="71"/>
  <c r="K43" i="71"/>
  <c r="D43" i="71"/>
  <c r="K42" i="71"/>
  <c r="D42" i="71"/>
  <c r="D41" i="71"/>
  <c r="D40" i="71"/>
  <c r="K39" i="71"/>
  <c r="D39" i="71"/>
  <c r="K38" i="71"/>
  <c r="D38" i="71"/>
  <c r="D23" i="71"/>
  <c r="D20" i="71"/>
  <c r="D19" i="71"/>
  <c r="D18" i="71"/>
  <c r="E18" i="71" s="1"/>
  <c r="D16" i="71"/>
  <c r="E16" i="71" s="1"/>
  <c r="AC15" i="71" s="1"/>
  <c r="I20" i="55" s="1"/>
  <c r="D14" i="71"/>
  <c r="E13" i="71"/>
  <c r="E22" i="71" s="1"/>
  <c r="E7" i="71"/>
  <c r="E4" i="71"/>
  <c r="E6" i="70"/>
  <c r="E5" i="70"/>
  <c r="E3" i="70"/>
  <c r="E2" i="70"/>
  <c r="D85" i="70"/>
  <c r="D84" i="70"/>
  <c r="K86" i="70"/>
  <c r="K83" i="70"/>
  <c r="D83" i="70"/>
  <c r="K82" i="70"/>
  <c r="D82" i="70"/>
  <c r="M79" i="70"/>
  <c r="D79" i="70"/>
  <c r="K78" i="70"/>
  <c r="L78" i="70" s="1"/>
  <c r="M78" i="70" s="1"/>
  <c r="N78" i="70" s="1"/>
  <c r="O78" i="70" s="1"/>
  <c r="P78" i="70" s="1"/>
  <c r="Q78" i="70" s="1"/>
  <c r="R78" i="70" s="1"/>
  <c r="S78" i="70" s="1"/>
  <c r="T78" i="70" s="1"/>
  <c r="U78" i="70" s="1"/>
  <c r="V78" i="70" s="1"/>
  <c r="W78" i="70" s="1"/>
  <c r="X78" i="70" s="1"/>
  <c r="Y78" i="70" s="1"/>
  <c r="Z78" i="70" s="1"/>
  <c r="AA78" i="70" s="1"/>
  <c r="AB78" i="70" s="1"/>
  <c r="AC78" i="70" s="1"/>
  <c r="D78" i="70"/>
  <c r="K77" i="70"/>
  <c r="D77" i="70"/>
  <c r="K76" i="70"/>
  <c r="D76" i="70"/>
  <c r="D75" i="70"/>
  <c r="K74" i="70"/>
  <c r="D74" i="70"/>
  <c r="K71" i="70"/>
  <c r="D71" i="70"/>
  <c r="D72" i="70" s="1"/>
  <c r="AJ7" i="70" s="1"/>
  <c r="K70" i="70"/>
  <c r="D70" i="70"/>
  <c r="D69" i="70"/>
  <c r="D68" i="70"/>
  <c r="D67" i="70"/>
  <c r="D66" i="70"/>
  <c r="D65" i="70"/>
  <c r="D64" i="70"/>
  <c r="D63" i="70"/>
  <c r="K62" i="70"/>
  <c r="D62" i="70"/>
  <c r="K61" i="70"/>
  <c r="D61" i="70"/>
  <c r="K60" i="70"/>
  <c r="D60" i="70"/>
  <c r="D57" i="70"/>
  <c r="D56" i="70"/>
  <c r="D58" i="70" s="1"/>
  <c r="AJ6" i="70" s="1"/>
  <c r="D55" i="70"/>
  <c r="K54" i="70"/>
  <c r="D54" i="70"/>
  <c r="K51" i="70"/>
  <c r="D51" i="70"/>
  <c r="K50" i="70"/>
  <c r="D50" i="70"/>
  <c r="K49" i="70"/>
  <c r="D49" i="70"/>
  <c r="K48" i="70"/>
  <c r="D48" i="70"/>
  <c r="K47" i="70"/>
  <c r="D47" i="70"/>
  <c r="K45" i="70"/>
  <c r="K44" i="70"/>
  <c r="D44" i="70"/>
  <c r="K43" i="70"/>
  <c r="D43" i="70"/>
  <c r="K42" i="70"/>
  <c r="D42" i="70"/>
  <c r="D41" i="70"/>
  <c r="D40" i="70"/>
  <c r="K39" i="70"/>
  <c r="D39" i="70"/>
  <c r="K38" i="70"/>
  <c r="D38" i="70"/>
  <c r="D23" i="70"/>
  <c r="D20" i="70"/>
  <c r="D19" i="70"/>
  <c r="D18" i="70"/>
  <c r="E18" i="70" s="1"/>
  <c r="D16" i="70"/>
  <c r="E16" i="70" s="1"/>
  <c r="AC15" i="70" s="1"/>
  <c r="I19" i="55" s="1"/>
  <c r="D14" i="70"/>
  <c r="E13" i="70"/>
  <c r="E22" i="70" s="1"/>
  <c r="E7" i="70"/>
  <c r="E4" i="70"/>
  <c r="E6" i="69"/>
  <c r="E5" i="69"/>
  <c r="E3" i="69"/>
  <c r="E2" i="69"/>
  <c r="D85" i="69"/>
  <c r="D84" i="69"/>
  <c r="K86" i="69"/>
  <c r="K83" i="69"/>
  <c r="D83" i="69"/>
  <c r="K82" i="69"/>
  <c r="D82" i="69"/>
  <c r="M79" i="69"/>
  <c r="D79" i="69"/>
  <c r="K78" i="69"/>
  <c r="L78" i="69" s="1"/>
  <c r="M78" i="69" s="1"/>
  <c r="N78" i="69" s="1"/>
  <c r="O78" i="69" s="1"/>
  <c r="P78" i="69" s="1"/>
  <c r="Q78" i="69" s="1"/>
  <c r="R78" i="69" s="1"/>
  <c r="S78" i="69" s="1"/>
  <c r="T78" i="69" s="1"/>
  <c r="U78" i="69" s="1"/>
  <c r="V78" i="69" s="1"/>
  <c r="W78" i="69" s="1"/>
  <c r="X78" i="69" s="1"/>
  <c r="Y78" i="69" s="1"/>
  <c r="Z78" i="69" s="1"/>
  <c r="AA78" i="69" s="1"/>
  <c r="AB78" i="69" s="1"/>
  <c r="AC78" i="69" s="1"/>
  <c r="D78" i="69"/>
  <c r="K77" i="69"/>
  <c r="D77" i="69"/>
  <c r="K76" i="69"/>
  <c r="D76" i="69"/>
  <c r="D75" i="69"/>
  <c r="K74" i="69"/>
  <c r="D74" i="69"/>
  <c r="K71" i="69"/>
  <c r="D71" i="69"/>
  <c r="D72" i="69" s="1"/>
  <c r="AJ7" i="69" s="1"/>
  <c r="K70" i="69"/>
  <c r="D70" i="69"/>
  <c r="D69" i="69"/>
  <c r="D68" i="69"/>
  <c r="D67" i="69"/>
  <c r="D66" i="69"/>
  <c r="D65" i="69"/>
  <c r="D64" i="69"/>
  <c r="D63" i="69"/>
  <c r="K62" i="69"/>
  <c r="D62" i="69"/>
  <c r="K61" i="69"/>
  <c r="D61" i="69"/>
  <c r="K60" i="69"/>
  <c r="D60" i="69"/>
  <c r="D57" i="69"/>
  <c r="D56" i="69"/>
  <c r="D55" i="69"/>
  <c r="K54" i="69"/>
  <c r="D54" i="69"/>
  <c r="K51" i="69"/>
  <c r="D51" i="69"/>
  <c r="K50" i="69"/>
  <c r="D50" i="69"/>
  <c r="K49" i="69"/>
  <c r="D49" i="69"/>
  <c r="K48" i="69"/>
  <c r="D48" i="69"/>
  <c r="K47" i="69"/>
  <c r="D47" i="69"/>
  <c r="K45" i="69"/>
  <c r="K44" i="69"/>
  <c r="D44" i="69"/>
  <c r="K43" i="69"/>
  <c r="D43" i="69"/>
  <c r="K42" i="69"/>
  <c r="D42" i="69"/>
  <c r="D41" i="69"/>
  <c r="D40" i="69"/>
  <c r="K39" i="69"/>
  <c r="D39" i="69"/>
  <c r="K38" i="69"/>
  <c r="D38" i="69"/>
  <c r="D23" i="69"/>
  <c r="D20" i="69"/>
  <c r="D19" i="69"/>
  <c r="D18" i="69"/>
  <c r="E18" i="69" s="1"/>
  <c r="D16" i="69"/>
  <c r="E16" i="69" s="1"/>
  <c r="AC15" i="69" s="1"/>
  <c r="I18" i="55" s="1"/>
  <c r="D14" i="69"/>
  <c r="E13" i="69"/>
  <c r="E22" i="69" s="1"/>
  <c r="E7" i="69"/>
  <c r="E4" i="69"/>
  <c r="E6" i="68"/>
  <c r="E5" i="68"/>
  <c r="E3" i="68"/>
  <c r="E2" i="68"/>
  <c r="D85" i="68"/>
  <c r="D84" i="68"/>
  <c r="K86" i="68"/>
  <c r="K83" i="68"/>
  <c r="D83" i="68"/>
  <c r="K82" i="68"/>
  <c r="D82" i="68"/>
  <c r="M79" i="68"/>
  <c r="D79" i="68"/>
  <c r="K78" i="68"/>
  <c r="L78" i="68" s="1"/>
  <c r="M78" i="68" s="1"/>
  <c r="N78" i="68" s="1"/>
  <c r="O78" i="68" s="1"/>
  <c r="P78" i="68" s="1"/>
  <c r="Q78" i="68" s="1"/>
  <c r="R78" i="68" s="1"/>
  <c r="S78" i="68" s="1"/>
  <c r="T78" i="68" s="1"/>
  <c r="U78" i="68" s="1"/>
  <c r="V78" i="68" s="1"/>
  <c r="W78" i="68" s="1"/>
  <c r="X78" i="68" s="1"/>
  <c r="Y78" i="68" s="1"/>
  <c r="Z78" i="68" s="1"/>
  <c r="AA78" i="68" s="1"/>
  <c r="AB78" i="68" s="1"/>
  <c r="AC78" i="68" s="1"/>
  <c r="D78" i="68"/>
  <c r="K77" i="68"/>
  <c r="D77" i="68"/>
  <c r="K76" i="68"/>
  <c r="D76" i="68"/>
  <c r="D75" i="68"/>
  <c r="K74" i="68"/>
  <c r="D74" i="68"/>
  <c r="K71" i="68"/>
  <c r="D71" i="68"/>
  <c r="D72" i="68" s="1"/>
  <c r="AJ7" i="68" s="1"/>
  <c r="K70" i="68"/>
  <c r="D70" i="68"/>
  <c r="D69" i="68"/>
  <c r="D68" i="68"/>
  <c r="D67" i="68"/>
  <c r="D66" i="68"/>
  <c r="D65" i="68"/>
  <c r="D64" i="68"/>
  <c r="D63" i="68"/>
  <c r="K62" i="68"/>
  <c r="D62" i="68"/>
  <c r="K61" i="68"/>
  <c r="D61" i="68"/>
  <c r="K60" i="68"/>
  <c r="D60" i="68"/>
  <c r="D57" i="68"/>
  <c r="D56" i="68"/>
  <c r="D58" i="68" s="1"/>
  <c r="AJ6" i="68" s="1"/>
  <c r="D55" i="68"/>
  <c r="K54" i="68"/>
  <c r="D54" i="68"/>
  <c r="K51" i="68"/>
  <c r="D51" i="68"/>
  <c r="K50" i="68"/>
  <c r="D50" i="68"/>
  <c r="K49" i="68"/>
  <c r="D49" i="68"/>
  <c r="K48" i="68"/>
  <c r="D48" i="68"/>
  <c r="K47" i="68"/>
  <c r="D47" i="68"/>
  <c r="K45" i="68"/>
  <c r="K44" i="68"/>
  <c r="D44" i="68"/>
  <c r="K43" i="68"/>
  <c r="D43" i="68"/>
  <c r="K42" i="68"/>
  <c r="D42" i="68"/>
  <c r="D41" i="68"/>
  <c r="D40" i="68"/>
  <c r="K39" i="68"/>
  <c r="D39" i="68"/>
  <c r="K38" i="68"/>
  <c r="D38" i="68"/>
  <c r="D23" i="68"/>
  <c r="D20" i="68"/>
  <c r="D19" i="68"/>
  <c r="D18" i="68"/>
  <c r="E18" i="68" s="1"/>
  <c r="D16" i="68"/>
  <c r="E16" i="68" s="1"/>
  <c r="AC15" i="68" s="1"/>
  <c r="I17" i="55" s="1"/>
  <c r="D14" i="68"/>
  <c r="E13" i="68"/>
  <c r="E22" i="68" s="1"/>
  <c r="E7" i="68"/>
  <c r="E4" i="68"/>
  <c r="E6" i="41"/>
  <c r="E5" i="41"/>
  <c r="E4" i="41"/>
  <c r="E3" i="41"/>
  <c r="E2" i="41"/>
  <c r="D85" i="41"/>
  <c r="D84" i="41"/>
  <c r="K86" i="41"/>
  <c r="K83" i="41"/>
  <c r="D83" i="41"/>
  <c r="K82" i="41"/>
  <c r="D82" i="41"/>
  <c r="M79" i="41"/>
  <c r="D79" i="41"/>
  <c r="K78" i="41"/>
  <c r="L78" i="41" s="1"/>
  <c r="M78" i="41" s="1"/>
  <c r="N78" i="41" s="1"/>
  <c r="O78" i="41" s="1"/>
  <c r="P78" i="41" s="1"/>
  <c r="Q78" i="41" s="1"/>
  <c r="R78" i="41" s="1"/>
  <c r="S78" i="41" s="1"/>
  <c r="T78" i="41" s="1"/>
  <c r="U78" i="41" s="1"/>
  <c r="V78" i="41" s="1"/>
  <c r="W78" i="41" s="1"/>
  <c r="X78" i="41" s="1"/>
  <c r="Y78" i="41" s="1"/>
  <c r="Z78" i="41" s="1"/>
  <c r="AA78" i="41" s="1"/>
  <c r="AB78" i="41" s="1"/>
  <c r="AC78" i="41" s="1"/>
  <c r="D78" i="41"/>
  <c r="K77" i="41"/>
  <c r="D77" i="41"/>
  <c r="K76" i="41"/>
  <c r="D76" i="41"/>
  <c r="D75" i="41"/>
  <c r="K74" i="41"/>
  <c r="D74" i="41"/>
  <c r="K71" i="41"/>
  <c r="D71" i="41"/>
  <c r="D72" i="41" s="1"/>
  <c r="AJ7" i="41" s="1"/>
  <c r="K70" i="41"/>
  <c r="D70" i="41"/>
  <c r="D69" i="41"/>
  <c r="D68" i="41"/>
  <c r="D67" i="41"/>
  <c r="D66" i="41"/>
  <c r="D65" i="41"/>
  <c r="D64" i="41"/>
  <c r="D63" i="41"/>
  <c r="K62" i="41"/>
  <c r="D62" i="41"/>
  <c r="K61" i="41"/>
  <c r="D61" i="41"/>
  <c r="K60" i="41"/>
  <c r="D60" i="41"/>
  <c r="D57" i="41"/>
  <c r="D56" i="41"/>
  <c r="D58" i="41" s="1"/>
  <c r="AJ6" i="41" s="1"/>
  <c r="D55" i="41"/>
  <c r="K54" i="41"/>
  <c r="D54" i="41"/>
  <c r="K51" i="41"/>
  <c r="D51" i="41"/>
  <c r="K50" i="41"/>
  <c r="D50" i="41"/>
  <c r="K49" i="41"/>
  <c r="D49" i="41"/>
  <c r="K48" i="41"/>
  <c r="D48" i="41"/>
  <c r="K47" i="41"/>
  <c r="D47" i="41"/>
  <c r="K45" i="41"/>
  <c r="K44" i="41"/>
  <c r="D44" i="41"/>
  <c r="K43" i="41"/>
  <c r="D43" i="41"/>
  <c r="K42" i="41"/>
  <c r="D42" i="41"/>
  <c r="D41" i="41"/>
  <c r="D40" i="41"/>
  <c r="K39" i="41"/>
  <c r="D39" i="41"/>
  <c r="K38" i="41"/>
  <c r="D38" i="41"/>
  <c r="D23" i="41"/>
  <c r="D20" i="41"/>
  <c r="D19" i="41"/>
  <c r="D18" i="41"/>
  <c r="E18" i="41" s="1"/>
  <c r="D16" i="41"/>
  <c r="E16" i="41" s="1"/>
  <c r="AC15" i="41" s="1"/>
  <c r="I16" i="55" s="1"/>
  <c r="D14" i="41"/>
  <c r="E13" i="41"/>
  <c r="E22" i="41" s="1"/>
  <c r="E7" i="41"/>
  <c r="E6" i="42"/>
  <c r="E5" i="42"/>
  <c r="E3" i="42"/>
  <c r="E2" i="42"/>
  <c r="D85" i="42"/>
  <c r="D84" i="42"/>
  <c r="K86" i="42"/>
  <c r="K83" i="42"/>
  <c r="D83" i="42"/>
  <c r="K82" i="42"/>
  <c r="D82" i="42"/>
  <c r="M79" i="42"/>
  <c r="D79" i="42"/>
  <c r="K78" i="42"/>
  <c r="L78" i="42" s="1"/>
  <c r="M78" i="42" s="1"/>
  <c r="N78" i="42" s="1"/>
  <c r="O78" i="42" s="1"/>
  <c r="P78" i="42" s="1"/>
  <c r="Q78" i="42" s="1"/>
  <c r="R78" i="42" s="1"/>
  <c r="S78" i="42" s="1"/>
  <c r="T78" i="42" s="1"/>
  <c r="U78" i="42" s="1"/>
  <c r="V78" i="42" s="1"/>
  <c r="W78" i="42" s="1"/>
  <c r="X78" i="42" s="1"/>
  <c r="Y78" i="42" s="1"/>
  <c r="Z78" i="42" s="1"/>
  <c r="AA78" i="42" s="1"/>
  <c r="AB78" i="42" s="1"/>
  <c r="AC78" i="42" s="1"/>
  <c r="D78" i="42"/>
  <c r="K77" i="42"/>
  <c r="D77" i="42"/>
  <c r="K76" i="42"/>
  <c r="D76" i="42"/>
  <c r="D75" i="42"/>
  <c r="K74" i="42"/>
  <c r="D74" i="42"/>
  <c r="K71" i="42"/>
  <c r="D71" i="42"/>
  <c r="D72" i="42" s="1"/>
  <c r="AJ7" i="42" s="1"/>
  <c r="K70" i="42"/>
  <c r="D70" i="42"/>
  <c r="D69" i="42"/>
  <c r="D68" i="42"/>
  <c r="D67" i="42"/>
  <c r="D66" i="42"/>
  <c r="D65" i="42"/>
  <c r="D64" i="42"/>
  <c r="D63" i="42"/>
  <c r="K62" i="42"/>
  <c r="D62" i="42"/>
  <c r="K61" i="42"/>
  <c r="D61" i="42"/>
  <c r="K60" i="42"/>
  <c r="D60" i="42"/>
  <c r="D57" i="42"/>
  <c r="D56" i="42"/>
  <c r="D55" i="42"/>
  <c r="K54" i="42"/>
  <c r="D54" i="42"/>
  <c r="K51" i="42"/>
  <c r="D51" i="42"/>
  <c r="K50" i="42"/>
  <c r="D50" i="42"/>
  <c r="K49" i="42"/>
  <c r="D49" i="42"/>
  <c r="K48" i="42"/>
  <c r="D48" i="42"/>
  <c r="K47" i="42"/>
  <c r="D47" i="42"/>
  <c r="K45" i="42"/>
  <c r="K44" i="42"/>
  <c r="D44" i="42"/>
  <c r="K43" i="42"/>
  <c r="D43" i="42"/>
  <c r="K42" i="42"/>
  <c r="D42" i="42"/>
  <c r="D41" i="42"/>
  <c r="D40" i="42"/>
  <c r="K39" i="42"/>
  <c r="D39" i="42"/>
  <c r="K38" i="42"/>
  <c r="D38" i="42"/>
  <c r="D23" i="42"/>
  <c r="D20" i="42"/>
  <c r="D19" i="42"/>
  <c r="D18" i="42"/>
  <c r="E18" i="42" s="1"/>
  <c r="D16" i="42"/>
  <c r="E16" i="42" s="1"/>
  <c r="AC15" i="42" s="1"/>
  <c r="I15" i="55" s="1"/>
  <c r="D14" i="42"/>
  <c r="E13" i="42"/>
  <c r="E22" i="42" s="1"/>
  <c r="E7" i="42"/>
  <c r="E4" i="42"/>
  <c r="E6" i="43"/>
  <c r="E5" i="43"/>
  <c r="E3" i="43"/>
  <c r="E2" i="43"/>
  <c r="D85" i="43"/>
  <c r="D84" i="43"/>
  <c r="K86" i="43"/>
  <c r="K83" i="43"/>
  <c r="D83" i="43"/>
  <c r="K82" i="43"/>
  <c r="D82" i="43"/>
  <c r="M79" i="43"/>
  <c r="D79" i="43"/>
  <c r="K78" i="43"/>
  <c r="L78" i="43" s="1"/>
  <c r="M78" i="43" s="1"/>
  <c r="N78" i="43" s="1"/>
  <c r="O78" i="43" s="1"/>
  <c r="P78" i="43" s="1"/>
  <c r="Q78" i="43" s="1"/>
  <c r="R78" i="43" s="1"/>
  <c r="S78" i="43" s="1"/>
  <c r="T78" i="43" s="1"/>
  <c r="U78" i="43" s="1"/>
  <c r="V78" i="43" s="1"/>
  <c r="W78" i="43" s="1"/>
  <c r="X78" i="43" s="1"/>
  <c r="Y78" i="43" s="1"/>
  <c r="Z78" i="43" s="1"/>
  <c r="AA78" i="43" s="1"/>
  <c r="AB78" i="43" s="1"/>
  <c r="AC78" i="43" s="1"/>
  <c r="D78" i="43"/>
  <c r="K77" i="43"/>
  <c r="D77" i="43"/>
  <c r="K76" i="43"/>
  <c r="D76" i="43"/>
  <c r="D75" i="43"/>
  <c r="K74" i="43"/>
  <c r="D74" i="43"/>
  <c r="K71" i="43"/>
  <c r="D71" i="43"/>
  <c r="D72" i="43" s="1"/>
  <c r="AJ7" i="43" s="1"/>
  <c r="AH14" i="55" s="1"/>
  <c r="K70" i="43"/>
  <c r="D70" i="43"/>
  <c r="D69" i="43"/>
  <c r="D68" i="43"/>
  <c r="D67" i="43"/>
  <c r="D66" i="43"/>
  <c r="D65" i="43"/>
  <c r="D64" i="43"/>
  <c r="D63" i="43"/>
  <c r="K62" i="43"/>
  <c r="D62" i="43"/>
  <c r="K61" i="43"/>
  <c r="D61" i="43"/>
  <c r="K60" i="43"/>
  <c r="D60" i="43"/>
  <c r="D57" i="43"/>
  <c r="D56" i="43"/>
  <c r="D55" i="43"/>
  <c r="K54" i="43"/>
  <c r="D54" i="43"/>
  <c r="K51" i="43"/>
  <c r="D51" i="43"/>
  <c r="K50" i="43"/>
  <c r="D50" i="43"/>
  <c r="K49" i="43"/>
  <c r="D49" i="43"/>
  <c r="K48" i="43"/>
  <c r="D48" i="43"/>
  <c r="K47" i="43"/>
  <c r="D47" i="43"/>
  <c r="K45" i="43"/>
  <c r="K44" i="43"/>
  <c r="D44" i="43"/>
  <c r="K43" i="43"/>
  <c r="D43" i="43"/>
  <c r="K42" i="43"/>
  <c r="D42" i="43"/>
  <c r="D41" i="43"/>
  <c r="D40" i="43"/>
  <c r="K39" i="43"/>
  <c r="D39" i="43"/>
  <c r="K38" i="43"/>
  <c r="D38" i="43"/>
  <c r="D23" i="43"/>
  <c r="D20" i="43"/>
  <c r="D19" i="43"/>
  <c r="D18" i="43"/>
  <c r="E18" i="43" s="1"/>
  <c r="D16" i="43"/>
  <c r="E16" i="43" s="1"/>
  <c r="AC15" i="43" s="1"/>
  <c r="I14" i="55" s="1"/>
  <c r="D14" i="43"/>
  <c r="E13" i="43"/>
  <c r="E22" i="43" s="1"/>
  <c r="E7" i="43"/>
  <c r="E4" i="43"/>
  <c r="E6" i="44"/>
  <c r="E5" i="44"/>
  <c r="E3" i="44"/>
  <c r="E2" i="44"/>
  <c r="D85" i="44"/>
  <c r="D84" i="44"/>
  <c r="K86" i="44"/>
  <c r="K83" i="44"/>
  <c r="D83" i="44"/>
  <c r="K82" i="44"/>
  <c r="D82" i="44"/>
  <c r="M79" i="44"/>
  <c r="D79" i="44"/>
  <c r="K78" i="44"/>
  <c r="L78" i="44" s="1"/>
  <c r="M78" i="44" s="1"/>
  <c r="N78" i="44" s="1"/>
  <c r="O78" i="44" s="1"/>
  <c r="P78" i="44" s="1"/>
  <c r="Q78" i="44" s="1"/>
  <c r="R78" i="44" s="1"/>
  <c r="S78" i="44" s="1"/>
  <c r="T78" i="44" s="1"/>
  <c r="U78" i="44" s="1"/>
  <c r="V78" i="44" s="1"/>
  <c r="W78" i="44" s="1"/>
  <c r="X78" i="44" s="1"/>
  <c r="Y78" i="44" s="1"/>
  <c r="Z78" i="44" s="1"/>
  <c r="AA78" i="44" s="1"/>
  <c r="AB78" i="44" s="1"/>
  <c r="AC78" i="44" s="1"/>
  <c r="D78" i="44"/>
  <c r="K77" i="44"/>
  <c r="D77" i="44"/>
  <c r="K76" i="44"/>
  <c r="D76" i="44"/>
  <c r="D75" i="44"/>
  <c r="K74" i="44"/>
  <c r="D74" i="44"/>
  <c r="K71" i="44"/>
  <c r="D71" i="44"/>
  <c r="D72" i="44" s="1"/>
  <c r="AJ7" i="44" s="1"/>
  <c r="K70" i="44"/>
  <c r="D70" i="44"/>
  <c r="D69" i="44"/>
  <c r="D68" i="44"/>
  <c r="D67" i="44"/>
  <c r="D66" i="44"/>
  <c r="D65" i="44"/>
  <c r="D64" i="44"/>
  <c r="D63" i="44"/>
  <c r="K62" i="44"/>
  <c r="D62" i="44"/>
  <c r="K61" i="44"/>
  <c r="D61" i="44"/>
  <c r="K60" i="44"/>
  <c r="D60" i="44"/>
  <c r="D57" i="44"/>
  <c r="D56" i="44"/>
  <c r="D58" i="44" s="1"/>
  <c r="AJ6" i="44" s="1"/>
  <c r="D55" i="44"/>
  <c r="K54" i="44"/>
  <c r="D54" i="44"/>
  <c r="K51" i="44"/>
  <c r="D51" i="44"/>
  <c r="K50" i="44"/>
  <c r="D50" i="44"/>
  <c r="K49" i="44"/>
  <c r="D49" i="44"/>
  <c r="K48" i="44"/>
  <c r="D48" i="44"/>
  <c r="K47" i="44"/>
  <c r="D47" i="44"/>
  <c r="K45" i="44"/>
  <c r="K44" i="44"/>
  <c r="D44" i="44"/>
  <c r="K43" i="44"/>
  <c r="D43" i="44"/>
  <c r="K42" i="44"/>
  <c r="D42" i="44"/>
  <c r="D41" i="44"/>
  <c r="D40" i="44"/>
  <c r="K39" i="44"/>
  <c r="D39" i="44"/>
  <c r="K38" i="44"/>
  <c r="D38" i="44"/>
  <c r="D23" i="44"/>
  <c r="D20" i="44"/>
  <c r="D19" i="44"/>
  <c r="D18" i="44"/>
  <c r="E18" i="44" s="1"/>
  <c r="D16" i="44"/>
  <c r="E16" i="44" s="1"/>
  <c r="AC15" i="44" s="1"/>
  <c r="I13" i="55" s="1"/>
  <c r="D14" i="44"/>
  <c r="E13" i="44"/>
  <c r="E22" i="44" s="1"/>
  <c r="E7" i="44"/>
  <c r="E4" i="44"/>
  <c r="E6" i="45"/>
  <c r="E5" i="45"/>
  <c r="E3" i="45"/>
  <c r="E2" i="45"/>
  <c r="D85" i="45"/>
  <c r="D84" i="45"/>
  <c r="K86" i="45"/>
  <c r="K83" i="45"/>
  <c r="D83" i="45"/>
  <c r="K82" i="45"/>
  <c r="D82" i="45"/>
  <c r="M79" i="45"/>
  <c r="D79" i="45"/>
  <c r="K78" i="45"/>
  <c r="L78" i="45" s="1"/>
  <c r="M78" i="45" s="1"/>
  <c r="N78" i="45" s="1"/>
  <c r="O78" i="45" s="1"/>
  <c r="P78" i="45" s="1"/>
  <c r="Q78" i="45" s="1"/>
  <c r="R78" i="45" s="1"/>
  <c r="S78" i="45" s="1"/>
  <c r="T78" i="45" s="1"/>
  <c r="U78" i="45" s="1"/>
  <c r="V78" i="45" s="1"/>
  <c r="W78" i="45" s="1"/>
  <c r="X78" i="45" s="1"/>
  <c r="Y78" i="45" s="1"/>
  <c r="Z78" i="45" s="1"/>
  <c r="AA78" i="45" s="1"/>
  <c r="AB78" i="45" s="1"/>
  <c r="AC78" i="45" s="1"/>
  <c r="D78" i="45"/>
  <c r="K77" i="45"/>
  <c r="D77" i="45"/>
  <c r="K76" i="45"/>
  <c r="D76" i="45"/>
  <c r="D75" i="45"/>
  <c r="K74" i="45"/>
  <c r="D74" i="45"/>
  <c r="K71" i="45"/>
  <c r="D71" i="45"/>
  <c r="D72" i="45" s="1"/>
  <c r="AJ7" i="45" s="1"/>
  <c r="K70" i="45"/>
  <c r="D70" i="45"/>
  <c r="D69" i="45"/>
  <c r="D68" i="45"/>
  <c r="D67" i="45"/>
  <c r="D66" i="45"/>
  <c r="D65" i="45"/>
  <c r="D64" i="45"/>
  <c r="D63" i="45"/>
  <c r="K62" i="45"/>
  <c r="D62" i="45"/>
  <c r="K61" i="45"/>
  <c r="D61" i="45"/>
  <c r="K60" i="45"/>
  <c r="D60" i="45"/>
  <c r="D57" i="45"/>
  <c r="D56" i="45"/>
  <c r="D55" i="45"/>
  <c r="K54" i="45"/>
  <c r="D54" i="45"/>
  <c r="K51" i="45"/>
  <c r="D51" i="45"/>
  <c r="K50" i="45"/>
  <c r="D50" i="45"/>
  <c r="K49" i="45"/>
  <c r="D49" i="45"/>
  <c r="K48" i="45"/>
  <c r="D48" i="45"/>
  <c r="K47" i="45"/>
  <c r="D47" i="45"/>
  <c r="K45" i="45"/>
  <c r="K44" i="45"/>
  <c r="D44" i="45"/>
  <c r="K43" i="45"/>
  <c r="D43" i="45"/>
  <c r="K42" i="45"/>
  <c r="D42" i="45"/>
  <c r="D41" i="45"/>
  <c r="D40" i="45"/>
  <c r="K39" i="45"/>
  <c r="D39" i="45"/>
  <c r="K38" i="45"/>
  <c r="D38" i="45"/>
  <c r="D23" i="45"/>
  <c r="D20" i="45"/>
  <c r="D19" i="45"/>
  <c r="D18" i="45"/>
  <c r="E18" i="45" s="1"/>
  <c r="D16" i="45"/>
  <c r="E16" i="45" s="1"/>
  <c r="AC15" i="45" s="1"/>
  <c r="I12" i="55" s="1"/>
  <c r="D14" i="45"/>
  <c r="E13" i="45"/>
  <c r="E22" i="45" s="1"/>
  <c r="E7" i="45"/>
  <c r="E4" i="45"/>
  <c r="E6" i="46"/>
  <c r="E5" i="46"/>
  <c r="E3" i="46"/>
  <c r="E2" i="46"/>
  <c r="D85" i="46"/>
  <c r="D84" i="46"/>
  <c r="K86" i="46"/>
  <c r="K83" i="46"/>
  <c r="D83" i="46"/>
  <c r="K82" i="46"/>
  <c r="D82" i="46"/>
  <c r="M79" i="46"/>
  <c r="D79" i="46"/>
  <c r="K78" i="46"/>
  <c r="L78" i="46" s="1"/>
  <c r="M78" i="46" s="1"/>
  <c r="N78" i="46" s="1"/>
  <c r="O78" i="46" s="1"/>
  <c r="P78" i="46" s="1"/>
  <c r="Q78" i="46" s="1"/>
  <c r="R78" i="46" s="1"/>
  <c r="S78" i="46" s="1"/>
  <c r="T78" i="46" s="1"/>
  <c r="U78" i="46" s="1"/>
  <c r="V78" i="46" s="1"/>
  <c r="W78" i="46" s="1"/>
  <c r="X78" i="46" s="1"/>
  <c r="Y78" i="46" s="1"/>
  <c r="Z78" i="46" s="1"/>
  <c r="AA78" i="46" s="1"/>
  <c r="AB78" i="46" s="1"/>
  <c r="AC78" i="46" s="1"/>
  <c r="D78" i="46"/>
  <c r="K77" i="46"/>
  <c r="D77" i="46"/>
  <c r="K76" i="46"/>
  <c r="D76" i="46"/>
  <c r="D75" i="46"/>
  <c r="K74" i="46"/>
  <c r="D74" i="46"/>
  <c r="K71" i="46"/>
  <c r="D71" i="46"/>
  <c r="D72" i="46" s="1"/>
  <c r="AJ7" i="46" s="1"/>
  <c r="K70" i="46"/>
  <c r="D70" i="46"/>
  <c r="D69" i="46"/>
  <c r="D68" i="46"/>
  <c r="D67" i="46"/>
  <c r="D66" i="46"/>
  <c r="D65" i="46"/>
  <c r="D64" i="46"/>
  <c r="D63" i="46"/>
  <c r="K62" i="46"/>
  <c r="D62" i="46"/>
  <c r="K61" i="46"/>
  <c r="D61" i="46"/>
  <c r="K60" i="46"/>
  <c r="D60" i="46"/>
  <c r="D57" i="46"/>
  <c r="D56" i="46"/>
  <c r="D58" i="46" s="1"/>
  <c r="AJ6" i="46" s="1"/>
  <c r="D55" i="46"/>
  <c r="K54" i="46"/>
  <c r="D54" i="46"/>
  <c r="K51" i="46"/>
  <c r="D51" i="46"/>
  <c r="K50" i="46"/>
  <c r="D50" i="46"/>
  <c r="K49" i="46"/>
  <c r="D49" i="46"/>
  <c r="K48" i="46"/>
  <c r="D48" i="46"/>
  <c r="K47" i="46"/>
  <c r="D47" i="46"/>
  <c r="K45" i="46"/>
  <c r="K44" i="46"/>
  <c r="D44" i="46"/>
  <c r="K43" i="46"/>
  <c r="D43" i="46"/>
  <c r="K42" i="46"/>
  <c r="D42" i="46"/>
  <c r="D41" i="46"/>
  <c r="D40" i="46"/>
  <c r="K39" i="46"/>
  <c r="D39" i="46"/>
  <c r="K38" i="46"/>
  <c r="D38" i="46"/>
  <c r="D23" i="46"/>
  <c r="D20" i="46"/>
  <c r="D19" i="46"/>
  <c r="D18" i="46"/>
  <c r="E18" i="46" s="1"/>
  <c r="D16" i="46"/>
  <c r="E16" i="46" s="1"/>
  <c r="AC15" i="46" s="1"/>
  <c r="I11" i="55" s="1"/>
  <c r="D14" i="46"/>
  <c r="E13" i="46"/>
  <c r="E22" i="46" s="1"/>
  <c r="E7" i="46"/>
  <c r="E4" i="46"/>
  <c r="E6" i="47"/>
  <c r="E5" i="47"/>
  <c r="E3" i="47"/>
  <c r="E2" i="47"/>
  <c r="D85" i="47"/>
  <c r="D84" i="47"/>
  <c r="K86" i="47"/>
  <c r="K83" i="47"/>
  <c r="D83" i="47"/>
  <c r="K82" i="47"/>
  <c r="D82" i="47"/>
  <c r="M79" i="47"/>
  <c r="D79" i="47"/>
  <c r="K78" i="47"/>
  <c r="L78" i="47" s="1"/>
  <c r="M78" i="47" s="1"/>
  <c r="N78" i="47" s="1"/>
  <c r="O78" i="47" s="1"/>
  <c r="P78" i="47" s="1"/>
  <c r="Q78" i="47" s="1"/>
  <c r="R78" i="47" s="1"/>
  <c r="S78" i="47" s="1"/>
  <c r="T78" i="47" s="1"/>
  <c r="U78" i="47" s="1"/>
  <c r="V78" i="47" s="1"/>
  <c r="W78" i="47" s="1"/>
  <c r="X78" i="47" s="1"/>
  <c r="Y78" i="47" s="1"/>
  <c r="Z78" i="47" s="1"/>
  <c r="AA78" i="47" s="1"/>
  <c r="AB78" i="47" s="1"/>
  <c r="AC78" i="47" s="1"/>
  <c r="D78" i="47"/>
  <c r="K77" i="47"/>
  <c r="D77" i="47"/>
  <c r="K76" i="47"/>
  <c r="D76" i="47"/>
  <c r="D75" i="47"/>
  <c r="K74" i="47"/>
  <c r="D74" i="47"/>
  <c r="K71" i="47"/>
  <c r="D71" i="47"/>
  <c r="D72" i="47" s="1"/>
  <c r="AJ7" i="47" s="1"/>
  <c r="K70" i="47"/>
  <c r="D70" i="47"/>
  <c r="D69" i="47"/>
  <c r="D68" i="47"/>
  <c r="D67" i="47"/>
  <c r="D66" i="47"/>
  <c r="D65" i="47"/>
  <c r="D64" i="47"/>
  <c r="D63" i="47"/>
  <c r="K62" i="47"/>
  <c r="D62" i="47"/>
  <c r="K61" i="47"/>
  <c r="D61" i="47"/>
  <c r="K60" i="47"/>
  <c r="D60" i="47"/>
  <c r="D57" i="47"/>
  <c r="D56" i="47"/>
  <c r="D55" i="47"/>
  <c r="K54" i="47"/>
  <c r="D54" i="47"/>
  <c r="K51" i="47"/>
  <c r="D51" i="47"/>
  <c r="K50" i="47"/>
  <c r="D50" i="47"/>
  <c r="K49" i="47"/>
  <c r="D49" i="47"/>
  <c r="K48" i="47"/>
  <c r="D48" i="47"/>
  <c r="K47" i="47"/>
  <c r="D47" i="47"/>
  <c r="K45" i="47"/>
  <c r="K44" i="47"/>
  <c r="D44" i="47"/>
  <c r="K43" i="47"/>
  <c r="D43" i="47"/>
  <c r="K42" i="47"/>
  <c r="D42" i="47"/>
  <c r="D41" i="47"/>
  <c r="D40" i="47"/>
  <c r="K39" i="47"/>
  <c r="D39" i="47"/>
  <c r="K38" i="47"/>
  <c r="D38" i="47"/>
  <c r="D23" i="47"/>
  <c r="D20" i="47"/>
  <c r="D19" i="47"/>
  <c r="D18" i="47"/>
  <c r="E18" i="47" s="1"/>
  <c r="D16" i="47"/>
  <c r="E16" i="47" s="1"/>
  <c r="AC15" i="47" s="1"/>
  <c r="I10" i="55" s="1"/>
  <c r="AE10" i="61" s="1"/>
  <c r="AD10" i="61" s="1"/>
  <c r="D14" i="47"/>
  <c r="E13" i="47"/>
  <c r="E22" i="47" s="1"/>
  <c r="E7" i="47"/>
  <c r="E4" i="47"/>
  <c r="E6" i="48"/>
  <c r="E5" i="48"/>
  <c r="E3" i="48"/>
  <c r="E2" i="48"/>
  <c r="D85" i="48"/>
  <c r="D84" i="48"/>
  <c r="K86" i="48"/>
  <c r="K83" i="48"/>
  <c r="D83" i="48"/>
  <c r="K82" i="48"/>
  <c r="D82" i="48"/>
  <c r="M79" i="48"/>
  <c r="D79" i="48"/>
  <c r="K78" i="48"/>
  <c r="L78" i="48" s="1"/>
  <c r="M78" i="48" s="1"/>
  <c r="N78" i="48" s="1"/>
  <c r="O78" i="48" s="1"/>
  <c r="P78" i="48" s="1"/>
  <c r="Q78" i="48" s="1"/>
  <c r="R78" i="48" s="1"/>
  <c r="S78" i="48" s="1"/>
  <c r="T78" i="48" s="1"/>
  <c r="U78" i="48" s="1"/>
  <c r="V78" i="48" s="1"/>
  <c r="W78" i="48" s="1"/>
  <c r="X78" i="48" s="1"/>
  <c r="Y78" i="48" s="1"/>
  <c r="Z78" i="48" s="1"/>
  <c r="AA78" i="48" s="1"/>
  <c r="AB78" i="48" s="1"/>
  <c r="AC78" i="48" s="1"/>
  <c r="D78" i="48"/>
  <c r="K77" i="48"/>
  <c r="D77" i="48"/>
  <c r="K76" i="48"/>
  <c r="D76" i="48"/>
  <c r="D75" i="48"/>
  <c r="K74" i="48"/>
  <c r="D74" i="48"/>
  <c r="K71" i="48"/>
  <c r="D71" i="48"/>
  <c r="D72" i="48" s="1"/>
  <c r="AJ7" i="48" s="1"/>
  <c r="K70" i="48"/>
  <c r="D70" i="48"/>
  <c r="D69" i="48"/>
  <c r="D68" i="48"/>
  <c r="D67" i="48"/>
  <c r="D66" i="48"/>
  <c r="D65" i="48"/>
  <c r="D64" i="48"/>
  <c r="D63" i="48"/>
  <c r="K62" i="48"/>
  <c r="D62" i="48"/>
  <c r="K61" i="48"/>
  <c r="D61" i="48"/>
  <c r="K60" i="48"/>
  <c r="D60" i="48"/>
  <c r="D57" i="48"/>
  <c r="D56" i="48"/>
  <c r="D58" i="48" s="1"/>
  <c r="AJ6" i="48" s="1"/>
  <c r="D55" i="48"/>
  <c r="K54" i="48"/>
  <c r="D54" i="48"/>
  <c r="K51" i="48"/>
  <c r="D51" i="48"/>
  <c r="K50" i="48"/>
  <c r="D50" i="48"/>
  <c r="K49" i="48"/>
  <c r="D49" i="48"/>
  <c r="K48" i="48"/>
  <c r="D48" i="48"/>
  <c r="K47" i="48"/>
  <c r="D47" i="48"/>
  <c r="K45" i="48"/>
  <c r="K44" i="48"/>
  <c r="D44" i="48"/>
  <c r="K43" i="48"/>
  <c r="D43" i="48"/>
  <c r="K42" i="48"/>
  <c r="D42" i="48"/>
  <c r="D41" i="48"/>
  <c r="D40" i="48"/>
  <c r="K39" i="48"/>
  <c r="D39" i="48"/>
  <c r="K38" i="48"/>
  <c r="D38" i="48"/>
  <c r="D23" i="48"/>
  <c r="D20" i="48"/>
  <c r="D19" i="48"/>
  <c r="D18" i="48"/>
  <c r="E18" i="48" s="1"/>
  <c r="D16" i="48"/>
  <c r="E16" i="48" s="1"/>
  <c r="AC15" i="48" s="1"/>
  <c r="I9" i="55" s="1"/>
  <c r="D14" i="48"/>
  <c r="E13" i="48"/>
  <c r="E22" i="48" s="1"/>
  <c r="E7" i="48"/>
  <c r="E4" i="48"/>
  <c r="E6" i="91"/>
  <c r="E5" i="91"/>
  <c r="E3" i="91"/>
  <c r="E2" i="91"/>
  <c r="D85" i="91"/>
  <c r="D84" i="91"/>
  <c r="K86" i="91"/>
  <c r="K83" i="91"/>
  <c r="D83" i="91"/>
  <c r="K82" i="91"/>
  <c r="D82" i="91"/>
  <c r="M79" i="91"/>
  <c r="D79" i="91"/>
  <c r="K78" i="91"/>
  <c r="L78" i="91" s="1"/>
  <c r="M78" i="91" s="1"/>
  <c r="N78" i="91" s="1"/>
  <c r="O78" i="91" s="1"/>
  <c r="P78" i="91" s="1"/>
  <c r="Q78" i="91" s="1"/>
  <c r="R78" i="91" s="1"/>
  <c r="S78" i="91" s="1"/>
  <c r="T78" i="91" s="1"/>
  <c r="U78" i="91" s="1"/>
  <c r="V78" i="91" s="1"/>
  <c r="W78" i="91" s="1"/>
  <c r="X78" i="91" s="1"/>
  <c r="Y78" i="91" s="1"/>
  <c r="Z78" i="91" s="1"/>
  <c r="AA78" i="91" s="1"/>
  <c r="AB78" i="91" s="1"/>
  <c r="AC78" i="91" s="1"/>
  <c r="D78" i="91"/>
  <c r="K77" i="91"/>
  <c r="D77" i="91"/>
  <c r="K76" i="91"/>
  <c r="D76" i="91"/>
  <c r="D75" i="91"/>
  <c r="K74" i="91"/>
  <c r="D74" i="91"/>
  <c r="K71" i="91"/>
  <c r="D71" i="91"/>
  <c r="D72" i="91" s="1"/>
  <c r="AJ7" i="91" s="1"/>
  <c r="K70" i="91"/>
  <c r="D70" i="91"/>
  <c r="D69" i="91"/>
  <c r="D68" i="91"/>
  <c r="D67" i="91"/>
  <c r="D66" i="91"/>
  <c r="D65" i="91"/>
  <c r="D64" i="91"/>
  <c r="D63" i="91"/>
  <c r="K62" i="91"/>
  <c r="D62" i="91"/>
  <c r="K61" i="91"/>
  <c r="D61" i="91"/>
  <c r="K60" i="91"/>
  <c r="D60" i="91"/>
  <c r="D57" i="91"/>
  <c r="D56" i="91"/>
  <c r="D58" i="91" s="1"/>
  <c r="AJ6" i="91" s="1"/>
  <c r="D55" i="91"/>
  <c r="K54" i="91"/>
  <c r="D54" i="91"/>
  <c r="K51" i="91"/>
  <c r="D51" i="91"/>
  <c r="K50" i="91"/>
  <c r="D50" i="91"/>
  <c r="K49" i="91"/>
  <c r="D49" i="91"/>
  <c r="K48" i="91"/>
  <c r="D48" i="91"/>
  <c r="K47" i="91"/>
  <c r="D47" i="91"/>
  <c r="K45" i="91"/>
  <c r="K44" i="91"/>
  <c r="D44" i="91"/>
  <c r="K43" i="91"/>
  <c r="D43" i="91"/>
  <c r="K42" i="91"/>
  <c r="D42" i="91"/>
  <c r="D41" i="91"/>
  <c r="D40" i="91"/>
  <c r="K39" i="91"/>
  <c r="D39" i="91"/>
  <c r="K38" i="91"/>
  <c r="D38" i="91"/>
  <c r="D23" i="91"/>
  <c r="D20" i="91"/>
  <c r="D19" i="91"/>
  <c r="D18" i="91"/>
  <c r="E18" i="91" s="1"/>
  <c r="D16" i="91"/>
  <c r="E16" i="91" s="1"/>
  <c r="AC15" i="91" s="1"/>
  <c r="I8" i="55" s="1"/>
  <c r="D14" i="91"/>
  <c r="E13" i="91"/>
  <c r="E22" i="91" s="1"/>
  <c r="E7" i="91"/>
  <c r="E4" i="91"/>
  <c r="E6" i="90"/>
  <c r="E5" i="90"/>
  <c r="E3" i="90"/>
  <c r="E2" i="90"/>
  <c r="D85" i="90"/>
  <c r="D84" i="90"/>
  <c r="K86" i="90"/>
  <c r="K83" i="90"/>
  <c r="D83" i="90"/>
  <c r="K82" i="90"/>
  <c r="D82" i="90"/>
  <c r="M79" i="90"/>
  <c r="D79" i="90"/>
  <c r="K78" i="90"/>
  <c r="L78" i="90" s="1"/>
  <c r="M78" i="90" s="1"/>
  <c r="N78" i="90" s="1"/>
  <c r="O78" i="90" s="1"/>
  <c r="P78" i="90" s="1"/>
  <c r="Q78" i="90" s="1"/>
  <c r="R78" i="90" s="1"/>
  <c r="S78" i="90" s="1"/>
  <c r="T78" i="90" s="1"/>
  <c r="U78" i="90" s="1"/>
  <c r="V78" i="90" s="1"/>
  <c r="W78" i="90" s="1"/>
  <c r="X78" i="90" s="1"/>
  <c r="Y78" i="90" s="1"/>
  <c r="Z78" i="90" s="1"/>
  <c r="AA78" i="90" s="1"/>
  <c r="AB78" i="90" s="1"/>
  <c r="AC78" i="90" s="1"/>
  <c r="D78" i="90"/>
  <c r="K77" i="90"/>
  <c r="D77" i="90"/>
  <c r="K76" i="90"/>
  <c r="D76" i="90"/>
  <c r="D75" i="90"/>
  <c r="K74" i="90"/>
  <c r="D74" i="90"/>
  <c r="K71" i="90"/>
  <c r="D71" i="90"/>
  <c r="D72" i="90" s="1"/>
  <c r="AJ7" i="90" s="1"/>
  <c r="K70" i="90"/>
  <c r="D70" i="90"/>
  <c r="D69" i="90"/>
  <c r="D68" i="90"/>
  <c r="D67" i="90"/>
  <c r="D66" i="90"/>
  <c r="D65" i="90"/>
  <c r="D64" i="90"/>
  <c r="D63" i="90"/>
  <c r="K62" i="90"/>
  <c r="D62" i="90"/>
  <c r="K61" i="90"/>
  <c r="D61" i="90"/>
  <c r="K60" i="90"/>
  <c r="D60" i="90"/>
  <c r="D57" i="90"/>
  <c r="D56" i="90"/>
  <c r="D58" i="90" s="1"/>
  <c r="AJ6" i="90" s="1"/>
  <c r="D55" i="90"/>
  <c r="K54" i="90"/>
  <c r="D54" i="90"/>
  <c r="K51" i="90"/>
  <c r="D51" i="90"/>
  <c r="K50" i="90"/>
  <c r="D50" i="90"/>
  <c r="K49" i="90"/>
  <c r="D49" i="90"/>
  <c r="K48" i="90"/>
  <c r="D48" i="90"/>
  <c r="K47" i="90"/>
  <c r="D47" i="90"/>
  <c r="K45" i="90"/>
  <c r="K44" i="90"/>
  <c r="D44" i="90"/>
  <c r="K43" i="90"/>
  <c r="D43" i="90"/>
  <c r="K42" i="90"/>
  <c r="D42" i="90"/>
  <c r="D41" i="90"/>
  <c r="D40" i="90"/>
  <c r="K39" i="90"/>
  <c r="D39" i="90"/>
  <c r="K38" i="90"/>
  <c r="D38" i="90"/>
  <c r="D23" i="90"/>
  <c r="D20" i="90"/>
  <c r="D19" i="90"/>
  <c r="D18" i="90"/>
  <c r="E18" i="90" s="1"/>
  <c r="D16" i="90"/>
  <c r="E16" i="90" s="1"/>
  <c r="AC15" i="90" s="1"/>
  <c r="I7" i="55" s="1"/>
  <c r="AE7" i="61" s="1"/>
  <c r="AD7" i="61" s="1"/>
  <c r="D14" i="90"/>
  <c r="E13" i="90"/>
  <c r="E22" i="90" s="1"/>
  <c r="E7" i="90"/>
  <c r="E4" i="90"/>
  <c r="E6" i="87"/>
  <c r="E5" i="87"/>
  <c r="E3" i="87"/>
  <c r="E2" i="87"/>
  <c r="D85" i="87"/>
  <c r="D84" i="87"/>
  <c r="K86" i="87"/>
  <c r="K83" i="87"/>
  <c r="D83" i="87"/>
  <c r="K82" i="87"/>
  <c r="D82" i="87"/>
  <c r="M79" i="87"/>
  <c r="D79" i="87"/>
  <c r="K78" i="87"/>
  <c r="L78" i="87" s="1"/>
  <c r="M78" i="87" s="1"/>
  <c r="N78" i="87" s="1"/>
  <c r="O78" i="87" s="1"/>
  <c r="P78" i="87" s="1"/>
  <c r="Q78" i="87" s="1"/>
  <c r="R78" i="87" s="1"/>
  <c r="S78" i="87" s="1"/>
  <c r="T78" i="87" s="1"/>
  <c r="U78" i="87" s="1"/>
  <c r="V78" i="87" s="1"/>
  <c r="W78" i="87" s="1"/>
  <c r="X78" i="87" s="1"/>
  <c r="Y78" i="87" s="1"/>
  <c r="Z78" i="87" s="1"/>
  <c r="AA78" i="87" s="1"/>
  <c r="AB78" i="87" s="1"/>
  <c r="AC78" i="87" s="1"/>
  <c r="D78" i="87"/>
  <c r="K77" i="87"/>
  <c r="D77" i="87"/>
  <c r="K76" i="87"/>
  <c r="D76" i="87"/>
  <c r="D75" i="87"/>
  <c r="K74" i="87"/>
  <c r="D74" i="87"/>
  <c r="K71" i="87"/>
  <c r="D71" i="87"/>
  <c r="D72" i="87" s="1"/>
  <c r="AJ7" i="87" s="1"/>
  <c r="K70" i="87"/>
  <c r="D70" i="87"/>
  <c r="D69" i="87"/>
  <c r="D68" i="87"/>
  <c r="D67" i="87"/>
  <c r="D66" i="87"/>
  <c r="D65" i="87"/>
  <c r="D64" i="87"/>
  <c r="D63" i="87"/>
  <c r="K62" i="87"/>
  <c r="D62" i="87"/>
  <c r="K61" i="87"/>
  <c r="D61" i="87"/>
  <c r="K60" i="87"/>
  <c r="D60" i="87"/>
  <c r="D57" i="87"/>
  <c r="D56" i="87"/>
  <c r="D55" i="87"/>
  <c r="K54" i="87"/>
  <c r="D54" i="87"/>
  <c r="K51" i="87"/>
  <c r="D51" i="87"/>
  <c r="K50" i="87"/>
  <c r="D50" i="87"/>
  <c r="K49" i="87"/>
  <c r="D49" i="87"/>
  <c r="K48" i="87"/>
  <c r="D48" i="87"/>
  <c r="K47" i="87"/>
  <c r="D47" i="87"/>
  <c r="K45" i="87"/>
  <c r="K44" i="87"/>
  <c r="D44" i="87"/>
  <c r="K43" i="87"/>
  <c r="D43" i="87"/>
  <c r="K42" i="87"/>
  <c r="D42" i="87"/>
  <c r="D41" i="87"/>
  <c r="D40" i="87"/>
  <c r="K39" i="87"/>
  <c r="D39" i="87"/>
  <c r="K38" i="87"/>
  <c r="D38" i="87"/>
  <c r="D23" i="87"/>
  <c r="D20" i="87"/>
  <c r="D19" i="87"/>
  <c r="D18" i="87"/>
  <c r="E18" i="87" s="1"/>
  <c r="D16" i="87"/>
  <c r="E16" i="87" s="1"/>
  <c r="AC15" i="87" s="1"/>
  <c r="I6" i="55" s="1"/>
  <c r="AE6" i="61" s="1"/>
  <c r="AD6" i="61" s="1"/>
  <c r="D14" i="87"/>
  <c r="E13" i="87"/>
  <c r="E22" i="87" s="1"/>
  <c r="E7" i="87"/>
  <c r="E4" i="87"/>
  <c r="D58" i="79" l="1"/>
  <c r="AJ6" i="79" s="1"/>
  <c r="AG28" i="55" s="1"/>
  <c r="D58" i="76"/>
  <c r="AJ6" i="76" s="1"/>
  <c r="D88" i="55" s="1"/>
  <c r="D58" i="75"/>
  <c r="AJ6" i="75" s="1"/>
  <c r="AG24" i="55" s="1"/>
  <c r="D58" i="73"/>
  <c r="AJ6" i="73" s="1"/>
  <c r="AG22" i="55" s="1"/>
  <c r="D58" i="71"/>
  <c r="AJ6" i="71" s="1"/>
  <c r="D83" i="55" s="1"/>
  <c r="D58" i="69"/>
  <c r="AJ6" i="69" s="1"/>
  <c r="D81" i="55" s="1"/>
  <c r="D58" i="42"/>
  <c r="AJ6" i="42" s="1"/>
  <c r="AG15" i="55" s="1"/>
  <c r="D58" i="43"/>
  <c r="AJ6" i="43" s="1"/>
  <c r="AG14" i="55" s="1"/>
  <c r="D58" i="45"/>
  <c r="AJ6" i="45" s="1"/>
  <c r="AG12" i="55" s="1"/>
  <c r="D58" i="47"/>
  <c r="AJ6" i="47" s="1"/>
  <c r="AG10" i="55" s="1"/>
  <c r="AH28" i="55"/>
  <c r="E91" i="55"/>
  <c r="AG27" i="55"/>
  <c r="D90" i="55"/>
  <c r="AH27" i="55"/>
  <c r="E90" i="55"/>
  <c r="AH26" i="55"/>
  <c r="E89" i="55"/>
  <c r="AG26" i="55"/>
  <c r="D89" i="55"/>
  <c r="AH25" i="55"/>
  <c r="E88" i="55"/>
  <c r="AH24" i="55"/>
  <c r="E87" i="55"/>
  <c r="AG23" i="55"/>
  <c r="D86" i="55"/>
  <c r="AH23" i="55"/>
  <c r="E86" i="55"/>
  <c r="AH22" i="55"/>
  <c r="E85" i="55"/>
  <c r="AG21" i="55"/>
  <c r="D84" i="55"/>
  <c r="AH21" i="55"/>
  <c r="E84" i="55"/>
  <c r="AH20" i="55"/>
  <c r="E83" i="55"/>
  <c r="AG19" i="55"/>
  <c r="D82" i="55"/>
  <c r="AH19" i="55"/>
  <c r="E82" i="55"/>
  <c r="AH18" i="55"/>
  <c r="E81" i="55"/>
  <c r="AG17" i="55"/>
  <c r="D80" i="55"/>
  <c r="AH17" i="55"/>
  <c r="E80" i="55"/>
  <c r="AG16" i="55"/>
  <c r="D79" i="55"/>
  <c r="AH16" i="55"/>
  <c r="E79" i="55"/>
  <c r="AH15" i="55"/>
  <c r="E78" i="55"/>
  <c r="AG13" i="55"/>
  <c r="D76" i="55"/>
  <c r="AH13" i="55"/>
  <c r="E76" i="55"/>
  <c r="AH12" i="55"/>
  <c r="E75" i="55"/>
  <c r="AG11" i="55"/>
  <c r="D74" i="55"/>
  <c r="AH11" i="55"/>
  <c r="E74" i="55"/>
  <c r="AH10" i="55"/>
  <c r="E73" i="55"/>
  <c r="AG9" i="55"/>
  <c r="D72" i="55"/>
  <c r="AH9" i="55"/>
  <c r="E72" i="55"/>
  <c r="AH8" i="55"/>
  <c r="E71" i="55"/>
  <c r="AG8" i="55"/>
  <c r="D71" i="55"/>
  <c r="AG7" i="55"/>
  <c r="D70" i="55"/>
  <c r="AH7" i="55"/>
  <c r="E70" i="55"/>
  <c r="AH6" i="55"/>
  <c r="E69" i="55"/>
  <c r="D46" i="79"/>
  <c r="AC7" i="79" s="1"/>
  <c r="C28" i="55" s="1"/>
  <c r="D86" i="79"/>
  <c r="AJ9" i="79" s="1"/>
  <c r="D80" i="77"/>
  <c r="AJ8" i="77" s="1"/>
  <c r="D80" i="70"/>
  <c r="AJ8" i="70" s="1"/>
  <c r="D80" i="68"/>
  <c r="AJ8" i="68" s="1"/>
  <c r="D80" i="44"/>
  <c r="AJ8" i="44" s="1"/>
  <c r="D80" i="48"/>
  <c r="AJ8" i="48" s="1"/>
  <c r="D80" i="75"/>
  <c r="AJ8" i="75" s="1"/>
  <c r="D46" i="77"/>
  <c r="AC7" i="77" s="1"/>
  <c r="C26" i="55" s="1"/>
  <c r="D73" i="75"/>
  <c r="AC10" i="75" s="1"/>
  <c r="F24" i="55" s="1"/>
  <c r="D46" i="73"/>
  <c r="AC7" i="73" s="1"/>
  <c r="C22" i="55" s="1"/>
  <c r="D73" i="73"/>
  <c r="AC10" i="73" s="1"/>
  <c r="F22" i="55" s="1"/>
  <c r="D86" i="72"/>
  <c r="AJ9" i="72" s="1"/>
  <c r="D46" i="71"/>
  <c r="AC7" i="71" s="1"/>
  <c r="C20" i="55" s="1"/>
  <c r="D53" i="71"/>
  <c r="AC8" i="71" s="1"/>
  <c r="D20" i="55" s="1"/>
  <c r="D46" i="43"/>
  <c r="AC7" i="43" s="1"/>
  <c r="C14" i="55" s="1"/>
  <c r="D73" i="45"/>
  <c r="AC10" i="45" s="1"/>
  <c r="F12" i="55" s="1"/>
  <c r="D73" i="47"/>
  <c r="AC10" i="47" s="1"/>
  <c r="F10" i="55" s="1"/>
  <c r="D73" i="91"/>
  <c r="AC10" i="91" s="1"/>
  <c r="F8" i="55" s="1"/>
  <c r="D46" i="90"/>
  <c r="AC7" i="90" s="1"/>
  <c r="C7" i="55" s="1"/>
  <c r="D73" i="90"/>
  <c r="AC10" i="90" s="1"/>
  <c r="F7" i="55" s="1"/>
  <c r="D73" i="44"/>
  <c r="AC10" i="44" s="1"/>
  <c r="F13" i="55" s="1"/>
  <c r="D46" i="42"/>
  <c r="AC7" i="42" s="1"/>
  <c r="C15" i="55" s="1"/>
  <c r="D46" i="70"/>
  <c r="AC7" i="70" s="1"/>
  <c r="C19" i="55" s="1"/>
  <c r="D73" i="70"/>
  <c r="AC10" i="70" s="1"/>
  <c r="F19" i="55" s="1"/>
  <c r="D73" i="74"/>
  <c r="AC10" i="74" s="1"/>
  <c r="F23" i="55" s="1"/>
  <c r="D46" i="78"/>
  <c r="AC7" i="78" s="1"/>
  <c r="C27" i="55" s="1"/>
  <c r="D86" i="41"/>
  <c r="AJ9" i="41" s="1"/>
  <c r="D80" i="69"/>
  <c r="AJ8" i="69" s="1"/>
  <c r="D80" i="71"/>
  <c r="AJ8" i="71" s="1"/>
  <c r="D80" i="78"/>
  <c r="AJ8" i="78" s="1"/>
  <c r="D86" i="70"/>
  <c r="AJ9" i="70" s="1"/>
  <c r="D86" i="69"/>
  <c r="AJ9" i="69" s="1"/>
  <c r="D80" i="41"/>
  <c r="AJ8" i="41" s="1"/>
  <c r="D80" i="43"/>
  <c r="AJ8" i="43" s="1"/>
  <c r="D80" i="47"/>
  <c r="AJ8" i="47" s="1"/>
  <c r="D81" i="48"/>
  <c r="AC11" i="48" s="1"/>
  <c r="G9" i="55" s="1"/>
  <c r="D86" i="87"/>
  <c r="AJ9" i="87" s="1"/>
  <c r="D58" i="87"/>
  <c r="AJ6" i="87" s="1"/>
  <c r="D80" i="79"/>
  <c r="AJ8" i="79" s="1"/>
  <c r="D86" i="78"/>
  <c r="AJ9" i="78" s="1"/>
  <c r="D81" i="78"/>
  <c r="AC11" i="78" s="1"/>
  <c r="G27" i="55" s="1"/>
  <c r="D86" i="77"/>
  <c r="AJ9" i="77" s="1"/>
  <c r="D86" i="76"/>
  <c r="AJ9" i="76" s="1"/>
  <c r="D86" i="75"/>
  <c r="AJ9" i="75" s="1"/>
  <c r="D86" i="74"/>
  <c r="AJ9" i="74" s="1"/>
  <c r="D80" i="73"/>
  <c r="AJ8" i="73" s="1"/>
  <c r="D86" i="73"/>
  <c r="AJ9" i="73" s="1"/>
  <c r="D59" i="72"/>
  <c r="AC9" i="72" s="1"/>
  <c r="E21" i="55" s="1"/>
  <c r="D86" i="71"/>
  <c r="AJ9" i="71" s="1"/>
  <c r="D73" i="69"/>
  <c r="AC10" i="69" s="1"/>
  <c r="F18" i="55" s="1"/>
  <c r="D86" i="68"/>
  <c r="AJ9" i="68" s="1"/>
  <c r="D81" i="41"/>
  <c r="AC11" i="41" s="1"/>
  <c r="G16" i="55" s="1"/>
  <c r="D86" i="42"/>
  <c r="AJ9" i="42" s="1"/>
  <c r="D73" i="43"/>
  <c r="AC10" i="43" s="1"/>
  <c r="F14" i="55" s="1"/>
  <c r="D86" i="43"/>
  <c r="AJ9" i="43" s="1"/>
  <c r="D86" i="44"/>
  <c r="AJ9" i="44" s="1"/>
  <c r="D81" i="44"/>
  <c r="AC11" i="44" s="1"/>
  <c r="G13" i="55" s="1"/>
  <c r="D80" i="45"/>
  <c r="AJ8" i="45" s="1"/>
  <c r="D86" i="45"/>
  <c r="AJ9" i="45" s="1"/>
  <c r="D73" i="46"/>
  <c r="AC10" i="46" s="1"/>
  <c r="F11" i="55" s="1"/>
  <c r="D86" i="46"/>
  <c r="AJ9" i="46" s="1"/>
  <c r="D80" i="46"/>
  <c r="AJ8" i="46" s="1"/>
  <c r="D86" i="47"/>
  <c r="AJ9" i="47" s="1"/>
  <c r="D86" i="48"/>
  <c r="AJ9" i="48" s="1"/>
  <c r="D86" i="91"/>
  <c r="AJ9" i="91" s="1"/>
  <c r="D80" i="90"/>
  <c r="AJ8" i="90" s="1"/>
  <c r="AB15" i="77"/>
  <c r="D81" i="79"/>
  <c r="AC11" i="79" s="1"/>
  <c r="G28" i="55" s="1"/>
  <c r="D81" i="77"/>
  <c r="AC11" i="77" s="1"/>
  <c r="G26" i="55" s="1"/>
  <c r="D81" i="75"/>
  <c r="AC11" i="75" s="1"/>
  <c r="G24" i="55" s="1"/>
  <c r="D81" i="73"/>
  <c r="AC11" i="73" s="1"/>
  <c r="G22" i="55" s="1"/>
  <c r="D80" i="72"/>
  <c r="AJ8" i="72" s="1"/>
  <c r="D81" i="72"/>
  <c r="AC11" i="72" s="1"/>
  <c r="G21" i="55" s="1"/>
  <c r="D81" i="71"/>
  <c r="AC11" i="71" s="1"/>
  <c r="G20" i="55" s="1"/>
  <c r="D81" i="70"/>
  <c r="AC11" i="70" s="1"/>
  <c r="G19" i="55" s="1"/>
  <c r="D81" i="69"/>
  <c r="AC11" i="69" s="1"/>
  <c r="G18" i="55" s="1"/>
  <c r="D81" i="68"/>
  <c r="AC11" i="68" s="1"/>
  <c r="G17" i="55" s="1"/>
  <c r="D80" i="42"/>
  <c r="AJ8" i="42" s="1"/>
  <c r="D81" i="42"/>
  <c r="AC11" i="42" s="1"/>
  <c r="G15" i="55" s="1"/>
  <c r="D81" i="43"/>
  <c r="AC11" i="43" s="1"/>
  <c r="G14" i="55" s="1"/>
  <c r="D81" i="45"/>
  <c r="AC11" i="45" s="1"/>
  <c r="G12" i="55" s="1"/>
  <c r="D81" i="46"/>
  <c r="AC11" i="46" s="1"/>
  <c r="G11" i="55" s="1"/>
  <c r="D81" i="47"/>
  <c r="AC11" i="47" s="1"/>
  <c r="G10" i="55" s="1"/>
  <c r="D81" i="90"/>
  <c r="AC11" i="90" s="1"/>
  <c r="G7" i="55" s="1"/>
  <c r="D86" i="90"/>
  <c r="AJ9" i="90" s="1"/>
  <c r="D80" i="87"/>
  <c r="AJ8" i="87" s="1"/>
  <c r="D59" i="73"/>
  <c r="AC9" i="73" s="1"/>
  <c r="E22" i="55" s="1"/>
  <c r="D73" i="41"/>
  <c r="AC10" i="41" s="1"/>
  <c r="F16" i="55" s="1"/>
  <c r="D73" i="42"/>
  <c r="AC10" i="42" s="1"/>
  <c r="F15" i="55" s="1"/>
  <c r="D80" i="91"/>
  <c r="AJ8" i="91" s="1"/>
  <c r="D81" i="91"/>
  <c r="AC11" i="91" s="1"/>
  <c r="G8" i="55" s="1"/>
  <c r="D37" i="90"/>
  <c r="AC6" i="90" s="1"/>
  <c r="B7" i="55" s="1"/>
  <c r="D52" i="74"/>
  <c r="AJ5" i="74" s="1"/>
  <c r="D53" i="74"/>
  <c r="AC8" i="74" s="1"/>
  <c r="D23" i="55" s="1"/>
  <c r="D37" i="73"/>
  <c r="AC6" i="73" s="1"/>
  <c r="B22" i="55" s="1"/>
  <c r="D73" i="68"/>
  <c r="AC10" i="68" s="1"/>
  <c r="F17" i="55" s="1"/>
  <c r="D73" i="48"/>
  <c r="AC10" i="48" s="1"/>
  <c r="F9" i="55" s="1"/>
  <c r="AB15" i="72"/>
  <c r="D73" i="76"/>
  <c r="AC10" i="76" s="1"/>
  <c r="F25" i="55" s="1"/>
  <c r="D52" i="76"/>
  <c r="AJ5" i="76" s="1"/>
  <c r="D53" i="76"/>
  <c r="AC8" i="76" s="1"/>
  <c r="D25" i="55" s="1"/>
  <c r="D52" i="75"/>
  <c r="AJ5" i="75" s="1"/>
  <c r="D53" i="75"/>
  <c r="AC8" i="75" s="1"/>
  <c r="D24" i="55" s="1"/>
  <c r="D37" i="75"/>
  <c r="AC6" i="75" s="1"/>
  <c r="B24" i="55" s="1"/>
  <c r="D45" i="75"/>
  <c r="AJ4" i="75" s="1"/>
  <c r="D37" i="74"/>
  <c r="AC6" i="74" s="1"/>
  <c r="B23" i="55" s="1"/>
  <c r="D45" i="74"/>
  <c r="AJ4" i="74" s="1"/>
  <c r="D52" i="73"/>
  <c r="AJ5" i="73" s="1"/>
  <c r="D53" i="73"/>
  <c r="AC8" i="73" s="1"/>
  <c r="D22" i="55" s="1"/>
  <c r="D45" i="73"/>
  <c r="AJ4" i="73" s="1"/>
  <c r="D52" i="72"/>
  <c r="AJ5" i="72" s="1"/>
  <c r="D53" i="72"/>
  <c r="AC8" i="72" s="1"/>
  <c r="D21" i="55" s="1"/>
  <c r="D37" i="71"/>
  <c r="AC6" i="71" s="1"/>
  <c r="B20" i="55" s="1"/>
  <c r="D45" i="71"/>
  <c r="AJ4" i="71" s="1"/>
  <c r="D52" i="71"/>
  <c r="AJ5" i="71" s="1"/>
  <c r="D52" i="70"/>
  <c r="AJ5" i="70" s="1"/>
  <c r="D53" i="70"/>
  <c r="AC8" i="70" s="1"/>
  <c r="D19" i="55" s="1"/>
  <c r="D45" i="70"/>
  <c r="AJ4" i="70" s="1"/>
  <c r="D52" i="69"/>
  <c r="AJ5" i="69" s="1"/>
  <c r="D53" i="69"/>
  <c r="AC8" i="69" s="1"/>
  <c r="D18" i="55" s="1"/>
  <c r="D52" i="68"/>
  <c r="AJ5" i="68" s="1"/>
  <c r="D53" i="68"/>
  <c r="AC8" i="68" s="1"/>
  <c r="D17" i="55" s="1"/>
  <c r="D52" i="41"/>
  <c r="AJ5" i="41" s="1"/>
  <c r="D53" i="41"/>
  <c r="AC8" i="41" s="1"/>
  <c r="D16" i="55" s="1"/>
  <c r="D45" i="42"/>
  <c r="AJ4" i="42" s="1"/>
  <c r="D52" i="42"/>
  <c r="AJ5" i="42" s="1"/>
  <c r="D53" i="42"/>
  <c r="AC8" i="42" s="1"/>
  <c r="D15" i="55" s="1"/>
  <c r="D45" i="43"/>
  <c r="AJ4" i="43" s="1"/>
  <c r="D52" i="43"/>
  <c r="AJ5" i="43" s="1"/>
  <c r="D53" i="43"/>
  <c r="AC8" i="43" s="1"/>
  <c r="D14" i="55" s="1"/>
  <c r="D52" i="44"/>
  <c r="AJ5" i="44" s="1"/>
  <c r="D53" i="44"/>
  <c r="AC8" i="44" s="1"/>
  <c r="D13" i="55" s="1"/>
  <c r="D52" i="45"/>
  <c r="AJ5" i="45" s="1"/>
  <c r="D53" i="45"/>
  <c r="AC8" i="45" s="1"/>
  <c r="D12" i="55" s="1"/>
  <c r="D52" i="46"/>
  <c r="AJ5" i="46" s="1"/>
  <c r="D53" i="46"/>
  <c r="AC8" i="46" s="1"/>
  <c r="D11" i="55" s="1"/>
  <c r="D59" i="47"/>
  <c r="AC9" i="47" s="1"/>
  <c r="E10" i="55" s="1"/>
  <c r="D52" i="47"/>
  <c r="AJ5" i="47" s="1"/>
  <c r="D53" i="47"/>
  <c r="AC8" i="47" s="1"/>
  <c r="D10" i="55" s="1"/>
  <c r="AE9" i="61"/>
  <c r="AD9" i="61" s="1"/>
  <c r="M9" i="55"/>
  <c r="D52" i="48"/>
  <c r="AJ5" i="48" s="1"/>
  <c r="D53" i="48"/>
  <c r="AC8" i="48" s="1"/>
  <c r="D9" i="55" s="1"/>
  <c r="M8" i="55"/>
  <c r="AE8" i="61"/>
  <c r="AD8" i="61" s="1"/>
  <c r="D52" i="91"/>
  <c r="AJ5" i="91" s="1"/>
  <c r="D53" i="91"/>
  <c r="AC8" i="91" s="1"/>
  <c r="D8" i="55" s="1"/>
  <c r="D59" i="87"/>
  <c r="AC9" i="87" s="1"/>
  <c r="E6" i="55" s="1"/>
  <c r="D52" i="87"/>
  <c r="AJ5" i="87" s="1"/>
  <c r="D53" i="87"/>
  <c r="AC8" i="87" s="1"/>
  <c r="D6" i="55" s="1"/>
  <c r="D81" i="87"/>
  <c r="AC11" i="87" s="1"/>
  <c r="G6" i="55" s="1"/>
  <c r="D73" i="87"/>
  <c r="AC10" i="87" s="1"/>
  <c r="F6" i="55" s="1"/>
  <c r="AB15" i="75"/>
  <c r="AB15" i="70"/>
  <c r="AB15" i="73"/>
  <c r="AB15" i="43"/>
  <c r="AB15" i="71"/>
  <c r="AB15" i="79"/>
  <c r="AB15" i="42"/>
  <c r="AB15" i="74"/>
  <c r="D52" i="79"/>
  <c r="AJ5" i="79" s="1"/>
  <c r="D53" i="79"/>
  <c r="AC8" i="79" s="1"/>
  <c r="D28" i="55" s="1"/>
  <c r="D73" i="79"/>
  <c r="AC10" i="79" s="1"/>
  <c r="F28" i="55" s="1"/>
  <c r="D37" i="79"/>
  <c r="AC6" i="79" s="1"/>
  <c r="B28" i="55" s="1"/>
  <c r="D45" i="79"/>
  <c r="AJ4" i="79" s="1"/>
  <c r="D59" i="79"/>
  <c r="AC9" i="79" s="1"/>
  <c r="E28" i="55" s="1"/>
  <c r="D52" i="78"/>
  <c r="AJ5" i="78" s="1"/>
  <c r="D53" i="78"/>
  <c r="AC8" i="78" s="1"/>
  <c r="D27" i="55" s="1"/>
  <c r="D73" i="78"/>
  <c r="AC10" i="78" s="1"/>
  <c r="F27" i="55" s="1"/>
  <c r="D37" i="78"/>
  <c r="AC6" i="78" s="1"/>
  <c r="B27" i="55" s="1"/>
  <c r="D45" i="78"/>
  <c r="AJ4" i="78" s="1"/>
  <c r="D59" i="78"/>
  <c r="AC9" i="78" s="1"/>
  <c r="E27" i="55" s="1"/>
  <c r="D37" i="77"/>
  <c r="AC6" i="77" s="1"/>
  <c r="B26" i="55" s="1"/>
  <c r="D45" i="77"/>
  <c r="AJ4" i="77" s="1"/>
  <c r="D59" i="77"/>
  <c r="AC9" i="77" s="1"/>
  <c r="E26" i="55" s="1"/>
  <c r="D52" i="77"/>
  <c r="AJ5" i="77" s="1"/>
  <c r="D53" i="77"/>
  <c r="AC8" i="77" s="1"/>
  <c r="D26" i="55" s="1"/>
  <c r="D73" i="77"/>
  <c r="AC10" i="77" s="1"/>
  <c r="F26" i="55" s="1"/>
  <c r="D37" i="76"/>
  <c r="AC6" i="76" s="1"/>
  <c r="B25" i="55" s="1"/>
  <c r="D45" i="76"/>
  <c r="AJ4" i="76" s="1"/>
  <c r="D46" i="76"/>
  <c r="AC7" i="76" s="1"/>
  <c r="C25" i="55" s="1"/>
  <c r="D59" i="76"/>
  <c r="AC9" i="76" s="1"/>
  <c r="E25" i="55" s="1"/>
  <c r="D80" i="76"/>
  <c r="AJ8" i="76" s="1"/>
  <c r="D81" i="76"/>
  <c r="AC11" i="76" s="1"/>
  <c r="G25" i="55" s="1"/>
  <c r="D46" i="75"/>
  <c r="AC7" i="75" s="1"/>
  <c r="C24" i="55" s="1"/>
  <c r="D59" i="75"/>
  <c r="AC9" i="75" s="1"/>
  <c r="E24" i="55" s="1"/>
  <c r="D46" i="74"/>
  <c r="AC7" i="74" s="1"/>
  <c r="C23" i="55" s="1"/>
  <c r="D59" i="74"/>
  <c r="AC9" i="74" s="1"/>
  <c r="E23" i="55" s="1"/>
  <c r="D80" i="74"/>
  <c r="AJ8" i="74" s="1"/>
  <c r="D81" i="74"/>
  <c r="AC11" i="74" s="1"/>
  <c r="G23" i="55" s="1"/>
  <c r="D37" i="72"/>
  <c r="AC6" i="72" s="1"/>
  <c r="B21" i="55" s="1"/>
  <c r="D45" i="72"/>
  <c r="AJ4" i="72" s="1"/>
  <c r="D73" i="72"/>
  <c r="AC10" i="72" s="1"/>
  <c r="F21" i="55" s="1"/>
  <c r="D46" i="72"/>
  <c r="AC7" i="72" s="1"/>
  <c r="C21" i="55" s="1"/>
  <c r="D73" i="71"/>
  <c r="AC10" i="71" s="1"/>
  <c r="F20" i="55" s="1"/>
  <c r="D59" i="71"/>
  <c r="AC9" i="71" s="1"/>
  <c r="E20" i="55" s="1"/>
  <c r="D37" i="70"/>
  <c r="AC6" i="70" s="1"/>
  <c r="B19" i="55" s="1"/>
  <c r="D59" i="70"/>
  <c r="AC9" i="70" s="1"/>
  <c r="E19" i="55" s="1"/>
  <c r="D37" i="69"/>
  <c r="AC6" i="69" s="1"/>
  <c r="B18" i="55" s="1"/>
  <c r="D45" i="69"/>
  <c r="AJ4" i="69" s="1"/>
  <c r="D46" i="69"/>
  <c r="AC7" i="69" s="1"/>
  <c r="C18" i="55" s="1"/>
  <c r="D59" i="69"/>
  <c r="AC9" i="69" s="1"/>
  <c r="E18" i="55" s="1"/>
  <c r="D46" i="68"/>
  <c r="AC7" i="68" s="1"/>
  <c r="C17" i="55" s="1"/>
  <c r="D59" i="68"/>
  <c r="AC9" i="68" s="1"/>
  <c r="E17" i="55" s="1"/>
  <c r="D37" i="68"/>
  <c r="AC6" i="68" s="1"/>
  <c r="B17" i="55" s="1"/>
  <c r="D45" i="68"/>
  <c r="AJ4" i="68" s="1"/>
  <c r="D46" i="41"/>
  <c r="AC7" i="41" s="1"/>
  <c r="C16" i="55" s="1"/>
  <c r="D59" i="41"/>
  <c r="AC9" i="41" s="1"/>
  <c r="E16" i="55" s="1"/>
  <c r="D37" i="41"/>
  <c r="AC6" i="41" s="1"/>
  <c r="B16" i="55" s="1"/>
  <c r="D45" i="41"/>
  <c r="AJ4" i="41" s="1"/>
  <c r="D59" i="42"/>
  <c r="AC9" i="42" s="1"/>
  <c r="E15" i="55" s="1"/>
  <c r="D37" i="42"/>
  <c r="AC6" i="42" s="1"/>
  <c r="B15" i="55" s="1"/>
  <c r="D59" i="43"/>
  <c r="AC9" i="43" s="1"/>
  <c r="E14" i="55" s="1"/>
  <c r="D37" i="43"/>
  <c r="AC6" i="43" s="1"/>
  <c r="B14" i="55" s="1"/>
  <c r="D37" i="44"/>
  <c r="AC6" i="44" s="1"/>
  <c r="B13" i="55" s="1"/>
  <c r="D45" i="44"/>
  <c r="AJ4" i="44" s="1"/>
  <c r="D46" i="44"/>
  <c r="AC7" i="44" s="1"/>
  <c r="C13" i="55" s="1"/>
  <c r="D59" i="44"/>
  <c r="AC9" i="44" s="1"/>
  <c r="E13" i="55" s="1"/>
  <c r="D37" i="45"/>
  <c r="AC6" i="45" s="1"/>
  <c r="B12" i="55" s="1"/>
  <c r="D45" i="45"/>
  <c r="AJ4" i="45" s="1"/>
  <c r="D46" i="45"/>
  <c r="AC7" i="45" s="1"/>
  <c r="C12" i="55" s="1"/>
  <c r="D59" i="45"/>
  <c r="AC9" i="45" s="1"/>
  <c r="E12" i="55" s="1"/>
  <c r="D46" i="46"/>
  <c r="AC7" i="46" s="1"/>
  <c r="C11" i="55" s="1"/>
  <c r="D59" i="46"/>
  <c r="AC9" i="46" s="1"/>
  <c r="E11" i="55" s="1"/>
  <c r="D37" i="46"/>
  <c r="AC6" i="46" s="1"/>
  <c r="B11" i="55" s="1"/>
  <c r="D45" i="46"/>
  <c r="AJ4" i="46" s="1"/>
  <c r="D37" i="47"/>
  <c r="AC6" i="47" s="1"/>
  <c r="B10" i="55" s="1"/>
  <c r="D45" i="47"/>
  <c r="AJ4" i="47" s="1"/>
  <c r="D46" i="47"/>
  <c r="AC7" i="47" s="1"/>
  <c r="C10" i="55" s="1"/>
  <c r="D37" i="48"/>
  <c r="AC6" i="48" s="1"/>
  <c r="B9" i="55" s="1"/>
  <c r="D45" i="48"/>
  <c r="AJ4" i="48" s="1"/>
  <c r="D46" i="48"/>
  <c r="AC7" i="48" s="1"/>
  <c r="C9" i="55" s="1"/>
  <c r="D59" i="48"/>
  <c r="AC9" i="48" s="1"/>
  <c r="E9" i="55" s="1"/>
  <c r="D37" i="91"/>
  <c r="AC6" i="91" s="1"/>
  <c r="B8" i="55" s="1"/>
  <c r="D45" i="91"/>
  <c r="AJ4" i="91" s="1"/>
  <c r="D46" i="91"/>
  <c r="AC7" i="91" s="1"/>
  <c r="C8" i="55" s="1"/>
  <c r="D59" i="91"/>
  <c r="AC9" i="91" s="1"/>
  <c r="E8" i="55" s="1"/>
  <c r="D45" i="90"/>
  <c r="AJ4" i="90" s="1"/>
  <c r="D59" i="90"/>
  <c r="AC9" i="90" s="1"/>
  <c r="E7" i="55" s="1"/>
  <c r="D52" i="90"/>
  <c r="AJ5" i="90" s="1"/>
  <c r="D53" i="90"/>
  <c r="AC8" i="90" s="1"/>
  <c r="D7" i="55" s="1"/>
  <c r="D37" i="87"/>
  <c r="AC6" i="87" s="1"/>
  <c r="B6" i="55" s="1"/>
  <c r="D45" i="87"/>
  <c r="AJ4" i="87" s="1"/>
  <c r="D46" i="87"/>
  <c r="AC7" i="87" s="1"/>
  <c r="C6" i="55" s="1"/>
  <c r="AB15" i="87"/>
  <c r="AB15" i="41"/>
  <c r="AB15" i="91"/>
  <c r="AB15" i="48"/>
  <c r="AB15" i="47"/>
  <c r="AB15" i="46"/>
  <c r="AB15" i="45"/>
  <c r="AB15" i="44"/>
  <c r="AB15" i="68"/>
  <c r="AB15" i="69"/>
  <c r="AB15" i="76"/>
  <c r="AB15" i="78"/>
  <c r="AB15" i="90"/>
  <c r="D85" i="89"/>
  <c r="D84" i="89"/>
  <c r="AG18" i="55" l="1"/>
  <c r="D77" i="55"/>
  <c r="D73" i="55"/>
  <c r="D78" i="55"/>
  <c r="D91" i="55"/>
  <c r="D87" i="55"/>
  <c r="AG20" i="55"/>
  <c r="D75" i="55"/>
  <c r="AG25" i="55"/>
  <c r="D85" i="55"/>
  <c r="AI28" i="55"/>
  <c r="F91" i="55"/>
  <c r="AE28" i="55"/>
  <c r="B91" i="55"/>
  <c r="AF28" i="55"/>
  <c r="C91" i="55"/>
  <c r="AJ28" i="55"/>
  <c r="G91" i="55"/>
  <c r="AE27" i="55"/>
  <c r="B90" i="55"/>
  <c r="AF27" i="55"/>
  <c r="C90" i="55"/>
  <c r="AI27" i="55"/>
  <c r="F90" i="55"/>
  <c r="AJ27" i="55"/>
  <c r="G90" i="55"/>
  <c r="AF26" i="55"/>
  <c r="C89" i="55"/>
  <c r="AJ26" i="55"/>
  <c r="G89" i="55"/>
  <c r="AI26" i="55"/>
  <c r="F89" i="55"/>
  <c r="AE26" i="55"/>
  <c r="B89" i="55"/>
  <c r="AI25" i="55"/>
  <c r="F88" i="55"/>
  <c r="AJ25" i="55"/>
  <c r="G88" i="55"/>
  <c r="AE25" i="55"/>
  <c r="B88" i="55"/>
  <c r="AF25" i="55"/>
  <c r="C88" i="55"/>
  <c r="AI24" i="55"/>
  <c r="F87" i="55"/>
  <c r="AF24" i="55"/>
  <c r="C87" i="55"/>
  <c r="AE24" i="55"/>
  <c r="B87" i="55"/>
  <c r="AJ24" i="55"/>
  <c r="G87" i="55"/>
  <c r="AE23" i="55"/>
  <c r="B86" i="55"/>
  <c r="AI23" i="55"/>
  <c r="F86" i="55"/>
  <c r="AF23" i="55"/>
  <c r="C86" i="55"/>
  <c r="AJ23" i="55"/>
  <c r="G86" i="55"/>
  <c r="AJ22" i="55"/>
  <c r="G85" i="55"/>
  <c r="AI22" i="55"/>
  <c r="F85" i="55"/>
  <c r="AE22" i="55"/>
  <c r="B85" i="55"/>
  <c r="AF22" i="55"/>
  <c r="C85" i="55"/>
  <c r="AF21" i="55"/>
  <c r="C84" i="55"/>
  <c r="AE21" i="55"/>
  <c r="B84" i="55"/>
  <c r="AI21" i="55"/>
  <c r="F84" i="55"/>
  <c r="AJ21" i="55"/>
  <c r="G84" i="55"/>
  <c r="AF20" i="55"/>
  <c r="C83" i="55"/>
  <c r="AE20" i="55"/>
  <c r="B83" i="55"/>
  <c r="AJ20" i="55"/>
  <c r="G83" i="55"/>
  <c r="AI20" i="55"/>
  <c r="F83" i="55"/>
  <c r="AJ19" i="55"/>
  <c r="G82" i="55"/>
  <c r="AI19" i="55"/>
  <c r="F82" i="55"/>
  <c r="AE19" i="55"/>
  <c r="B82" i="55"/>
  <c r="AF19" i="55"/>
  <c r="C82" i="55"/>
  <c r="AE18" i="55"/>
  <c r="B81" i="55"/>
  <c r="AJ18" i="55"/>
  <c r="G81" i="55"/>
  <c r="AF18" i="55"/>
  <c r="C81" i="55"/>
  <c r="AI18" i="55"/>
  <c r="F81" i="55"/>
  <c r="AJ17" i="55"/>
  <c r="G80" i="55"/>
  <c r="AE17" i="55"/>
  <c r="B80" i="55"/>
  <c r="AF17" i="55"/>
  <c r="C80" i="55"/>
  <c r="AI17" i="55"/>
  <c r="F80" i="55"/>
  <c r="AF16" i="55"/>
  <c r="C79" i="55"/>
  <c r="AJ16" i="55"/>
  <c r="G79" i="55"/>
  <c r="AE16" i="55"/>
  <c r="B79" i="55"/>
  <c r="AI16" i="55"/>
  <c r="F79" i="55"/>
  <c r="AI15" i="55"/>
  <c r="F78" i="55"/>
  <c r="AF15" i="55"/>
  <c r="C78" i="55"/>
  <c r="AE15" i="55"/>
  <c r="B78" i="55"/>
  <c r="AJ15" i="55"/>
  <c r="G78" i="55"/>
  <c r="AJ14" i="55"/>
  <c r="G77" i="55"/>
  <c r="E77" i="55"/>
  <c r="AI14" i="55"/>
  <c r="F77" i="55"/>
  <c r="AF14" i="55"/>
  <c r="C77" i="55"/>
  <c r="AE14" i="55"/>
  <c r="B77" i="55"/>
  <c r="AI13" i="55"/>
  <c r="F76" i="55"/>
  <c r="AE13" i="55"/>
  <c r="B76" i="55"/>
  <c r="AJ13" i="55"/>
  <c r="G76" i="55"/>
  <c r="AF13" i="55"/>
  <c r="C76" i="55"/>
  <c r="AF12" i="55"/>
  <c r="C75" i="55"/>
  <c r="AE12" i="55"/>
  <c r="B75" i="55"/>
  <c r="AJ12" i="55"/>
  <c r="G75" i="55"/>
  <c r="AI12" i="55"/>
  <c r="F75" i="55"/>
  <c r="AJ11" i="55"/>
  <c r="G74" i="55"/>
  <c r="AF11" i="55"/>
  <c r="C74" i="55"/>
  <c r="AE11" i="55"/>
  <c r="B74" i="55"/>
  <c r="AI11" i="55"/>
  <c r="F74" i="55"/>
  <c r="AF10" i="55"/>
  <c r="C73" i="55"/>
  <c r="AE10" i="55"/>
  <c r="B73" i="55"/>
  <c r="AJ10" i="55"/>
  <c r="G73" i="55"/>
  <c r="AI10" i="55"/>
  <c r="F73" i="55"/>
  <c r="AJ9" i="55"/>
  <c r="G72" i="55"/>
  <c r="AE9" i="55"/>
  <c r="B72" i="55"/>
  <c r="AF9" i="55"/>
  <c r="C72" i="55"/>
  <c r="AI9" i="55"/>
  <c r="F72" i="55"/>
  <c r="AF8" i="55"/>
  <c r="C71" i="55"/>
  <c r="AJ8" i="55"/>
  <c r="G71" i="55"/>
  <c r="AI8" i="55"/>
  <c r="F71" i="55"/>
  <c r="AE8" i="55"/>
  <c r="B71" i="55"/>
  <c r="AE7" i="55"/>
  <c r="B70" i="55"/>
  <c r="AJ7" i="55"/>
  <c r="G70" i="55"/>
  <c r="AF7" i="55"/>
  <c r="C70" i="55"/>
  <c r="AI7" i="55"/>
  <c r="F70" i="55"/>
  <c r="AI6" i="55"/>
  <c r="F69" i="55"/>
  <c r="AF6" i="55"/>
  <c r="C69" i="55"/>
  <c r="AJ6" i="55"/>
  <c r="G69" i="55"/>
  <c r="AE6" i="55"/>
  <c r="B69" i="55"/>
  <c r="AG6" i="55"/>
  <c r="D69" i="55"/>
  <c r="D86" i="89"/>
  <c r="C40" i="38"/>
  <c r="D5" i="38"/>
  <c r="D3" i="38"/>
  <c r="E3" i="89"/>
  <c r="C26" i="38"/>
  <c r="D26" i="38" s="1"/>
  <c r="H89" i="55" l="1"/>
  <c r="H85" i="55"/>
  <c r="H82" i="55"/>
  <c r="H69" i="55"/>
  <c r="H87" i="55"/>
  <c r="H71" i="55"/>
  <c r="H79" i="55"/>
  <c r="H78" i="55"/>
  <c r="H77" i="55"/>
  <c r="H74" i="55"/>
  <c r="H91" i="55"/>
  <c r="H90" i="55"/>
  <c r="H88" i="55"/>
  <c r="H86" i="55"/>
  <c r="H84" i="55"/>
  <c r="H83" i="55"/>
  <c r="H81" i="55"/>
  <c r="H80" i="55"/>
  <c r="H76" i="55"/>
  <c r="H75" i="55"/>
  <c r="H73" i="55"/>
  <c r="H72" i="55"/>
  <c r="H70" i="55"/>
  <c r="C28" i="38"/>
  <c r="D28" i="38" s="1"/>
  <c r="C24" i="38"/>
  <c r="D24" i="38" s="1"/>
  <c r="D43" i="89" l="1"/>
  <c r="D18" i="89"/>
  <c r="E18" i="89" s="1"/>
  <c r="D16" i="89" l="1"/>
  <c r="E16" i="89" s="1"/>
  <c r="E13" i="89"/>
  <c r="D21" i="38" l="1"/>
  <c r="C18" i="38"/>
  <c r="D18" i="38" s="1"/>
  <c r="AD28" i="55" l="1"/>
  <c r="AD27" i="55"/>
  <c r="AD26" i="55"/>
  <c r="AD25" i="55"/>
  <c r="AD24" i="55"/>
  <c r="AD23" i="55"/>
  <c r="AD22" i="55"/>
  <c r="AD21" i="55"/>
  <c r="AD20" i="55"/>
  <c r="AD19" i="55"/>
  <c r="AD18" i="55"/>
  <c r="AD17" i="55"/>
  <c r="AD16" i="55"/>
  <c r="AD15" i="55"/>
  <c r="AD14" i="55"/>
  <c r="AD13" i="55"/>
  <c r="AD12" i="55"/>
  <c r="AD11" i="55"/>
  <c r="AD10" i="55"/>
  <c r="AD9" i="55"/>
  <c r="AD8" i="55"/>
  <c r="AD7" i="55"/>
  <c r="AD6" i="55"/>
  <c r="AD5" i="55"/>
  <c r="AM11" i="38" l="1"/>
  <c r="I50" i="55"/>
  <c r="G50" i="55"/>
  <c r="F50" i="55"/>
  <c r="B22" i="84" l="1"/>
  <c r="A8" i="55"/>
  <c r="A7" i="55"/>
  <c r="A5" i="55"/>
  <c r="A14" i="55" l="1"/>
  <c r="AE28" i="61" l="1"/>
  <c r="AD28" i="61" s="1"/>
  <c r="AE27" i="61"/>
  <c r="AD27" i="61" s="1"/>
  <c r="AE26" i="61"/>
  <c r="AD26" i="61" s="1"/>
  <c r="AE25" i="61"/>
  <c r="AD25" i="61" s="1"/>
  <c r="AE24" i="61"/>
  <c r="AD24" i="61" s="1"/>
  <c r="AE23" i="61"/>
  <c r="AD23" i="61" s="1"/>
  <c r="AE22" i="61"/>
  <c r="AD22" i="61" s="1"/>
  <c r="AE21" i="61"/>
  <c r="AD21" i="61" s="1"/>
  <c r="AE20" i="61"/>
  <c r="AD20" i="61" s="1"/>
  <c r="AE19" i="61"/>
  <c r="AD19" i="61" s="1"/>
  <c r="AE18" i="61"/>
  <c r="AD18" i="61" s="1"/>
  <c r="AE17" i="61"/>
  <c r="AD17" i="61" s="1"/>
  <c r="AE16" i="61"/>
  <c r="AE15" i="61"/>
  <c r="AE14" i="61"/>
  <c r="AE13" i="61"/>
  <c r="AE12" i="61"/>
  <c r="F32" i="84" l="1"/>
  <c r="I26" i="84"/>
  <c r="F33" i="84"/>
  <c r="F25" i="84"/>
  <c r="F26" i="84"/>
  <c r="I42" i="84"/>
  <c r="F41" i="84"/>
  <c r="H31" i="84"/>
  <c r="G43" i="84"/>
  <c r="H43" i="84"/>
  <c r="G42" i="84"/>
  <c r="E42" i="84"/>
  <c r="G41" i="84"/>
  <c r="H41" i="84"/>
  <c r="F40" i="84"/>
  <c r="G39" i="84"/>
  <c r="I39" i="84"/>
  <c r="G38" i="84"/>
  <c r="E38" i="84"/>
  <c r="H38" i="84"/>
  <c r="G36" i="84"/>
  <c r="G35" i="84"/>
  <c r="H35" i="84"/>
  <c r="E34" i="84"/>
  <c r="H34" i="84"/>
  <c r="G33" i="84"/>
  <c r="H33" i="84"/>
  <c r="H32" i="84"/>
  <c r="G32" i="84"/>
  <c r="G31" i="84"/>
  <c r="I31" i="84"/>
  <c r="G30" i="84"/>
  <c r="E30" i="84"/>
  <c r="H30" i="84"/>
  <c r="F30" i="84"/>
  <c r="G29" i="84"/>
  <c r="H29" i="84"/>
  <c r="I29" i="84"/>
  <c r="E28" i="84"/>
  <c r="F28" i="84"/>
  <c r="G28" i="84"/>
  <c r="G27" i="84"/>
  <c r="H27" i="84"/>
  <c r="I27" i="84"/>
  <c r="G26" i="84"/>
  <c r="H26" i="84"/>
  <c r="G25" i="84"/>
  <c r="H25" i="84"/>
  <c r="I25" i="84"/>
  <c r="G23" i="84"/>
  <c r="I24" i="84"/>
  <c r="H24" i="84"/>
  <c r="F24" i="84"/>
  <c r="I23" i="84"/>
  <c r="H23" i="84"/>
  <c r="F23" i="84"/>
  <c r="I22" i="84"/>
  <c r="H22" i="84"/>
  <c r="G22" i="84"/>
  <c r="F22" i="84"/>
  <c r="E22" i="84"/>
  <c r="H21" i="84"/>
  <c r="G21" i="84"/>
  <c r="F21" i="84"/>
  <c r="G40" i="84"/>
  <c r="F27" i="84"/>
  <c r="F43" i="84"/>
  <c r="F38" i="84"/>
  <c r="H37" i="84"/>
  <c r="I33" i="84"/>
  <c r="I32" i="84"/>
  <c r="I30" i="84"/>
  <c r="F29" i="84"/>
  <c r="I28" i="84"/>
  <c r="E43" i="84"/>
  <c r="H42" i="84"/>
  <c r="I41" i="84"/>
  <c r="H40" i="84"/>
  <c r="H39" i="84"/>
  <c r="I38" i="84"/>
  <c r="F37" i="84"/>
  <c r="G37" i="84"/>
  <c r="I37" i="84"/>
  <c r="F36" i="84"/>
  <c r="E35" i="84"/>
  <c r="G34" i="84"/>
  <c r="E33" i="84"/>
  <c r="E32" i="84"/>
  <c r="H28" i="84"/>
  <c r="I43" i="84"/>
  <c r="F42" i="84"/>
  <c r="I40" i="84"/>
  <c r="F39" i="84"/>
  <c r="I36" i="84"/>
  <c r="H36" i="84"/>
  <c r="F35" i="84"/>
  <c r="AK20" i="55"/>
  <c r="I35" i="84"/>
  <c r="I34" i="84"/>
  <c r="F34" i="84"/>
  <c r="F31" i="84"/>
  <c r="G24" i="84"/>
  <c r="I21" i="84"/>
  <c r="AE11" i="61"/>
  <c r="AD11" i="61" s="1"/>
  <c r="E7" i="89"/>
  <c r="E6" i="89"/>
  <c r="E5" i="89"/>
  <c r="E2" i="89"/>
  <c r="D6" i="38"/>
  <c r="G3" i="38"/>
  <c r="D2" i="38"/>
  <c r="D4" i="38"/>
  <c r="E4" i="89"/>
  <c r="AK7" i="55" l="1"/>
  <c r="AK18" i="55"/>
  <c r="AK16" i="55"/>
  <c r="AK9" i="55"/>
  <c r="AK13" i="55"/>
  <c r="AK23" i="55"/>
  <c r="AK19" i="55"/>
  <c r="AK27" i="55"/>
  <c r="H17" i="55"/>
  <c r="J32" i="84" s="1"/>
  <c r="AK26" i="55"/>
  <c r="AK17" i="55"/>
  <c r="AK14" i="55"/>
  <c r="AK12" i="55"/>
  <c r="AK28" i="55"/>
  <c r="H28" i="55"/>
  <c r="J43" i="84" s="1"/>
  <c r="AK22" i="55"/>
  <c r="H15" i="55"/>
  <c r="J30" i="84" s="1"/>
  <c r="H13" i="55"/>
  <c r="J28" i="84" s="1"/>
  <c r="H27" i="55"/>
  <c r="J42" i="84" s="1"/>
  <c r="E41" i="84"/>
  <c r="H26" i="55"/>
  <c r="J41" i="84" s="1"/>
  <c r="AK25" i="55"/>
  <c r="E40" i="84"/>
  <c r="H25" i="55"/>
  <c r="J40" i="84" s="1"/>
  <c r="E39" i="84"/>
  <c r="H24" i="55"/>
  <c r="J39" i="84" s="1"/>
  <c r="AK24" i="55"/>
  <c r="H23" i="55"/>
  <c r="J38" i="84" s="1"/>
  <c r="E37" i="84"/>
  <c r="H22" i="55"/>
  <c r="J37" i="84" s="1"/>
  <c r="AK21" i="55"/>
  <c r="E36" i="84"/>
  <c r="H21" i="55"/>
  <c r="J36" i="84" s="1"/>
  <c r="H20" i="55"/>
  <c r="J35" i="84" s="1"/>
  <c r="H19" i="55"/>
  <c r="J34" i="84" s="1"/>
  <c r="H18" i="55"/>
  <c r="J33" i="84" s="1"/>
  <c r="E31" i="84"/>
  <c r="H16" i="55"/>
  <c r="J31" i="84" s="1"/>
  <c r="AK15" i="55"/>
  <c r="E29" i="84"/>
  <c r="H14" i="55"/>
  <c r="J29" i="84" s="1"/>
  <c r="E27" i="84"/>
  <c r="H12" i="55"/>
  <c r="J27" i="84" s="1"/>
  <c r="E26" i="84"/>
  <c r="H11" i="55"/>
  <c r="J26" i="84" s="1"/>
  <c r="AK11" i="55"/>
  <c r="E25" i="84"/>
  <c r="H10" i="55"/>
  <c r="J25" i="84" s="1"/>
  <c r="AK10" i="55"/>
  <c r="E24" i="84"/>
  <c r="H9" i="55"/>
  <c r="J24" i="84" s="1"/>
  <c r="AK8" i="55"/>
  <c r="E23" i="84"/>
  <c r="H8" i="55"/>
  <c r="J23" i="84" s="1"/>
  <c r="AK6" i="55"/>
  <c r="AJ9" i="89"/>
  <c r="AJ5" i="55" l="1"/>
  <c r="AJ29" i="55" s="1"/>
  <c r="G68" i="55"/>
  <c r="G92" i="55" s="1"/>
  <c r="A9" i="55"/>
  <c r="S12" i="55"/>
  <c r="C94" i="38" l="1"/>
  <c r="C96" i="38" s="1"/>
  <c r="C93" i="38"/>
  <c r="C92" i="38"/>
  <c r="C89" i="38"/>
  <c r="C88" i="38"/>
  <c r="C87" i="38"/>
  <c r="C86" i="38"/>
  <c r="C85" i="38"/>
  <c r="C84" i="38"/>
  <c r="C83" i="38"/>
  <c r="C80" i="38"/>
  <c r="C79" i="38"/>
  <c r="C78" i="38"/>
  <c r="C77" i="38"/>
  <c r="C76" i="38"/>
  <c r="C75" i="38"/>
  <c r="C74" i="38"/>
  <c r="C81" i="38" s="1"/>
  <c r="AF14" i="38" s="1"/>
  <c r="E52" i="55" s="1"/>
  <c r="C73" i="38"/>
  <c r="C72" i="38"/>
  <c r="C71" i="38"/>
  <c r="C70" i="38"/>
  <c r="C69" i="38"/>
  <c r="C68" i="38"/>
  <c r="C67" i="38"/>
  <c r="C66" i="38"/>
  <c r="C65" i="38"/>
  <c r="C64" i="38"/>
  <c r="C63" i="38"/>
  <c r="C62" i="38"/>
  <c r="C61" i="38"/>
  <c r="C58" i="38"/>
  <c r="C57" i="38"/>
  <c r="C56" i="38"/>
  <c r="C55" i="38"/>
  <c r="C54" i="38"/>
  <c r="C51" i="38"/>
  <c r="C50" i="38"/>
  <c r="C49" i="38"/>
  <c r="C48" i="38"/>
  <c r="C47" i="38"/>
  <c r="C46" i="38"/>
  <c r="C45" i="38"/>
  <c r="C44" i="38"/>
  <c r="C41" i="38"/>
  <c r="C39" i="38"/>
  <c r="C38" i="38"/>
  <c r="C37" i="38"/>
  <c r="C36" i="38"/>
  <c r="C35" i="38"/>
  <c r="C34" i="38"/>
  <c r="C33" i="38"/>
  <c r="J32" i="38"/>
  <c r="C32" i="38"/>
  <c r="AD28" i="38"/>
  <c r="AG28" i="38"/>
  <c r="AF28" i="38"/>
  <c r="AE28" i="38"/>
  <c r="AD27" i="38"/>
  <c r="AD26" i="38"/>
  <c r="AG27" i="38"/>
  <c r="AF27" i="38"/>
  <c r="AE27" i="38"/>
  <c r="AG26" i="38"/>
  <c r="AF26" i="38"/>
  <c r="AE26" i="38"/>
  <c r="AP19" i="38"/>
  <c r="AO19" i="38"/>
  <c r="AN19" i="38"/>
  <c r="AM19" i="38"/>
  <c r="AP18" i="38"/>
  <c r="AO18" i="38"/>
  <c r="AN18" i="38"/>
  <c r="AM18" i="38"/>
  <c r="AE21" i="38"/>
  <c r="AD21" i="38"/>
  <c r="AC21" i="38"/>
  <c r="AP15" i="38"/>
  <c r="AO15" i="38"/>
  <c r="AN15" i="38"/>
  <c r="AM15" i="38"/>
  <c r="AP14" i="38"/>
  <c r="AO14" i="38"/>
  <c r="AN14" i="38"/>
  <c r="AM14" i="38"/>
  <c r="AP13" i="38"/>
  <c r="AO13" i="38"/>
  <c r="AN13" i="38"/>
  <c r="AM13" i="38"/>
  <c r="AP12" i="38"/>
  <c r="AO12" i="38"/>
  <c r="AN12" i="38"/>
  <c r="AM12" i="38"/>
  <c r="AP11" i="38"/>
  <c r="AO11" i="38"/>
  <c r="AN11" i="38"/>
  <c r="C52" i="38" l="1"/>
  <c r="AF12" i="38" s="1"/>
  <c r="C52" i="55" s="1"/>
  <c r="C60" i="38"/>
  <c r="AB14" i="38" s="1"/>
  <c r="E51" i="55" s="1"/>
  <c r="H4" i="84" s="1"/>
  <c r="C53" i="38"/>
  <c r="AB13" i="38" s="1"/>
  <c r="D51" i="55" s="1"/>
  <c r="G4" i="84" s="1"/>
  <c r="C59" i="38"/>
  <c r="AF13" i="38" s="1"/>
  <c r="D52" i="55" s="1"/>
  <c r="AF16" i="38"/>
  <c r="G52" i="55" s="1"/>
  <c r="C43" i="38"/>
  <c r="AB12" i="38" s="1"/>
  <c r="C51" i="55" s="1"/>
  <c r="F4" i="84" s="1"/>
  <c r="C82" i="38"/>
  <c r="AB15" i="38" s="1"/>
  <c r="F51" i="55" s="1"/>
  <c r="C31" i="38"/>
  <c r="AB11" i="38" s="1"/>
  <c r="B51" i="55" s="1"/>
  <c r="C90" i="38"/>
  <c r="AF15" i="38" s="1"/>
  <c r="F52" i="55" s="1"/>
  <c r="C42" i="38"/>
  <c r="AF11" i="38" s="1"/>
  <c r="B52" i="55" s="1"/>
  <c r="AB21" i="38"/>
  <c r="I51" i="55" s="1"/>
  <c r="C91" i="38"/>
  <c r="AB16" i="38" s="1"/>
  <c r="G51" i="55" s="1"/>
  <c r="I4" i="84" s="1"/>
  <c r="H52" i="55" l="1"/>
  <c r="E4" i="84"/>
  <c r="H51" i="55"/>
  <c r="J4" i="84" s="1"/>
  <c r="D67" i="89"/>
  <c r="A78" i="40" l="1"/>
  <c r="A83" i="40"/>
  <c r="K86" i="89"/>
  <c r="K83" i="89"/>
  <c r="D83" i="89"/>
  <c r="K82" i="89"/>
  <c r="D82" i="89"/>
  <c r="M79" i="89"/>
  <c r="D79" i="89"/>
  <c r="K78" i="89"/>
  <c r="L78" i="89" s="1"/>
  <c r="M78" i="89" s="1"/>
  <c r="N78" i="89" s="1"/>
  <c r="O78" i="89" s="1"/>
  <c r="P78" i="89" s="1"/>
  <c r="Q78" i="89" s="1"/>
  <c r="R78" i="89" s="1"/>
  <c r="S78" i="89" s="1"/>
  <c r="T78" i="89" s="1"/>
  <c r="U78" i="89" s="1"/>
  <c r="V78" i="89" s="1"/>
  <c r="W78" i="89" s="1"/>
  <c r="X78" i="89" s="1"/>
  <c r="Y78" i="89" s="1"/>
  <c r="Z78" i="89" s="1"/>
  <c r="AA78" i="89" s="1"/>
  <c r="AB78" i="89" s="1"/>
  <c r="AC78" i="89" s="1"/>
  <c r="D78" i="89"/>
  <c r="K77" i="89"/>
  <c r="D77" i="89"/>
  <c r="K76" i="89"/>
  <c r="D76" i="89"/>
  <c r="D75" i="89"/>
  <c r="K74" i="89"/>
  <c r="D74" i="89"/>
  <c r="K71" i="89"/>
  <c r="D71" i="89"/>
  <c r="D72" i="89" s="1"/>
  <c r="AJ7" i="89" s="1"/>
  <c r="K70" i="89"/>
  <c r="D70" i="89"/>
  <c r="D69" i="89"/>
  <c r="D68" i="89"/>
  <c r="D66" i="89"/>
  <c r="D65" i="89"/>
  <c r="D64" i="89"/>
  <c r="D63" i="89"/>
  <c r="K62" i="89"/>
  <c r="D62" i="89"/>
  <c r="K61" i="89"/>
  <c r="D61" i="89"/>
  <c r="K60" i="89"/>
  <c r="D60" i="89"/>
  <c r="D57" i="89"/>
  <c r="D56" i="89"/>
  <c r="D55" i="89"/>
  <c r="K54" i="89"/>
  <c r="D54" i="89"/>
  <c r="K51" i="89"/>
  <c r="D51" i="89"/>
  <c r="K50" i="89"/>
  <c r="D50" i="89"/>
  <c r="K49" i="89"/>
  <c r="D49" i="89"/>
  <c r="K48" i="89"/>
  <c r="D48" i="89"/>
  <c r="K47" i="89"/>
  <c r="D47" i="89"/>
  <c r="K45" i="89"/>
  <c r="K44" i="89"/>
  <c r="D44" i="89"/>
  <c r="D45" i="89" s="1"/>
  <c r="AJ4" i="89" s="1"/>
  <c r="K43" i="89"/>
  <c r="K42" i="89"/>
  <c r="D42" i="89"/>
  <c r="D41" i="89"/>
  <c r="D40" i="89"/>
  <c r="K39" i="89"/>
  <c r="D39" i="89"/>
  <c r="K38" i="89"/>
  <c r="D38" i="89"/>
  <c r="D23" i="89"/>
  <c r="D20" i="89"/>
  <c r="D19" i="89"/>
  <c r="AC15" i="89"/>
  <c r="I5" i="55" s="1"/>
  <c r="R13" i="55" s="1"/>
  <c r="D14" i="89"/>
  <c r="AE5" i="55" l="1"/>
  <c r="AE29" i="55" s="1"/>
  <c r="B68" i="55"/>
  <c r="AH5" i="55"/>
  <c r="AH29" i="55" s="1"/>
  <c r="E68" i="55"/>
  <c r="E92" i="55" s="1"/>
  <c r="D81" i="89"/>
  <c r="AC11" i="89" s="1"/>
  <c r="G5" i="55" s="1"/>
  <c r="D73" i="89"/>
  <c r="AC10" i="89" s="1"/>
  <c r="F5" i="55" s="1"/>
  <c r="D59" i="89"/>
  <c r="AC9" i="89" s="1"/>
  <c r="E5" i="55" s="1"/>
  <c r="D53" i="89"/>
  <c r="AC8" i="89" s="1"/>
  <c r="D5" i="55" s="1"/>
  <c r="D46" i="89"/>
  <c r="AC7" i="89" s="1"/>
  <c r="C5" i="55" s="1"/>
  <c r="D37" i="89"/>
  <c r="AC6" i="89" s="1"/>
  <c r="B5" i="55" s="1"/>
  <c r="AE5" i="61"/>
  <c r="I29" i="55"/>
  <c r="D80" i="89"/>
  <c r="AJ8" i="89" s="1"/>
  <c r="D58" i="89"/>
  <c r="AJ6" i="89" s="1"/>
  <c r="D52" i="89"/>
  <c r="AJ5" i="89" s="1"/>
  <c r="E22" i="89"/>
  <c r="AB15" i="89"/>
  <c r="AF5" i="55" l="1"/>
  <c r="AF29" i="55" s="1"/>
  <c r="C68" i="55"/>
  <c r="C92" i="55" s="1"/>
  <c r="AG5" i="55"/>
  <c r="AG29" i="55" s="1"/>
  <c r="D68" i="55"/>
  <c r="D92" i="55" s="1"/>
  <c r="AI5" i="55"/>
  <c r="AI29" i="55" s="1"/>
  <c r="F68" i="55"/>
  <c r="F92" i="55" s="1"/>
  <c r="F29" i="55"/>
  <c r="AE37" i="61" s="1"/>
  <c r="B92" i="55"/>
  <c r="F20" i="84"/>
  <c r="C29" i="55"/>
  <c r="AE34" i="61" s="1"/>
  <c r="E20" i="84"/>
  <c r="B29" i="55"/>
  <c r="H20" i="84"/>
  <c r="E29" i="55"/>
  <c r="AE36" i="61" s="1"/>
  <c r="G20" i="84"/>
  <c r="D29" i="55"/>
  <c r="AE35" i="61" s="1"/>
  <c r="I20" i="84"/>
  <c r="G29" i="55"/>
  <c r="AE38" i="61" s="1"/>
  <c r="W41" i="55"/>
  <c r="AA18" i="85" s="1"/>
  <c r="W40" i="55"/>
  <c r="AA17" i="85" s="1"/>
  <c r="W39" i="55"/>
  <c r="AA16" i="85" s="1"/>
  <c r="W38" i="55"/>
  <c r="AA15" i="85" s="1"/>
  <c r="W37" i="55"/>
  <c r="AA14" i="85" s="1"/>
  <c r="W36" i="55"/>
  <c r="AA13" i="85" s="1"/>
  <c r="W34" i="55"/>
  <c r="AA11" i="85" s="1"/>
  <c r="X45" i="55"/>
  <c r="X46" i="55"/>
  <c r="AB8" i="85" s="1"/>
  <c r="X47" i="55"/>
  <c r="AB9" i="85" s="1"/>
  <c r="X44" i="55"/>
  <c r="AB6" i="85" s="1"/>
  <c r="X50" i="55"/>
  <c r="AB4" i="85" s="1"/>
  <c r="W50" i="55"/>
  <c r="AA4" i="85" s="1"/>
  <c r="G37" i="55"/>
  <c r="M14" i="85" s="1"/>
  <c r="G41" i="55"/>
  <c r="I18" i="84" s="1"/>
  <c r="Y45" i="55"/>
  <c r="AC7" i="85" s="1"/>
  <c r="Y47" i="55"/>
  <c r="Y44" i="55"/>
  <c r="AC6" i="85" s="1"/>
  <c r="D35" i="55"/>
  <c r="K12" i="85" s="1"/>
  <c r="D41" i="55"/>
  <c r="D37" i="55"/>
  <c r="B34" i="55"/>
  <c r="I11" i="85" s="1"/>
  <c r="C37" i="55"/>
  <c r="J14" i="85" s="1"/>
  <c r="C40" i="55"/>
  <c r="G46" i="55"/>
  <c r="I8" i="84" s="1"/>
  <c r="E36" i="55"/>
  <c r="L13" i="85" s="1"/>
  <c r="E41" i="55"/>
  <c r="J27" i="85"/>
  <c r="A28" i="55"/>
  <c r="A43" i="85" s="1"/>
  <c r="A27" i="55"/>
  <c r="A42" i="85" s="1"/>
  <c r="A26" i="55"/>
  <c r="A41" i="85" s="1"/>
  <c r="A25" i="55"/>
  <c r="A40" i="85" s="1"/>
  <c r="A24" i="55"/>
  <c r="A39" i="85" s="1"/>
  <c r="A23" i="55"/>
  <c r="A38" i="85" s="1"/>
  <c r="A22" i="55"/>
  <c r="A37" i="85" s="1"/>
  <c r="A21" i="55"/>
  <c r="A36" i="85" s="1"/>
  <c r="A44" i="55"/>
  <c r="A6" i="85" s="1"/>
  <c r="R9" i="85"/>
  <c r="R8" i="85"/>
  <c r="R7" i="85"/>
  <c r="A35" i="55"/>
  <c r="A12" i="85" s="1"/>
  <c r="A36" i="55"/>
  <c r="A13" i="85" s="1"/>
  <c r="A37" i="55"/>
  <c r="A14" i="85" s="1"/>
  <c r="A38" i="55"/>
  <c r="A15" i="85" s="1"/>
  <c r="A39" i="55"/>
  <c r="A16" i="85" s="1"/>
  <c r="A40" i="55"/>
  <c r="A17" i="85" s="1"/>
  <c r="A41" i="55"/>
  <c r="A18" i="85" s="1"/>
  <c r="A34" i="55"/>
  <c r="A11" i="85" s="1"/>
  <c r="Y6" i="55"/>
  <c r="AB21" i="85" s="1"/>
  <c r="Y7" i="55"/>
  <c r="AB22" i="85" s="1"/>
  <c r="Y8" i="55"/>
  <c r="AB23" i="85" s="1"/>
  <c r="Y9" i="55"/>
  <c r="AB24" i="85" s="1"/>
  <c r="Y10" i="55"/>
  <c r="AB25" i="85" s="1"/>
  <c r="Y11" i="55"/>
  <c r="AB26" i="85" s="1"/>
  <c r="Y12" i="55"/>
  <c r="AB27" i="85" s="1"/>
  <c r="Y13" i="55"/>
  <c r="AB28" i="85" s="1"/>
  <c r="Y14" i="55"/>
  <c r="AB29" i="85" s="1"/>
  <c r="Y15" i="55"/>
  <c r="AB30" i="85" s="1"/>
  <c r="Y16" i="55"/>
  <c r="AB31" i="85" s="1"/>
  <c r="Y17" i="55"/>
  <c r="AB32" i="85" s="1"/>
  <c r="Y18" i="55"/>
  <c r="AB33" i="85" s="1"/>
  <c r="Y19" i="55"/>
  <c r="AB34" i="85" s="1"/>
  <c r="Y20" i="55"/>
  <c r="AB35" i="85" s="1"/>
  <c r="Y21" i="55"/>
  <c r="AB36" i="85" s="1"/>
  <c r="Y22" i="55"/>
  <c r="AB37" i="85" s="1"/>
  <c r="Y23" i="55"/>
  <c r="AB38" i="85" s="1"/>
  <c r="Y25" i="55"/>
  <c r="AB40" i="85" s="1"/>
  <c r="Y27" i="55"/>
  <c r="AB42" i="85" s="1"/>
  <c r="X6" i="55"/>
  <c r="AC21" i="85" s="1"/>
  <c r="X7" i="55"/>
  <c r="AC22" i="85" s="1"/>
  <c r="X8" i="55"/>
  <c r="AC23" i="85" s="1"/>
  <c r="X9" i="55"/>
  <c r="AC24" i="85" s="1"/>
  <c r="X10" i="55"/>
  <c r="AC25" i="85" s="1"/>
  <c r="X11" i="55"/>
  <c r="AC26" i="85" s="1"/>
  <c r="X12" i="55"/>
  <c r="AC27" i="85" s="1"/>
  <c r="X13" i="55"/>
  <c r="AC28" i="85" s="1"/>
  <c r="X14" i="55"/>
  <c r="AC29" i="85" s="1"/>
  <c r="X15" i="55"/>
  <c r="AC30" i="85" s="1"/>
  <c r="X16" i="55"/>
  <c r="AC31" i="85" s="1"/>
  <c r="X17" i="55"/>
  <c r="AC32" i="85" s="1"/>
  <c r="X18" i="55"/>
  <c r="AC33" i="85" s="1"/>
  <c r="X19" i="55"/>
  <c r="AC34" i="85" s="1"/>
  <c r="X20" i="55"/>
  <c r="AC35" i="85" s="1"/>
  <c r="X22" i="55"/>
  <c r="AC37" i="85" s="1"/>
  <c r="X24" i="55"/>
  <c r="AC39" i="85" s="1"/>
  <c r="X25" i="55"/>
  <c r="AC40" i="85" s="1"/>
  <c r="X26" i="55"/>
  <c r="AC41" i="85" s="1"/>
  <c r="X27" i="55"/>
  <c r="AC42" i="85" s="1"/>
  <c r="X28" i="55"/>
  <c r="AC43" i="85" s="1"/>
  <c r="W11" i="55"/>
  <c r="AA26" i="85" s="1"/>
  <c r="W13" i="55"/>
  <c r="AA28" i="85" s="1"/>
  <c r="W15" i="55"/>
  <c r="AA30" i="85" s="1"/>
  <c r="W19" i="55"/>
  <c r="AA34" i="85" s="1"/>
  <c r="W21" i="55"/>
  <c r="AA36" i="85" s="1"/>
  <c r="W23" i="55"/>
  <c r="AA38" i="85" s="1"/>
  <c r="W25" i="55"/>
  <c r="AA40" i="85" s="1"/>
  <c r="R13" i="85"/>
  <c r="U13" i="85"/>
  <c r="R15" i="85"/>
  <c r="U15" i="85"/>
  <c r="R17" i="85"/>
  <c r="U17" i="85"/>
  <c r="R18" i="85"/>
  <c r="U11" i="85"/>
  <c r="W46" i="55"/>
  <c r="AA8" i="85" s="1"/>
  <c r="W44" i="55"/>
  <c r="AA6" i="85" s="1"/>
  <c r="Y36" i="55"/>
  <c r="AC13" i="85" s="1"/>
  <c r="Y40" i="55"/>
  <c r="AC17" i="85" s="1"/>
  <c r="Y34" i="55"/>
  <c r="AC11" i="85" s="1"/>
  <c r="Y50" i="55"/>
  <c r="AC4" i="85" s="1"/>
  <c r="F45" i="55"/>
  <c r="F46" i="55"/>
  <c r="F47" i="55"/>
  <c r="F44" i="55"/>
  <c r="C46" i="55"/>
  <c r="C44" i="55"/>
  <c r="D45" i="55"/>
  <c r="K7" i="85" s="1"/>
  <c r="D46" i="55"/>
  <c r="K8" i="85" s="1"/>
  <c r="D47" i="55"/>
  <c r="K9" i="85" s="1"/>
  <c r="D44" i="55"/>
  <c r="G6" i="84" s="1"/>
  <c r="G47" i="55"/>
  <c r="A43" i="55"/>
  <c r="A33" i="55"/>
  <c r="A63" i="55"/>
  <c r="A62" i="55"/>
  <c r="A61" i="55"/>
  <c r="A60" i="55"/>
  <c r="A66" i="55"/>
  <c r="B43" i="84"/>
  <c r="B42" i="84"/>
  <c r="B41" i="84"/>
  <c r="B40" i="84"/>
  <c r="B39" i="84"/>
  <c r="B38" i="84"/>
  <c r="B37" i="84"/>
  <c r="B36" i="84"/>
  <c r="B35" i="84"/>
  <c r="B34" i="84"/>
  <c r="B33" i="84"/>
  <c r="B32" i="84"/>
  <c r="B31" i="84"/>
  <c r="B30" i="84"/>
  <c r="B29" i="84"/>
  <c r="B28" i="84"/>
  <c r="B27" i="84"/>
  <c r="B26" i="84"/>
  <c r="B25" i="84"/>
  <c r="B24" i="84"/>
  <c r="B23" i="84"/>
  <c r="B21" i="84"/>
  <c r="B20" i="84"/>
  <c r="B18" i="84"/>
  <c r="B17" i="84"/>
  <c r="B16" i="84"/>
  <c r="B15" i="84"/>
  <c r="B14" i="84"/>
  <c r="B13" i="84"/>
  <c r="B12" i="84"/>
  <c r="B11" i="84"/>
  <c r="B9" i="84"/>
  <c r="B8" i="84"/>
  <c r="B7" i="84"/>
  <c r="B6" i="84"/>
  <c r="B4" i="84"/>
  <c r="R22" i="85"/>
  <c r="O23" i="85"/>
  <c r="R25" i="85"/>
  <c r="R26" i="85"/>
  <c r="O27" i="85"/>
  <c r="R28" i="85"/>
  <c r="R29" i="85"/>
  <c r="R30" i="85"/>
  <c r="R31" i="85"/>
  <c r="O32" i="85"/>
  <c r="M23" i="55"/>
  <c r="R39" i="85"/>
  <c r="M24" i="55"/>
  <c r="R40" i="85"/>
  <c r="R41" i="85"/>
  <c r="M27" i="55"/>
  <c r="Z43" i="85"/>
  <c r="Y43" i="85"/>
  <c r="Z42" i="85"/>
  <c r="Y42" i="85"/>
  <c r="Z41" i="85"/>
  <c r="Y41" i="85"/>
  <c r="Z40" i="85"/>
  <c r="Y40" i="85"/>
  <c r="Z39" i="85"/>
  <c r="Y39" i="85"/>
  <c r="Z38" i="85"/>
  <c r="Y38" i="85"/>
  <c r="Z37" i="85"/>
  <c r="Y37" i="85"/>
  <c r="Z36" i="85"/>
  <c r="Y36" i="85"/>
  <c r="Z35" i="85"/>
  <c r="Y35" i="85"/>
  <c r="Z34" i="85"/>
  <c r="Y34" i="85"/>
  <c r="Z33" i="85"/>
  <c r="Y33" i="85"/>
  <c r="Z32" i="85"/>
  <c r="Y32" i="85"/>
  <c r="Z31" i="85"/>
  <c r="Y31" i="85"/>
  <c r="Z30" i="85"/>
  <c r="Y30" i="85"/>
  <c r="Z29" i="85"/>
  <c r="Y29" i="85"/>
  <c r="Z28" i="85"/>
  <c r="Y28" i="85"/>
  <c r="Z27" i="85"/>
  <c r="Y27" i="85"/>
  <c r="Z26" i="85"/>
  <c r="Y26" i="85"/>
  <c r="Z25" i="85"/>
  <c r="Y25" i="85"/>
  <c r="Z24" i="85"/>
  <c r="Y24" i="85"/>
  <c r="Z23" i="85"/>
  <c r="Y23" i="85"/>
  <c r="Z22" i="85"/>
  <c r="Y22" i="85"/>
  <c r="Z21" i="85"/>
  <c r="Y21" i="85"/>
  <c r="Z20" i="85"/>
  <c r="Y20" i="85"/>
  <c r="Z18" i="85"/>
  <c r="Y18" i="85"/>
  <c r="Z17" i="85"/>
  <c r="Y17" i="85"/>
  <c r="Z16" i="85"/>
  <c r="Y16" i="85"/>
  <c r="Z15" i="85"/>
  <c r="Y15" i="85"/>
  <c r="Z14" i="85"/>
  <c r="Y14" i="85"/>
  <c r="Z13" i="85"/>
  <c r="Y13" i="85"/>
  <c r="Z12" i="85"/>
  <c r="Y12" i="85"/>
  <c r="Z11" i="85"/>
  <c r="Y11" i="85"/>
  <c r="Z9" i="85"/>
  <c r="Y9" i="85"/>
  <c r="Z8" i="85"/>
  <c r="Y8" i="85"/>
  <c r="Z7" i="85"/>
  <c r="Y7" i="85"/>
  <c r="Z6" i="85"/>
  <c r="Y6" i="85"/>
  <c r="Z4" i="85"/>
  <c r="Y4" i="85"/>
  <c r="W43" i="85"/>
  <c r="V43" i="85"/>
  <c r="W42" i="85"/>
  <c r="V42" i="85"/>
  <c r="W41" i="85"/>
  <c r="V41" i="85"/>
  <c r="W40" i="85"/>
  <c r="V40" i="85"/>
  <c r="W39" i="85"/>
  <c r="V39" i="85"/>
  <c r="W38" i="85"/>
  <c r="V38" i="85"/>
  <c r="W37" i="85"/>
  <c r="V37" i="85"/>
  <c r="W36" i="85"/>
  <c r="V36" i="85"/>
  <c r="W35" i="85"/>
  <c r="V35" i="85"/>
  <c r="W34" i="85"/>
  <c r="V34" i="85"/>
  <c r="W33" i="85"/>
  <c r="V33" i="85"/>
  <c r="W32" i="85"/>
  <c r="V32" i="85"/>
  <c r="W31" i="85"/>
  <c r="V31" i="85"/>
  <c r="W30" i="85"/>
  <c r="V30" i="85"/>
  <c r="W29" i="85"/>
  <c r="V29" i="85"/>
  <c r="W28" i="85"/>
  <c r="V28" i="85"/>
  <c r="W27" i="85"/>
  <c r="V27" i="85"/>
  <c r="W26" i="85"/>
  <c r="V26" i="85"/>
  <c r="W25" i="85"/>
  <c r="V25" i="85"/>
  <c r="W24" i="85"/>
  <c r="V24" i="85"/>
  <c r="W23" i="85"/>
  <c r="V23" i="85"/>
  <c r="W22" i="85"/>
  <c r="V22" i="85"/>
  <c r="W21" i="85"/>
  <c r="V21" i="85"/>
  <c r="W20" i="85"/>
  <c r="V20" i="85"/>
  <c r="W18" i="85"/>
  <c r="V18" i="85"/>
  <c r="W17" i="85"/>
  <c r="V17" i="85"/>
  <c r="W16" i="85"/>
  <c r="V16" i="85"/>
  <c r="W15" i="85"/>
  <c r="V15" i="85"/>
  <c r="W14" i="85"/>
  <c r="V14" i="85"/>
  <c r="W13" i="85"/>
  <c r="V13" i="85"/>
  <c r="W12" i="85"/>
  <c r="V12" i="85"/>
  <c r="W11" i="85"/>
  <c r="V11" i="85"/>
  <c r="W9" i="85"/>
  <c r="V9" i="85"/>
  <c r="W8" i="85"/>
  <c r="V8" i="85"/>
  <c r="W7" i="85"/>
  <c r="V7" i="85"/>
  <c r="W6" i="85"/>
  <c r="V6" i="85"/>
  <c r="W4" i="85"/>
  <c r="V4" i="85"/>
  <c r="T43" i="85"/>
  <c r="S43" i="85"/>
  <c r="T42" i="85"/>
  <c r="S42" i="85"/>
  <c r="T41" i="85"/>
  <c r="S41" i="85"/>
  <c r="T40" i="85"/>
  <c r="S40" i="85"/>
  <c r="T39" i="85"/>
  <c r="S39" i="85"/>
  <c r="T38" i="85"/>
  <c r="S38" i="85"/>
  <c r="T37" i="85"/>
  <c r="S37" i="85"/>
  <c r="T36" i="85"/>
  <c r="S36" i="85"/>
  <c r="T35" i="85"/>
  <c r="S35" i="85"/>
  <c r="T34" i="85"/>
  <c r="S34" i="85"/>
  <c r="T33" i="85"/>
  <c r="S33" i="85"/>
  <c r="T32" i="85"/>
  <c r="S32" i="85"/>
  <c r="T31" i="85"/>
  <c r="S31" i="85"/>
  <c r="T30" i="85"/>
  <c r="S30" i="85"/>
  <c r="T29" i="85"/>
  <c r="S29" i="85"/>
  <c r="T28" i="85"/>
  <c r="S28" i="85"/>
  <c r="T27" i="85"/>
  <c r="S27" i="85"/>
  <c r="T26" i="85"/>
  <c r="S26" i="85"/>
  <c r="T25" i="85"/>
  <c r="S25" i="85"/>
  <c r="T24" i="85"/>
  <c r="S24" i="85"/>
  <c r="T23" i="85"/>
  <c r="S23" i="85"/>
  <c r="T22" i="85"/>
  <c r="S22" i="85"/>
  <c r="T21" i="85"/>
  <c r="S21" i="85"/>
  <c r="T20" i="85"/>
  <c r="S20" i="85"/>
  <c r="T18" i="85"/>
  <c r="S18" i="85"/>
  <c r="T17" i="85"/>
  <c r="S17" i="85"/>
  <c r="T16" i="85"/>
  <c r="S16" i="85"/>
  <c r="T15" i="85"/>
  <c r="S15" i="85"/>
  <c r="T14" i="85"/>
  <c r="S14" i="85"/>
  <c r="T13" i="85"/>
  <c r="S13" i="85"/>
  <c r="T12" i="85"/>
  <c r="S12" i="85"/>
  <c r="T11" i="85"/>
  <c r="S11" i="85"/>
  <c r="T9" i="85"/>
  <c r="S9" i="85"/>
  <c r="T8" i="85"/>
  <c r="S8" i="85"/>
  <c r="T7" i="85"/>
  <c r="S7" i="85"/>
  <c r="T6" i="85"/>
  <c r="S6" i="85"/>
  <c r="T4" i="85"/>
  <c r="S4" i="85"/>
  <c r="Q43" i="85"/>
  <c r="P43" i="85"/>
  <c r="Q42" i="85"/>
  <c r="P42" i="85"/>
  <c r="Q41" i="85"/>
  <c r="P41" i="85"/>
  <c r="Q40" i="85"/>
  <c r="P40" i="85"/>
  <c r="Q39" i="85"/>
  <c r="P39" i="85"/>
  <c r="Q38" i="85"/>
  <c r="P38" i="85"/>
  <c r="Q37" i="85"/>
  <c r="P37" i="85"/>
  <c r="Q36" i="85"/>
  <c r="P36" i="85"/>
  <c r="Q35" i="85"/>
  <c r="P35" i="85"/>
  <c r="Q34" i="85"/>
  <c r="P34" i="85"/>
  <c r="Q33" i="85"/>
  <c r="P33" i="85"/>
  <c r="Q32" i="85"/>
  <c r="P32" i="85"/>
  <c r="Q31" i="85"/>
  <c r="P31" i="85"/>
  <c r="Q30" i="85"/>
  <c r="P30" i="85"/>
  <c r="Q29" i="85"/>
  <c r="P29" i="85"/>
  <c r="Q28" i="85"/>
  <c r="P28" i="85"/>
  <c r="Q27" i="85"/>
  <c r="P27" i="85"/>
  <c r="Q26" i="85"/>
  <c r="P26" i="85"/>
  <c r="Q25" i="85"/>
  <c r="P25" i="85"/>
  <c r="Q24" i="85"/>
  <c r="P24" i="85"/>
  <c r="Q23" i="85"/>
  <c r="P23" i="85"/>
  <c r="Q22" i="85"/>
  <c r="P22" i="85"/>
  <c r="Q21" i="85"/>
  <c r="P21" i="85"/>
  <c r="Q20" i="85"/>
  <c r="P20" i="85"/>
  <c r="Q18" i="85"/>
  <c r="P18" i="85"/>
  <c r="Q17" i="85"/>
  <c r="P17" i="85"/>
  <c r="Q16" i="85"/>
  <c r="P16" i="85"/>
  <c r="Q15" i="85"/>
  <c r="P15" i="85"/>
  <c r="Q14" i="85"/>
  <c r="P14" i="85"/>
  <c r="Q13" i="85"/>
  <c r="P13" i="85"/>
  <c r="Q12" i="85"/>
  <c r="P12" i="85"/>
  <c r="Q11" i="85"/>
  <c r="P11" i="85"/>
  <c r="Q9" i="85"/>
  <c r="P9" i="85"/>
  <c r="Q8" i="85"/>
  <c r="P8" i="85"/>
  <c r="Q7" i="85"/>
  <c r="P7" i="85"/>
  <c r="Q6" i="85"/>
  <c r="P6" i="85"/>
  <c r="Q4" i="85"/>
  <c r="P4" i="85"/>
  <c r="I33" i="55"/>
  <c r="W3" i="55"/>
  <c r="I4" i="55"/>
  <c r="X20" i="85"/>
  <c r="C76" i="40"/>
  <c r="C75" i="40"/>
  <c r="C74" i="40"/>
  <c r="C73" i="40"/>
  <c r="C72" i="40"/>
  <c r="C71" i="40"/>
  <c r="C70" i="40"/>
  <c r="C69" i="40"/>
  <c r="C68" i="40"/>
  <c r="C67" i="40"/>
  <c r="C66" i="40"/>
  <c r="C65" i="40"/>
  <c r="C64" i="40"/>
  <c r="C63" i="40"/>
  <c r="C62" i="40"/>
  <c r="C61" i="40"/>
  <c r="C60" i="40"/>
  <c r="C59" i="40"/>
  <c r="C58" i="40"/>
  <c r="C57" i="40"/>
  <c r="C56" i="40"/>
  <c r="C55" i="40"/>
  <c r="C54" i="40"/>
  <c r="C53" i="40"/>
  <c r="C52" i="40"/>
  <c r="C51" i="40"/>
  <c r="C50" i="40"/>
  <c r="C49" i="40"/>
  <c r="C48" i="40"/>
  <c r="C47" i="40"/>
  <c r="C46" i="40"/>
  <c r="C45" i="40"/>
  <c r="C44" i="40"/>
  <c r="C43" i="40"/>
  <c r="C42" i="40"/>
  <c r="C41" i="40"/>
  <c r="C40" i="40"/>
  <c r="C39" i="40"/>
  <c r="C38" i="40"/>
  <c r="C37" i="40"/>
  <c r="C31" i="40"/>
  <c r="C35" i="40"/>
  <c r="C36" i="40"/>
  <c r="C34" i="40"/>
  <c r="C33" i="40"/>
  <c r="C32" i="40"/>
  <c r="C30" i="40"/>
  <c r="C29" i="40"/>
  <c r="A47" i="55"/>
  <c r="A9" i="85" s="1"/>
  <c r="A46" i="55"/>
  <c r="A8" i="85" s="1"/>
  <c r="A45" i="55"/>
  <c r="A7" i="85" s="1"/>
  <c r="A25" i="40"/>
  <c r="A30" i="40"/>
  <c r="A34" i="40"/>
  <c r="A38" i="40"/>
  <c r="A42" i="40"/>
  <c r="A74" i="40"/>
  <c r="A70" i="40"/>
  <c r="A66" i="40"/>
  <c r="A62" i="40"/>
  <c r="A58" i="40"/>
  <c r="A50" i="40"/>
  <c r="A54" i="40"/>
  <c r="A46" i="40"/>
  <c r="A193" i="40"/>
  <c r="A188" i="40"/>
  <c r="A183" i="40"/>
  <c r="A178" i="40"/>
  <c r="A173" i="40"/>
  <c r="A168" i="40"/>
  <c r="A163" i="40"/>
  <c r="A158" i="40"/>
  <c r="A153" i="40"/>
  <c r="A148" i="40"/>
  <c r="A143" i="40"/>
  <c r="A138" i="40"/>
  <c r="A133" i="40"/>
  <c r="A128" i="40"/>
  <c r="A123" i="40"/>
  <c r="A118" i="40"/>
  <c r="A113" i="40"/>
  <c r="A108" i="40"/>
  <c r="A103" i="40"/>
  <c r="A98" i="40"/>
  <c r="A93" i="40"/>
  <c r="A88" i="40"/>
  <c r="U21" i="85"/>
  <c r="U24" i="85"/>
  <c r="X24" i="85"/>
  <c r="U27" i="85"/>
  <c r="X27" i="85"/>
  <c r="U30" i="85"/>
  <c r="U32" i="85"/>
  <c r="X33" i="85"/>
  <c r="X35" i="85"/>
  <c r="U36" i="85"/>
  <c r="X37" i="85"/>
  <c r="U39" i="85"/>
  <c r="X39" i="85"/>
  <c r="U40" i="85"/>
  <c r="U42" i="85"/>
  <c r="X43" i="85"/>
  <c r="X11" i="85"/>
  <c r="X12" i="85"/>
  <c r="X13" i="85"/>
  <c r="X14" i="85"/>
  <c r="X15" i="85"/>
  <c r="X16" i="85"/>
  <c r="X17" i="85"/>
  <c r="X18" i="85"/>
  <c r="X7" i="85"/>
  <c r="X8" i="85"/>
  <c r="X9" i="85"/>
  <c r="X4" i="85"/>
  <c r="U23" i="85"/>
  <c r="U35" i="85"/>
  <c r="U38" i="85"/>
  <c r="U41" i="85"/>
  <c r="U43" i="85"/>
  <c r="U7" i="85"/>
  <c r="U8" i="85"/>
  <c r="U9" i="85"/>
  <c r="U4" i="85"/>
  <c r="R4" i="85"/>
  <c r="G35" i="55"/>
  <c r="I12" i="84" s="1"/>
  <c r="H4" i="85"/>
  <c r="G4" i="85"/>
  <c r="F4" i="85"/>
  <c r="E4" i="85"/>
  <c r="D4" i="85"/>
  <c r="H9" i="85"/>
  <c r="G9" i="85"/>
  <c r="F9" i="85"/>
  <c r="E9" i="85"/>
  <c r="D9" i="85"/>
  <c r="C9" i="85"/>
  <c r="H8" i="85"/>
  <c r="G8" i="85"/>
  <c r="F8" i="85"/>
  <c r="E8" i="85"/>
  <c r="D8" i="85"/>
  <c r="C8" i="85"/>
  <c r="H7" i="85"/>
  <c r="G7" i="85"/>
  <c r="F7" i="85"/>
  <c r="E7" i="85"/>
  <c r="D7" i="85"/>
  <c r="C7" i="85"/>
  <c r="H6" i="85"/>
  <c r="G6" i="85"/>
  <c r="F6" i="85"/>
  <c r="E6" i="85"/>
  <c r="D6" i="85"/>
  <c r="H43" i="85"/>
  <c r="G43" i="85"/>
  <c r="F43" i="85"/>
  <c r="E43" i="85"/>
  <c r="D43" i="85"/>
  <c r="C43" i="85"/>
  <c r="H42" i="85"/>
  <c r="G42" i="85"/>
  <c r="F42" i="85"/>
  <c r="E42" i="85"/>
  <c r="D42" i="85"/>
  <c r="C42" i="85"/>
  <c r="H41" i="85"/>
  <c r="G41" i="85"/>
  <c r="F41" i="85"/>
  <c r="E41" i="85"/>
  <c r="D41" i="85"/>
  <c r="C41" i="85"/>
  <c r="H40" i="85"/>
  <c r="G40" i="85"/>
  <c r="F40" i="85"/>
  <c r="E40" i="85"/>
  <c r="D40" i="85"/>
  <c r="C40" i="85"/>
  <c r="H39" i="85"/>
  <c r="G39" i="85"/>
  <c r="F39" i="85"/>
  <c r="E39" i="85"/>
  <c r="D39" i="85"/>
  <c r="C39" i="85"/>
  <c r="H38" i="85"/>
  <c r="G38" i="85"/>
  <c r="F38" i="85"/>
  <c r="E38" i="85"/>
  <c r="D38" i="85"/>
  <c r="C38" i="85"/>
  <c r="H37" i="85"/>
  <c r="G37" i="85"/>
  <c r="F37" i="85"/>
  <c r="E37" i="85"/>
  <c r="D37" i="85"/>
  <c r="C37" i="85"/>
  <c r="H36" i="85"/>
  <c r="G36" i="85"/>
  <c r="F36" i="85"/>
  <c r="E36" i="85"/>
  <c r="D36" i="85"/>
  <c r="C36" i="85"/>
  <c r="H35" i="85"/>
  <c r="G35" i="85"/>
  <c r="F35" i="85"/>
  <c r="E35" i="85"/>
  <c r="D35" i="85"/>
  <c r="C35" i="85"/>
  <c r="H34" i="85"/>
  <c r="G34" i="85"/>
  <c r="F34" i="85"/>
  <c r="E34" i="85"/>
  <c r="D34" i="85"/>
  <c r="C34" i="85"/>
  <c r="H33" i="85"/>
  <c r="G33" i="85"/>
  <c r="F33" i="85"/>
  <c r="E33" i="85"/>
  <c r="D33" i="85"/>
  <c r="C33" i="85"/>
  <c r="H32" i="85"/>
  <c r="G32" i="85"/>
  <c r="F32" i="85"/>
  <c r="E32" i="85"/>
  <c r="D32" i="85"/>
  <c r="C32" i="85"/>
  <c r="H31" i="85"/>
  <c r="G31" i="85"/>
  <c r="F31" i="85"/>
  <c r="E31" i="85"/>
  <c r="D31" i="85"/>
  <c r="C31" i="85"/>
  <c r="H30" i="85"/>
  <c r="G30" i="85"/>
  <c r="F30" i="85"/>
  <c r="E30" i="85"/>
  <c r="D30" i="85"/>
  <c r="C30" i="85"/>
  <c r="H29" i="85"/>
  <c r="G29" i="85"/>
  <c r="F29" i="85"/>
  <c r="E29" i="85"/>
  <c r="D29" i="85"/>
  <c r="C29" i="85"/>
  <c r="H28" i="85"/>
  <c r="G28" i="85"/>
  <c r="F28" i="85"/>
  <c r="E28" i="85"/>
  <c r="D28" i="85"/>
  <c r="C28" i="85"/>
  <c r="H27" i="85"/>
  <c r="G27" i="85"/>
  <c r="F27" i="85"/>
  <c r="E27" i="85"/>
  <c r="D27" i="85"/>
  <c r="C27" i="85"/>
  <c r="H26" i="85"/>
  <c r="G26" i="85"/>
  <c r="F26" i="85"/>
  <c r="E26" i="85"/>
  <c r="D26" i="85"/>
  <c r="C26" i="85"/>
  <c r="H25" i="85"/>
  <c r="G25" i="85"/>
  <c r="F25" i="85"/>
  <c r="E25" i="85"/>
  <c r="D25" i="85"/>
  <c r="C25" i="85"/>
  <c r="H24" i="85"/>
  <c r="G24" i="85"/>
  <c r="F24" i="85"/>
  <c r="E24" i="85"/>
  <c r="D24" i="85"/>
  <c r="C24" i="85"/>
  <c r="H23" i="85"/>
  <c r="G23" i="85"/>
  <c r="F23" i="85"/>
  <c r="E23" i="85"/>
  <c r="D23" i="85"/>
  <c r="C23" i="85"/>
  <c r="H22" i="85"/>
  <c r="G22" i="85"/>
  <c r="F22" i="85"/>
  <c r="E22" i="85"/>
  <c r="D22" i="85"/>
  <c r="C22" i="85"/>
  <c r="H21" i="85"/>
  <c r="G21" i="85"/>
  <c r="F21" i="85"/>
  <c r="E21" i="85"/>
  <c r="D21" i="85"/>
  <c r="C21" i="85"/>
  <c r="H20" i="85"/>
  <c r="G20" i="85"/>
  <c r="F20" i="85"/>
  <c r="E20" i="85"/>
  <c r="D20" i="85"/>
  <c r="C20" i="85"/>
  <c r="H18" i="85"/>
  <c r="G18" i="85"/>
  <c r="F18" i="85"/>
  <c r="E18" i="85"/>
  <c r="D18" i="85"/>
  <c r="C18" i="85"/>
  <c r="H17" i="85"/>
  <c r="G17" i="85"/>
  <c r="F17" i="85"/>
  <c r="E17" i="85"/>
  <c r="D17" i="85"/>
  <c r="C17" i="85"/>
  <c r="H16" i="85"/>
  <c r="G16" i="85"/>
  <c r="F16" i="85"/>
  <c r="E16" i="85"/>
  <c r="D16" i="85"/>
  <c r="C16" i="85"/>
  <c r="H15" i="85"/>
  <c r="G15" i="85"/>
  <c r="F15" i="85"/>
  <c r="E15" i="85"/>
  <c r="D15" i="85"/>
  <c r="C15" i="85"/>
  <c r="H14" i="85"/>
  <c r="G14" i="85"/>
  <c r="F14" i="85"/>
  <c r="E14" i="85"/>
  <c r="D14" i="85"/>
  <c r="H13" i="85"/>
  <c r="G13" i="85"/>
  <c r="F13" i="85"/>
  <c r="E13" i="85"/>
  <c r="D13" i="85"/>
  <c r="H12" i="85"/>
  <c r="G12" i="85"/>
  <c r="F12" i="85"/>
  <c r="E12" i="85"/>
  <c r="D12" i="85"/>
  <c r="H11" i="85"/>
  <c r="G11" i="85"/>
  <c r="F11" i="85"/>
  <c r="E11" i="85"/>
  <c r="D11" i="85"/>
  <c r="C14" i="85"/>
  <c r="C13" i="85"/>
  <c r="C12" i="85"/>
  <c r="C11" i="85"/>
  <c r="C6" i="85"/>
  <c r="C4" i="85"/>
  <c r="A4" i="85"/>
  <c r="A20" i="55"/>
  <c r="A35" i="85" s="1"/>
  <c r="A19" i="55"/>
  <c r="A34" i="85" s="1"/>
  <c r="A18" i="55"/>
  <c r="A33" i="85" s="1"/>
  <c r="A17" i="55"/>
  <c r="A32" i="85" s="1"/>
  <c r="A16" i="55"/>
  <c r="A31" i="85" s="1"/>
  <c r="A15" i="55"/>
  <c r="A30" i="85" s="1"/>
  <c r="A29" i="85"/>
  <c r="A13" i="55"/>
  <c r="A28" i="85" s="1"/>
  <c r="A12" i="55"/>
  <c r="A27" i="85" s="1"/>
  <c r="A11" i="55"/>
  <c r="A26" i="85" s="1"/>
  <c r="A10" i="55"/>
  <c r="A25" i="85" s="1"/>
  <c r="A24" i="85"/>
  <c r="A23" i="85"/>
  <c r="A22" i="85"/>
  <c r="A6" i="55"/>
  <c r="A21" i="85" s="1"/>
  <c r="A20" i="85"/>
  <c r="AQ39" i="61"/>
  <c r="AQ38" i="61"/>
  <c r="AQ37" i="61"/>
  <c r="AQ36" i="61"/>
  <c r="AQ35" i="61"/>
  <c r="AQ34" i="61"/>
  <c r="AQ33" i="61"/>
  <c r="AP39" i="61"/>
  <c r="AP38" i="61"/>
  <c r="AP37" i="61"/>
  <c r="AP36" i="61"/>
  <c r="AP35" i="61"/>
  <c r="AP34" i="61"/>
  <c r="AP33" i="61"/>
  <c r="AO39" i="61"/>
  <c r="AO38" i="61"/>
  <c r="AO37" i="61"/>
  <c r="AO36" i="61"/>
  <c r="AO35" i="61"/>
  <c r="AO34" i="61"/>
  <c r="AO33" i="61"/>
  <c r="AN39" i="61"/>
  <c r="AN38" i="61"/>
  <c r="AN37" i="61"/>
  <c r="AN36" i="61"/>
  <c r="AN35" i="61"/>
  <c r="AN34" i="61"/>
  <c r="AN33" i="61"/>
  <c r="AD12" i="61"/>
  <c r="AD13" i="61"/>
  <c r="AD14" i="61"/>
  <c r="AD15" i="61"/>
  <c r="AD16" i="61"/>
  <c r="X23" i="85"/>
  <c r="X21" i="85"/>
  <c r="X22" i="85"/>
  <c r="U29" i="85"/>
  <c r="X42" i="85"/>
  <c r="X38" i="85"/>
  <c r="X34" i="85"/>
  <c r="X30" i="85"/>
  <c r="X26" i="85"/>
  <c r="X40" i="85"/>
  <c r="X36" i="85"/>
  <c r="X32" i="85"/>
  <c r="X28" i="85"/>
  <c r="X29" i="85"/>
  <c r="U34" i="85"/>
  <c r="U26" i="85"/>
  <c r="U28" i="85"/>
  <c r="X41" i="85"/>
  <c r="X31" i="85"/>
  <c r="X25" i="85"/>
  <c r="X6" i="85"/>
  <c r="U31" i="85"/>
  <c r="X2" i="85"/>
  <c r="U18" i="85"/>
  <c r="U16" i="85"/>
  <c r="U12" i="85"/>
  <c r="B41" i="55"/>
  <c r="G39" i="55"/>
  <c r="U33" i="85"/>
  <c r="U25" i="85"/>
  <c r="U37" i="85"/>
  <c r="F36" i="55"/>
  <c r="G40" i="55"/>
  <c r="M17" i="85" s="1"/>
  <c r="U14" i="85"/>
  <c r="U20" i="85"/>
  <c r="U22" i="85"/>
  <c r="W24" i="55"/>
  <c r="AA39" i="85" s="1"/>
  <c r="W18" i="55"/>
  <c r="AA33" i="85" s="1"/>
  <c r="W14" i="55"/>
  <c r="AA29" i="85" s="1"/>
  <c r="W28" i="55"/>
  <c r="AA43" i="85" s="1"/>
  <c r="C47" i="55"/>
  <c r="F9" i="84" s="1"/>
  <c r="G45" i="55"/>
  <c r="I7" i="84" s="1"/>
  <c r="W47" i="55"/>
  <c r="AA9" i="85" s="1"/>
  <c r="R37" i="85"/>
  <c r="M16" i="55"/>
  <c r="U2" i="85"/>
  <c r="U6" i="85"/>
  <c r="W22" i="55"/>
  <c r="AA37" i="85" s="1"/>
  <c r="W45" i="55"/>
  <c r="AA7" i="85" s="1"/>
  <c r="W9" i="55"/>
  <c r="AA24" i="85" s="1"/>
  <c r="W7" i="55"/>
  <c r="AA22" i="85" s="1"/>
  <c r="J28" i="85"/>
  <c r="W20" i="55"/>
  <c r="AA35" i="85" s="1"/>
  <c r="W17" i="55"/>
  <c r="AA32" i="85" s="1"/>
  <c r="W16" i="55"/>
  <c r="AA31" i="85" s="1"/>
  <c r="W12" i="55"/>
  <c r="AA27" i="85" s="1"/>
  <c r="W10" i="55"/>
  <c r="AA25" i="85" s="1"/>
  <c r="W6" i="55"/>
  <c r="AA21" i="85" s="1"/>
  <c r="C36" i="55"/>
  <c r="J13" i="85" s="1"/>
  <c r="R14" i="85"/>
  <c r="W26" i="55"/>
  <c r="AA41" i="85" s="1"/>
  <c r="Y24" i="55"/>
  <c r="AB39" i="85" s="1"/>
  <c r="Y26" i="55"/>
  <c r="AB41" i="85" s="1"/>
  <c r="Y28" i="55"/>
  <c r="AB43" i="85" s="1"/>
  <c r="X21" i="55"/>
  <c r="AC36" i="85" s="1"/>
  <c r="X23" i="55"/>
  <c r="AC38" i="85" s="1"/>
  <c r="Y5" i="55"/>
  <c r="Y29" i="55" s="1"/>
  <c r="J26" i="85"/>
  <c r="J35" i="85"/>
  <c r="W8" i="55"/>
  <c r="AA23" i="85" s="1"/>
  <c r="M30" i="85"/>
  <c r="W27" i="55"/>
  <c r="AA42" i="85" s="1"/>
  <c r="R36" i="85"/>
  <c r="R33" i="85"/>
  <c r="R27" i="85"/>
  <c r="W5" i="55"/>
  <c r="AA20" i="85" s="1"/>
  <c r="X5" i="55"/>
  <c r="AC20" i="85" s="1"/>
  <c r="J30" i="85"/>
  <c r="O41" i="85"/>
  <c r="O28" i="85"/>
  <c r="I24" i="85"/>
  <c r="K37" i="85"/>
  <c r="K33" i="85"/>
  <c r="M23" i="85"/>
  <c r="K28" i="85"/>
  <c r="K24" i="85"/>
  <c r="G44" i="55"/>
  <c r="M6" i="85" s="1"/>
  <c r="O34" i="85"/>
  <c r="R11" i="85"/>
  <c r="R16" i="85"/>
  <c r="K32" i="85"/>
  <c r="K39" i="85"/>
  <c r="G36" i="55"/>
  <c r="K23" i="85"/>
  <c r="L34" i="85"/>
  <c r="L28" i="85"/>
  <c r="J24" i="85"/>
  <c r="J40" i="85"/>
  <c r="J37" i="85"/>
  <c r="J29" i="85"/>
  <c r="K29" i="85"/>
  <c r="K42" i="85"/>
  <c r="K38" i="85"/>
  <c r="L40" i="85"/>
  <c r="L26" i="85"/>
  <c r="J39" i="85"/>
  <c r="L43" i="85"/>
  <c r="L41" i="85"/>
  <c r="L33" i="85"/>
  <c r="L27" i="85"/>
  <c r="L25" i="85"/>
  <c r="I35" i="85"/>
  <c r="N33" i="85"/>
  <c r="X34" i="55"/>
  <c r="AB11" i="85" s="1"/>
  <c r="I38" i="85"/>
  <c r="M27" i="85"/>
  <c r="J23" i="85"/>
  <c r="K43" i="85"/>
  <c r="I41" i="85"/>
  <c r="J41" i="85"/>
  <c r="M41" i="85"/>
  <c r="M35" i="85"/>
  <c r="M33" i="85"/>
  <c r="I26" i="85"/>
  <c r="K25" i="85"/>
  <c r="J32" i="85"/>
  <c r="K35" i="85"/>
  <c r="K30" i="85"/>
  <c r="J38" i="85"/>
  <c r="I43" i="85"/>
  <c r="K31" i="85"/>
  <c r="R38" i="85"/>
  <c r="M29" i="85"/>
  <c r="N38" i="85"/>
  <c r="J42" i="85"/>
  <c r="K27" i="85"/>
  <c r="O36" i="85"/>
  <c r="O29" i="85"/>
  <c r="L30" i="85"/>
  <c r="J33" i="85"/>
  <c r="J25" i="85"/>
  <c r="M25" i="85"/>
  <c r="I31" i="85"/>
  <c r="M42" i="85"/>
  <c r="K36" i="85"/>
  <c r="I36" i="85"/>
  <c r="M43" i="85"/>
  <c r="L35" i="85"/>
  <c r="M37" i="85"/>
  <c r="M39" i="85"/>
  <c r="M36" i="85"/>
  <c r="M8" i="85"/>
  <c r="R42" i="85"/>
  <c r="R32" i="85"/>
  <c r="J34" i="85"/>
  <c r="O24" i="85"/>
  <c r="X36" i="55"/>
  <c r="AB13" i="85" s="1"/>
  <c r="R35" i="85"/>
  <c r="X38" i="55"/>
  <c r="AB15" i="85" s="1"/>
  <c r="O4" i="85"/>
  <c r="Y38" i="55"/>
  <c r="AC15" i="85" s="1"/>
  <c r="X41" i="55"/>
  <c r="AB18" i="85" s="1"/>
  <c r="X39" i="55"/>
  <c r="AB16" i="85" s="1"/>
  <c r="Y41" i="55"/>
  <c r="AC18" i="85" s="1"/>
  <c r="Y37" i="55"/>
  <c r="AC14" i="85" s="1"/>
  <c r="Y35" i="55"/>
  <c r="AC12" i="85" s="1"/>
  <c r="I37" i="55"/>
  <c r="O14" i="85" s="1"/>
  <c r="I46" i="55"/>
  <c r="O8" i="85" s="1"/>
  <c r="X37" i="55"/>
  <c r="AB14" i="85" s="1"/>
  <c r="X35" i="55"/>
  <c r="AB12" i="85" s="1"/>
  <c r="Y39" i="55"/>
  <c r="AC16" i="85" s="1"/>
  <c r="I40" i="55"/>
  <c r="O17" i="85" s="1"/>
  <c r="I38" i="55"/>
  <c r="O15" i="85" s="1"/>
  <c r="I36" i="55"/>
  <c r="O13" i="85" s="1"/>
  <c r="I39" i="55"/>
  <c r="O16" i="85" s="1"/>
  <c r="Y46" i="55"/>
  <c r="AC8" i="85" s="1"/>
  <c r="O35" i="85"/>
  <c r="M20" i="55"/>
  <c r="M15" i="55"/>
  <c r="O30" i="85"/>
  <c r="O25" i="85"/>
  <c r="M10" i="55"/>
  <c r="O40" i="85"/>
  <c r="M25" i="55"/>
  <c r="M22" i="55"/>
  <c r="O37" i="85"/>
  <c r="O26" i="85"/>
  <c r="M11" i="55"/>
  <c r="M5" i="55"/>
  <c r="M7" i="55"/>
  <c r="O31" i="85"/>
  <c r="M21" i="55"/>
  <c r="O39" i="85"/>
  <c r="O38" i="85"/>
  <c r="M17" i="55"/>
  <c r="R34" i="85"/>
  <c r="O22" i="85"/>
  <c r="R43" i="85"/>
  <c r="M26" i="55"/>
  <c r="O42" i="85"/>
  <c r="M13" i="55"/>
  <c r="M12" i="55"/>
  <c r="M19" i="55"/>
  <c r="R24" i="85"/>
  <c r="N25" i="85"/>
  <c r="N27" i="85"/>
  <c r="N28" i="85"/>
  <c r="L37" i="85"/>
  <c r="L23" i="85"/>
  <c r="I33" i="85"/>
  <c r="L24" i="85"/>
  <c r="AD5" i="61"/>
  <c r="L31" i="85"/>
  <c r="M14" i="55"/>
  <c r="I30" i="85"/>
  <c r="L39" i="85"/>
  <c r="I25" i="85"/>
  <c r="H7" i="55"/>
  <c r="I27" i="85"/>
  <c r="N40" i="85"/>
  <c r="I40" i="85"/>
  <c r="M40" i="85"/>
  <c r="G7" i="84" l="1"/>
  <c r="G8" i="84"/>
  <c r="G9" i="84"/>
  <c r="E11" i="84"/>
  <c r="AK5" i="55"/>
  <c r="AK29" i="55" s="1"/>
  <c r="H68" i="55"/>
  <c r="H92" i="55" s="1"/>
  <c r="M16" i="85"/>
  <c r="I16" i="84"/>
  <c r="M9" i="85"/>
  <c r="I9" i="84"/>
  <c r="F35" i="55"/>
  <c r="F38" i="55"/>
  <c r="C41" i="55"/>
  <c r="I45" i="55"/>
  <c r="O7" i="85" s="1"/>
  <c r="B47" i="55"/>
  <c r="E9" i="84" s="1"/>
  <c r="B44" i="55"/>
  <c r="E6" i="84" s="1"/>
  <c r="D40" i="55"/>
  <c r="K17" i="85" s="1"/>
  <c r="K6" i="85"/>
  <c r="I35" i="55"/>
  <c r="B46" i="55"/>
  <c r="I8" i="85" s="1"/>
  <c r="AC9" i="85"/>
  <c r="Y48" i="55"/>
  <c r="J8" i="85"/>
  <c r="F8" i="84"/>
  <c r="E44" i="55"/>
  <c r="E46" i="55"/>
  <c r="H8" i="84" s="1"/>
  <c r="E45" i="55"/>
  <c r="H7" i="84" s="1"/>
  <c r="C35" i="55"/>
  <c r="J12" i="85" s="1"/>
  <c r="F40" i="55"/>
  <c r="F39" i="55"/>
  <c r="E40" i="55"/>
  <c r="L17" i="85" s="1"/>
  <c r="E39" i="55"/>
  <c r="L16" i="85" s="1"/>
  <c r="E35" i="55"/>
  <c r="E37" i="55"/>
  <c r="I14" i="84"/>
  <c r="C45" i="55"/>
  <c r="C48" i="55" s="1"/>
  <c r="B37" i="55"/>
  <c r="E14" i="84" s="1"/>
  <c r="G38" i="55"/>
  <c r="I15" i="84" s="1"/>
  <c r="L6" i="85"/>
  <c r="H6" i="84"/>
  <c r="G14" i="84"/>
  <c r="K14" i="85"/>
  <c r="L18" i="85"/>
  <c r="H18" i="84"/>
  <c r="I13" i="84"/>
  <c r="M13" i="85"/>
  <c r="I6" i="84"/>
  <c r="G48" i="55"/>
  <c r="I18" i="85"/>
  <c r="E18" i="84"/>
  <c r="W48" i="55"/>
  <c r="I9" i="85"/>
  <c r="D34" i="55"/>
  <c r="F37" i="55"/>
  <c r="C39" i="55"/>
  <c r="D38" i="55"/>
  <c r="G15" i="84" s="1"/>
  <c r="I47" i="55"/>
  <c r="O9" i="85" s="1"/>
  <c r="X40" i="55"/>
  <c r="AB17" i="85" s="1"/>
  <c r="J9" i="85"/>
  <c r="I17" i="84"/>
  <c r="G12" i="84"/>
  <c r="M18" i="85"/>
  <c r="I41" i="55"/>
  <c r="O18" i="85" s="1"/>
  <c r="I44" i="55"/>
  <c r="O6" i="85" s="1"/>
  <c r="F13" i="84"/>
  <c r="M7" i="85"/>
  <c r="F14" i="84"/>
  <c r="D48" i="55"/>
  <c r="B40" i="55"/>
  <c r="H40" i="55" s="1"/>
  <c r="E34" i="55"/>
  <c r="L11" i="85" s="1"/>
  <c r="G34" i="55"/>
  <c r="G42" i="55" s="1"/>
  <c r="F34" i="55"/>
  <c r="F53" i="55" s="1"/>
  <c r="F48" i="55"/>
  <c r="D39" i="55"/>
  <c r="K16" i="85" s="1"/>
  <c r="C34" i="55"/>
  <c r="J11" i="85" s="1"/>
  <c r="N23" i="85"/>
  <c r="J22" i="84"/>
  <c r="K23" i="84"/>
  <c r="R6" i="85"/>
  <c r="K15" i="85"/>
  <c r="E47" i="55"/>
  <c r="B39" i="55"/>
  <c r="B38" i="55"/>
  <c r="D36" i="55"/>
  <c r="B45" i="55"/>
  <c r="B35" i="55"/>
  <c r="B36" i="55"/>
  <c r="H36" i="55" s="1"/>
  <c r="E38" i="55"/>
  <c r="I34" i="55"/>
  <c r="J31" i="85"/>
  <c r="F41" i="55"/>
  <c r="C38" i="55"/>
  <c r="K27" i="84"/>
  <c r="W35" i="55"/>
  <c r="AA12" i="85" s="1"/>
  <c r="N37" i="85"/>
  <c r="K37" i="84"/>
  <c r="I37" i="85"/>
  <c r="J17" i="85"/>
  <c r="F17" i="84"/>
  <c r="M34" i="85"/>
  <c r="N32" i="85"/>
  <c r="I32" i="85"/>
  <c r="I34" i="85"/>
  <c r="N34" i="85"/>
  <c r="G18" i="84"/>
  <c r="K18" i="85"/>
  <c r="H41" i="55"/>
  <c r="K43" i="84"/>
  <c r="J43" i="85"/>
  <c r="N43" i="85"/>
  <c r="K41" i="84"/>
  <c r="N41" i="85"/>
  <c r="K41" i="85"/>
  <c r="K30" i="84"/>
  <c r="N30" i="85"/>
  <c r="M28" i="85"/>
  <c r="O33" i="85"/>
  <c r="M18" i="55"/>
  <c r="K39" i="84"/>
  <c r="I42" i="85"/>
  <c r="N42" i="85"/>
  <c r="L38" i="85"/>
  <c r="M31" i="85"/>
  <c r="K40" i="85"/>
  <c r="N24" i="85"/>
  <c r="M22" i="85"/>
  <c r="M32" i="85"/>
  <c r="N36" i="85"/>
  <c r="J36" i="85"/>
  <c r="O43" i="85"/>
  <c r="M28" i="55"/>
  <c r="R12" i="85"/>
  <c r="K35" i="84"/>
  <c r="K33" i="84"/>
  <c r="K28" i="84"/>
  <c r="O12" i="85"/>
  <c r="N31" i="85"/>
  <c r="H17" i="84"/>
  <c r="N35" i="85"/>
  <c r="L29" i="85"/>
  <c r="N26" i="85"/>
  <c r="K26" i="85"/>
  <c r="M24" i="85"/>
  <c r="L42" i="85"/>
  <c r="K42" i="84"/>
  <c r="L32" i="85"/>
  <c r="K34" i="85"/>
  <c r="M12" i="85"/>
  <c r="H13" i="84"/>
  <c r="Y42" i="55"/>
  <c r="K29" i="84"/>
  <c r="I29" i="85"/>
  <c r="N29" i="85"/>
  <c r="K25" i="84"/>
  <c r="I39" i="85"/>
  <c r="N39" i="85"/>
  <c r="I28" i="85"/>
  <c r="L36" i="85"/>
  <c r="K26" i="84"/>
  <c r="M26" i="85"/>
  <c r="M38" i="85"/>
  <c r="J6" i="85"/>
  <c r="F6" i="84"/>
  <c r="B50" i="55"/>
  <c r="B53" i="55" s="1"/>
  <c r="M4" i="85"/>
  <c r="AE33" i="61"/>
  <c r="R23" i="85"/>
  <c r="I23" i="85"/>
  <c r="J21" i="85"/>
  <c r="AB20" i="85"/>
  <c r="X29" i="55"/>
  <c r="J20" i="85"/>
  <c r="AE29" i="61"/>
  <c r="AD29" i="61" s="1"/>
  <c r="K20" i="85"/>
  <c r="R20" i="85"/>
  <c r="O20" i="85"/>
  <c r="L22" i="85"/>
  <c r="K22" i="85"/>
  <c r="J22" i="85"/>
  <c r="I22" i="85"/>
  <c r="H5" i="55"/>
  <c r="L21" i="85"/>
  <c r="M21" i="85"/>
  <c r="I21" i="85"/>
  <c r="E21" i="84"/>
  <c r="M6" i="55"/>
  <c r="O21" i="85"/>
  <c r="R20" i="55"/>
  <c r="R2" i="85"/>
  <c r="R21" i="85"/>
  <c r="S13" i="55"/>
  <c r="S20" i="55"/>
  <c r="J29" i="55"/>
  <c r="W29" i="55"/>
  <c r="AB7" i="85"/>
  <c r="X48" i="55"/>
  <c r="F12" i="84" l="1"/>
  <c r="M15" i="85"/>
  <c r="H44" i="55"/>
  <c r="J6" i="84" s="1"/>
  <c r="I6" i="85"/>
  <c r="G17" i="84"/>
  <c r="G16" i="84"/>
  <c r="K6" i="84"/>
  <c r="J7" i="85"/>
  <c r="F7" i="84"/>
  <c r="M11" i="85"/>
  <c r="G53" i="55"/>
  <c r="M2" i="85" s="1"/>
  <c r="X53" i="55"/>
  <c r="AB2" i="85" s="1"/>
  <c r="F18" i="84"/>
  <c r="J18" i="85"/>
  <c r="I11" i="84"/>
  <c r="X42" i="55"/>
  <c r="W53" i="55"/>
  <c r="AA2" i="85" s="1"/>
  <c r="E8" i="84"/>
  <c r="K8" i="84" s="1"/>
  <c r="H46" i="55"/>
  <c r="J8" i="84" s="1"/>
  <c r="L8" i="85"/>
  <c r="E48" i="55"/>
  <c r="L7" i="85"/>
  <c r="H45" i="55"/>
  <c r="J7" i="84" s="1"/>
  <c r="E42" i="55"/>
  <c r="H16" i="84"/>
  <c r="I14" i="85"/>
  <c r="L12" i="85"/>
  <c r="H12" i="84"/>
  <c r="I2" i="85"/>
  <c r="L14" i="85"/>
  <c r="H14" i="84"/>
  <c r="K14" i="84" s="1"/>
  <c r="K11" i="85"/>
  <c r="G11" i="84"/>
  <c r="D42" i="55"/>
  <c r="H34" i="55"/>
  <c r="J11" i="84" s="1"/>
  <c r="H37" i="55"/>
  <c r="B42" i="55"/>
  <c r="O11" i="85"/>
  <c r="I53" i="55"/>
  <c r="O2" i="85" s="1"/>
  <c r="E17" i="84"/>
  <c r="K17" i="84" s="1"/>
  <c r="I17" i="85"/>
  <c r="I48" i="55"/>
  <c r="I42" i="55"/>
  <c r="F11" i="84"/>
  <c r="F44" i="84" s="1"/>
  <c r="H35" i="55"/>
  <c r="H11" i="84"/>
  <c r="K11" i="84" s="1"/>
  <c r="K18" i="84"/>
  <c r="F42" i="55"/>
  <c r="J16" i="85"/>
  <c r="F16" i="84"/>
  <c r="N22" i="85"/>
  <c r="J20" i="84"/>
  <c r="E13" i="84"/>
  <c r="I13" i="85"/>
  <c r="K13" i="85"/>
  <c r="G13" i="84"/>
  <c r="H9" i="84"/>
  <c r="K9" i="84" s="1"/>
  <c r="L9" i="85"/>
  <c r="F15" i="84"/>
  <c r="J15" i="85"/>
  <c r="H15" i="84"/>
  <c r="L15" i="85"/>
  <c r="I12" i="85"/>
  <c r="E12" i="84"/>
  <c r="K12" i="84" s="1"/>
  <c r="E15" i="84"/>
  <c r="I15" i="85"/>
  <c r="H38" i="55"/>
  <c r="C42" i="55"/>
  <c r="I7" i="85"/>
  <c r="E7" i="84"/>
  <c r="K7" i="84" s="1"/>
  <c r="B48" i="55"/>
  <c r="I16" i="85"/>
  <c r="E16" i="84"/>
  <c r="H39" i="55"/>
  <c r="H47" i="55"/>
  <c r="J9" i="84" s="1"/>
  <c r="K40" i="84"/>
  <c r="K31" i="84"/>
  <c r="W42" i="55"/>
  <c r="K34" i="84"/>
  <c r="K32" i="84"/>
  <c r="K36" i="84"/>
  <c r="K24" i="84"/>
  <c r="K38" i="84"/>
  <c r="I20" i="85"/>
  <c r="C50" i="55"/>
  <c r="D50" i="55"/>
  <c r="E50" i="55"/>
  <c r="E53" i="55" s="1"/>
  <c r="L2" i="85" s="1"/>
  <c r="I44" i="84"/>
  <c r="I4" i="85"/>
  <c r="N20" i="85"/>
  <c r="K21" i="84"/>
  <c r="K21" i="85"/>
  <c r="H6" i="55"/>
  <c r="K20" i="84"/>
  <c r="M20" i="85"/>
  <c r="L20" i="85"/>
  <c r="K22" i="84"/>
  <c r="S18" i="55"/>
  <c r="S15" i="55"/>
  <c r="S17" i="55"/>
  <c r="S14" i="55"/>
  <c r="S16" i="55"/>
  <c r="S19" i="55"/>
  <c r="R15" i="55"/>
  <c r="R16" i="55"/>
  <c r="R14" i="55"/>
  <c r="R18" i="55"/>
  <c r="R19" i="55"/>
  <c r="R17" i="55"/>
  <c r="R21" i="55"/>
  <c r="C53" i="55" l="1"/>
  <c r="J2" i="85" s="1"/>
  <c r="K4" i="85"/>
  <c r="D53" i="55"/>
  <c r="K2" i="85" s="1"/>
  <c r="H48" i="55"/>
  <c r="H42" i="55"/>
  <c r="K16" i="84"/>
  <c r="K13" i="84"/>
  <c r="E44" i="84"/>
  <c r="N21" i="85"/>
  <c r="J21" i="84"/>
  <c r="J44" i="84" s="1"/>
  <c r="K15" i="84"/>
  <c r="H44" i="84"/>
  <c r="J4" i="85"/>
  <c r="G44" i="84"/>
  <c r="L4" i="85"/>
  <c r="H29" i="55"/>
  <c r="S21" i="55"/>
  <c r="Y53" i="55"/>
  <c r="AC2" i="85" s="1"/>
  <c r="H53" i="55" l="1"/>
  <c r="K44" i="84"/>
  <c r="K4" i="84"/>
</calcChain>
</file>

<file path=xl/sharedStrings.xml><?xml version="1.0" encoding="utf-8"?>
<sst xmlns="http://schemas.openxmlformats.org/spreadsheetml/2006/main" count="3555" uniqueCount="426">
  <si>
    <t>National M&amp;E Unit/Organization:</t>
  </si>
  <si>
    <t>average per site/level</t>
  </si>
  <si>
    <t>Global Dashboard</t>
  </si>
  <si>
    <t>Reporting Performance</t>
  </si>
  <si>
    <t>Description of Weakness</t>
  </si>
  <si>
    <t>System Strengthening Measures</t>
  </si>
  <si>
    <t>Responsible(s)</t>
  </si>
  <si>
    <t>Timeline</t>
  </si>
  <si>
    <t>Comments</t>
  </si>
  <si>
    <t>Site</t>
  </si>
  <si>
    <t>Time line</t>
  </si>
  <si>
    <t>National Level - M&amp;E Unit</t>
  </si>
  <si>
    <t>Regional Site 1</t>
  </si>
  <si>
    <t>Summary of Site Specific Action Plans</t>
  </si>
  <si>
    <t>Regional Site 2</t>
  </si>
  <si>
    <t>Regional Site 3</t>
  </si>
  <si>
    <t>Regional Site 4</t>
  </si>
  <si>
    <t>District Site 1</t>
  </si>
  <si>
    <t>District Site 2</t>
  </si>
  <si>
    <t>District Site 3</t>
  </si>
  <si>
    <t>District Site 4</t>
  </si>
  <si>
    <t>District Site 5</t>
  </si>
  <si>
    <t>District Site 6</t>
  </si>
  <si>
    <t>District Site 7</t>
  </si>
  <si>
    <t>District Site 8</t>
  </si>
  <si>
    <t>Service Point 1</t>
  </si>
  <si>
    <t>Service Point 2</t>
  </si>
  <si>
    <t>Service Point 3</t>
  </si>
  <si>
    <t>Service Point 4</t>
  </si>
  <si>
    <t>Service Point 5</t>
  </si>
  <si>
    <t>Service Point 6</t>
  </si>
  <si>
    <t>Service Point 7</t>
  </si>
  <si>
    <t>Service Point 8</t>
  </si>
  <si>
    <t>Service Point 9</t>
  </si>
  <si>
    <t>Service Point 10</t>
  </si>
  <si>
    <t>Service Point 11</t>
  </si>
  <si>
    <t>Service Point 12</t>
  </si>
  <si>
    <t>Service Point 13</t>
  </si>
  <si>
    <t>Service Point 14</t>
  </si>
  <si>
    <t>Service Point 15</t>
  </si>
  <si>
    <t>Service Point 16</t>
  </si>
  <si>
    <t>Service Point 17</t>
  </si>
  <si>
    <t>Service Point 18</t>
  </si>
  <si>
    <t>Service Point 19</t>
  </si>
  <si>
    <t>Service Point 20</t>
  </si>
  <si>
    <t>Service Point 21</t>
  </si>
  <si>
    <t>Service Point 22</t>
  </si>
  <si>
    <t>Service Point 23</t>
  </si>
  <si>
    <t>Service Point 24</t>
  </si>
  <si>
    <t>ind. 1 recode</t>
  </si>
  <si>
    <t>Documentation Review</t>
  </si>
  <si>
    <t>COMMENTS</t>
  </si>
  <si>
    <t>Documents Reviewed:</t>
  </si>
  <si>
    <t>Indicator 1</t>
  </si>
  <si>
    <t>Identified Weaknesses</t>
  </si>
  <si>
    <t>vf1</t>
  </si>
  <si>
    <t>vf2</t>
  </si>
  <si>
    <t>vf3</t>
  </si>
  <si>
    <t>vf4</t>
  </si>
  <si>
    <t>Checklist to Assess Program/Project Data Quality</t>
  </si>
  <si>
    <t>M&amp;E Management Unit at Central Level</t>
  </si>
  <si>
    <t>Name of Site</t>
  </si>
  <si>
    <t>Service Delivery Points (SDPs)</t>
  </si>
  <si>
    <t>District</t>
  </si>
  <si>
    <t>Region</t>
  </si>
  <si>
    <t>Overall</t>
  </si>
  <si>
    <t>Facility</t>
  </si>
  <si>
    <t>fac_code</t>
  </si>
  <si>
    <t>district</t>
  </si>
  <si>
    <t>dis_code</t>
  </si>
  <si>
    <t>region</t>
  </si>
  <si>
    <t>reg_code</t>
  </si>
  <si>
    <t>date</t>
  </si>
  <si>
    <t>qual1</t>
  </si>
  <si>
    <t>qual2</t>
  </si>
  <si>
    <t>qual3</t>
  </si>
  <si>
    <t>qual4</t>
  </si>
  <si>
    <t>qual5</t>
  </si>
  <si>
    <t>qual_avg</t>
  </si>
  <si>
    <t>Date (mm/dd/yy)</t>
  </si>
  <si>
    <t>List the documents used for performing the cross-checks.</t>
  </si>
  <si>
    <t>Partly</t>
  </si>
  <si>
    <t>C - Cross-check reported results with other data sources:</t>
  </si>
  <si>
    <t>No - not at all</t>
  </si>
  <si>
    <t>M&amp;E Capacities, Roles and Responsibilities</t>
  </si>
  <si>
    <t>Training</t>
  </si>
  <si>
    <t>Data Reporting Requirements</t>
  </si>
  <si>
    <t>Data-collection and Reporting Forms and Tools</t>
  </si>
  <si>
    <t>Data Management Processes and Data Quality Controls</t>
  </si>
  <si>
    <t xml:space="preserve">Links with National Reporting System </t>
  </si>
  <si>
    <t>% Complete</t>
  </si>
  <si>
    <t>I - M&amp;E Structure, 
Functions and Capabilities</t>
  </si>
  <si>
    <t>III - Data-collection 
and Reporting Forms 
and Tools</t>
  </si>
  <si>
    <t>IV- Data Management 
Processes</t>
  </si>
  <si>
    <t>II- Indicator 
Definitions and 
Reporting 
Guidelines</t>
  </si>
  <si>
    <t>System Assessment</t>
  </si>
  <si>
    <t>Country:</t>
  </si>
  <si>
    <t>Program/project</t>
  </si>
  <si>
    <t>Date of RDQA:</t>
  </si>
  <si>
    <t>Date of Proposed Follow-up</t>
  </si>
  <si>
    <t>Service Delivery Site Summary Statistics</t>
  </si>
  <si>
    <t xml:space="preserve">Component of the M&amp;E System </t>
  </si>
  <si>
    <t>Verification Factor</t>
  </si>
  <si>
    <t>Data Management Assessment - M&amp;E Unit</t>
  </si>
  <si>
    <t>Part 4:  DASHBOARD:  Service Delivery Point</t>
  </si>
  <si>
    <t>Data Management Assessment - Service Delivery Point</t>
  </si>
  <si>
    <t>Date of Review:</t>
  </si>
  <si>
    <t>Part 1:   Data Verifications</t>
  </si>
  <si>
    <t>Data and Reporting Verifications - Service Delivery Point</t>
  </si>
  <si>
    <t xml:space="preserve">Data Verification and System Assessment Sheet - Service Delivery Point </t>
  </si>
  <si>
    <t>Part 2.  Systems Assessment</t>
  </si>
  <si>
    <t xml:space="preserve">B - Reporting Performance: </t>
  </si>
  <si>
    <t>N/A</t>
  </si>
  <si>
    <t>accuracy</t>
  </si>
  <si>
    <t>reliability</t>
  </si>
  <si>
    <t>timeliness</t>
  </si>
  <si>
    <t xml:space="preserve"> completeness</t>
  </si>
  <si>
    <t>precision</t>
  </si>
  <si>
    <t>confidentiality</t>
  </si>
  <si>
    <t>yes -completely</t>
  </si>
  <si>
    <t>partly</t>
  </si>
  <si>
    <t>no, not at all</t>
  </si>
  <si>
    <t>M&amp;E Unit</t>
  </si>
  <si>
    <t>integrity</t>
  </si>
  <si>
    <t>Important notes for the use of this spreadsheet:</t>
  </si>
  <si>
    <t>-</t>
  </si>
  <si>
    <t>Level</t>
  </si>
  <si>
    <t>Title</t>
  </si>
  <si>
    <t>Name</t>
  </si>
  <si>
    <t>Primary contact:</t>
  </si>
  <si>
    <t>Email</t>
  </si>
  <si>
    <t>Reporting Period Verified:</t>
  </si>
  <si>
    <t>Assessment Team:</t>
  </si>
  <si>
    <t>Service Site Statistics</t>
  </si>
  <si>
    <t>total sites</t>
  </si>
  <si>
    <t>Accuracy Recoded</t>
  </si>
  <si>
    <t>Site Average</t>
  </si>
  <si>
    <t>Color Code Key</t>
  </si>
  <si>
    <t>green</t>
  </si>
  <si>
    <t>2.5 - 3.0</t>
  </si>
  <si>
    <t xml:space="preserve">Yes, completely </t>
  </si>
  <si>
    <t>yellow</t>
  </si>
  <si>
    <t>1.5 - 2.5</t>
  </si>
  <si>
    <t>red</t>
  </si>
  <si>
    <t>&lt; 1.5</t>
  </si>
  <si>
    <t>I</t>
  </si>
  <si>
    <t>II</t>
  </si>
  <si>
    <t>III</t>
  </si>
  <si>
    <t>IV</t>
  </si>
  <si>
    <t>V</t>
  </si>
  <si>
    <r>
      <t>Average</t>
    </r>
    <r>
      <rPr>
        <sz val="10"/>
        <rFont val="Arial"/>
        <family val="2"/>
      </rPr>
      <t xml:space="preserve">
(per site) </t>
    </r>
  </si>
  <si>
    <t>M&amp;E Structure, Functions and Capabilities</t>
  </si>
  <si>
    <t>Indicator Definitions and Reporting Guidelines</t>
  </si>
  <si>
    <t>Data-collection and Reporting Forms / Tools</t>
  </si>
  <si>
    <t>Data Management Processes</t>
  </si>
  <si>
    <t>Intermediate Aggregation Level Sites</t>
  </si>
  <si>
    <t>Service Delivery Points/Organizations</t>
  </si>
  <si>
    <r>
      <t>Average</t>
    </r>
    <r>
      <rPr>
        <sz val="10"/>
        <rFont val="Arial"/>
        <family val="2"/>
      </rPr>
      <t xml:space="preserve"> (per functional area) </t>
    </r>
  </si>
  <si>
    <t>I - M&amp;E Structure, Functions and Capabilities</t>
  </si>
  <si>
    <t>II- Indicator Definitions and Reporting Guidelines</t>
  </si>
  <si>
    <t>IV- Data Management Processes</t>
  </si>
  <si>
    <t>&lt;=70</t>
  </si>
  <si>
    <t>71-80</t>
  </si>
  <si>
    <t>81-90</t>
  </si>
  <si>
    <t>91-100</t>
  </si>
  <si>
    <t>101-110</t>
  </si>
  <si>
    <t>111-120</t>
  </si>
  <si>
    <t>121-130</t>
  </si>
  <si>
    <t>&gt;130</t>
  </si>
  <si>
    <t>Service Site Summary</t>
  </si>
  <si>
    <t>III - Data-collection and Reporting Forms and Tools</t>
  </si>
  <si>
    <t>avail1</t>
  </si>
  <si>
    <t>time2</t>
  </si>
  <si>
    <t>compl2</t>
  </si>
  <si>
    <t>recount1</t>
  </si>
  <si>
    <t>report1</t>
  </si>
  <si>
    <t>recount2</t>
  </si>
  <si>
    <t>report2</t>
  </si>
  <si>
    <t>recount3</t>
  </si>
  <si>
    <t>report3</t>
  </si>
  <si>
    <t>recount4</t>
  </si>
  <si>
    <t>report4</t>
  </si>
  <si>
    <t xml:space="preserve">Reporting Period:  </t>
  </si>
  <si>
    <t>Number of Service Delivery Points</t>
  </si>
  <si>
    <r>
      <t xml:space="preserve">Re-aggregate the number of people, cases or events </t>
    </r>
    <r>
      <rPr>
        <u/>
        <sz val="10"/>
        <rFont val="Arial"/>
        <family val="2"/>
      </rPr>
      <t>recorded</t>
    </r>
    <r>
      <rPr>
        <sz val="10"/>
        <rFont val="Arial"/>
        <family val="2"/>
      </rPr>
      <t xml:space="preserve"> during the reporting period by reviewing the </t>
    </r>
    <r>
      <rPr>
        <i/>
        <sz val="10"/>
        <rFont val="Arial"/>
        <family val="2"/>
      </rPr>
      <t>source document</t>
    </r>
    <r>
      <rPr>
        <sz val="10"/>
        <rFont val="Arial"/>
        <family val="2"/>
      </rPr>
      <t xml:space="preserve">s </t>
    </r>
    <r>
      <rPr>
        <b/>
        <sz val="10"/>
        <rFont val="Arial"/>
        <family val="2"/>
      </rPr>
      <t xml:space="preserve">[A]  </t>
    </r>
    <r>
      <rPr>
        <sz val="10"/>
        <rFont val="Arial"/>
        <family val="2"/>
      </rPr>
      <t>Under the comments section, fill in the name(s) of the source document(s) used to reaggregate the data.</t>
    </r>
  </si>
  <si>
    <r>
      <t xml:space="preserve">If [A/B] is NOT EQUAL TO 100%, what was the number reported by this service delivery point to the next reporting level (as shown in the copies of the reports submitted to the next reporting level, maintained at the service delivery point)? </t>
    </r>
    <r>
      <rPr>
        <b/>
        <sz val="10"/>
        <rFont val="Arial"/>
        <family val="2"/>
      </rPr>
      <t>[C]</t>
    </r>
  </si>
  <si>
    <t xml:space="preserve">VI - Links with National Reporting System </t>
  </si>
  <si>
    <t>V - Evidence Based Decision Making</t>
  </si>
  <si>
    <t>Describe the cross-checks performed, and the findings.</t>
  </si>
  <si>
    <t>V - Evidence-Based Decision-Making</t>
  </si>
  <si>
    <t>IV - Data Management Processes</t>
  </si>
  <si>
    <t>VI - Links with National Reporting System</t>
  </si>
  <si>
    <t>What are the reasons for the discrepancy (if any) observed (i.e., data entry errors, arithmetic errors, missing source documents, other)? If there were documents missing, please identify exactly which ones.</t>
  </si>
  <si>
    <t>Are all staff positions dedicated to M&amp;E and data management at the M&amp;E Unit filled? Note these positions and responsibilities in brief in the comments section.</t>
  </si>
  <si>
    <t>If there is a documented training plan, has it been disseminated to all sites at all reporting levels?</t>
  </si>
  <si>
    <t>V- Evidence-based Decision-making</t>
  </si>
  <si>
    <t xml:space="preserve">V I- Links with 
National 
Reporting System </t>
  </si>
  <si>
    <t xml:space="preserve">VI - Links with 
National 
Reporting System </t>
  </si>
  <si>
    <t>Name of Service Delivery Point:</t>
  </si>
  <si>
    <t xml:space="preserve">Reporting To:  </t>
  </si>
  <si>
    <r>
      <t>Answer Codes:</t>
    </r>
    <r>
      <rPr>
        <b/>
        <sz val="11"/>
        <rFont val="Arial"/>
        <family val="2"/>
      </rPr>
      <t xml:space="preserve"> 
Yes - completely        Mostly
Partly
No - not at all
N/A</t>
    </r>
  </si>
  <si>
    <t>REVIEWER COMMENTS
(Please provide comments to justify each score and/or explain the situation. )</t>
  </si>
  <si>
    <t>Is the responsibility for recording the delivery of services on source documents documented and clearly communicated to the relevant staff? Note the staff position in the comments section.</t>
  </si>
  <si>
    <t>Is there a staff member documented as responsible for reviewing the quality of data (i.e., accuracy, completeness,  timeliness) in the reports received from the immediate sub-reporting level ? Note the staff position in the comments section.</t>
  </si>
  <si>
    <t>Has the M&amp;E Unit documented guidance on how double-counting will be addressed at each reporting level? Describe this in brief in the comments section and note any shortcomings.</t>
  </si>
  <si>
    <t>Has the M&amp;E Unit documented a procedure to address late, incomplete, inaccurate and missing reports at every reporting level? If so, describe in brief in the comments section.</t>
  </si>
  <si>
    <t>Has the M&amp;E Unit identified standard reporting forms/tools to be used by all reporting levels?  List the name(s) of these reporting forms/tools in the comments section.</t>
  </si>
  <si>
    <t>Recount results from  the periodic source documents at this SDP, and compare with the number reported to USAID.</t>
  </si>
  <si>
    <t>Review the availability, completeness and timeliness of the reports received at this SDP. How many reports should there have been? How many are there?, Can they be verified to have been  timely? Are they complete?</t>
  </si>
  <si>
    <t xml:space="preserve">Reporting To: </t>
  </si>
  <si>
    <t xml:space="preserve"> </t>
  </si>
  <si>
    <t>Part 3:   Additional notes and observations</t>
  </si>
  <si>
    <t>Describe any other information that is relevant to understanding  the M&amp;E system at this site or reporting level, but which is not captured in the system assessment.</t>
  </si>
  <si>
    <t>A - Recounting reported Results:</t>
  </si>
  <si>
    <t xml:space="preserve"> B - Documentation Review:</t>
  </si>
  <si>
    <t>Have all staff with M&amp;E responsibilities at this SDP received training on the data management processes and tools?</t>
  </si>
  <si>
    <t>Identify an alternative data source  and cross check the data in the source documents with this alternative source. Describe the cross check, step-by-step, and if there are any discrepancies, explain how they originated.</t>
  </si>
  <si>
    <t>Evidence-Based Decision-Making</t>
  </si>
  <si>
    <t>Data Verifications IRL1 Vs USAID</t>
  </si>
  <si>
    <t>%Available</t>
  </si>
  <si>
    <t>% On time</t>
  </si>
  <si>
    <t>Reporting Performance IRL1 Site</t>
  </si>
  <si>
    <t>District and Region:</t>
  </si>
  <si>
    <t>II - Indicator 
Definitions and 
Reporting 
Guidelines</t>
  </si>
  <si>
    <t>IV - Data Management 
Processes</t>
  </si>
  <si>
    <t>%Availability</t>
  </si>
  <si>
    <t>%Completeness</t>
  </si>
  <si>
    <t>%Complete</t>
  </si>
  <si>
    <t>%On time</t>
  </si>
  <si>
    <t>V - Evidence-Based Decision-making</t>
  </si>
  <si>
    <t>I - M&amp;E Structure,
 Functions and 
Capabilities</t>
  </si>
  <si>
    <t>II - Indicator Definitions
 and Reporting 
Guidelines</t>
  </si>
  <si>
    <t>III - Data-collection
 and Reporting
 Forms / Tools</t>
  </si>
  <si>
    <t>IV - Data 
Management
 Processes</t>
  </si>
  <si>
    <t xml:space="preserve">VI - Links with
 National Reporting 
System </t>
  </si>
  <si>
    <t>IRL1 Average</t>
  </si>
  <si>
    <t>IRL2 Average</t>
  </si>
  <si>
    <t>Global</t>
  </si>
  <si>
    <t>SDP Average</t>
  </si>
  <si>
    <t>Recount results from the periodic reports received at the M&amp;E Unit from the immediate sub -reporting level, and compare with the number reported to USAID.</t>
  </si>
  <si>
    <t>Review availability, completeness, and timeliness of reports received at the M&amp;E Unit from all the immediate sub-reporting level. How many reports should  there have been? How many are there?  Can they  be verified to have been  received on time? Are they complete?</t>
  </si>
  <si>
    <t>Is documented feedback systematically provided to all sub-reporting levels on the quality of their reporting (i.e., accuracy, completeness and timeliness)? If so, describe how feedback is provided in the comments section, e.g. trip reports from supportive supervision visits sent to sub-reporting offices via email, errors in reports first communicated via phone and then documented via email. etc.</t>
  </si>
  <si>
    <t>Are there staff documented to be responsible for reviewing reports prior to submission to the next level (e.g., to districts, to regional offices, or to the M&amp;E Unit)? Note the staff position in the comments section.</t>
  </si>
  <si>
    <t>If the M&amp;E Unit has disseminated a training plan for M&amp;E (or a general training plan that includes M&amp;E) which includes staff involved in data-collection and reporting at all levels in the reporting process (e.g. district offices or service delivery points), is it accessible to all relevant staff at this office?</t>
  </si>
  <si>
    <t>If the M&amp;E Unit has disseminated formal indicator definitions , is this documentation accessible to staff?</t>
  </si>
  <si>
    <t xml:space="preserve">If the M&amp;E Unit has disseminated  operational indicator definitions, is this guidance accessible to all relevant staff? </t>
  </si>
  <si>
    <t xml:space="preserve">If the M&amp;E Unit has identified standard data collection and reporting forms/tools to be used at this  reporting level, are these forms/tools consistently used? If not, explain why in the comments section. </t>
  </si>
  <si>
    <t xml:space="preserve">If the M&amp;E Unit has provided instructions on how to complete the data collection and reporting forms/tools, are these instructions followed/adhered to?  If not, explain why in the comments section. </t>
  </si>
  <si>
    <t>Is there a filing system at this site that is being consistently implemented (paper-based or electronic)? If so, describe this filing system in the comments section and  note any shortcomings.</t>
  </si>
  <si>
    <t xml:space="preserve">Is feedback systematically provided to all data collectors on the  quality of the data that they report (i.e., accuracy, completeness and timeliness)? Describe how feedback is provided in the comments section. (e.g. ward-level supervisors meet with volunteers, in-charges meet with nurses) </t>
  </si>
  <si>
    <r>
      <t>If this is the reporting level at which data is transferred from a paper to an electronic format, are there quality controls in place for when data is entered into the computer/ pda etc. (e.g., double entry, post-data entry verification, etc</t>
    </r>
    <r>
      <rPr>
        <sz val="11"/>
        <rFont val="Arial"/>
        <family val="2"/>
      </rPr>
      <t>)?</t>
    </r>
    <r>
      <rPr>
        <sz val="16"/>
        <rFont val="Arial"/>
        <family val="2"/>
      </rPr>
      <t xml:space="preserve"> </t>
    </r>
    <r>
      <rPr>
        <sz val="10"/>
        <rFont val="Arial"/>
        <family val="2"/>
      </rPr>
      <t>Explain this process under the comments section.</t>
    </r>
  </si>
  <si>
    <t>If personal data is stored at this reporting level and the M&amp;E Unit has disseminated a confidentiality protocol, is the protocol adhered to at this site. If not,  explain why in the comments section.</t>
  </si>
  <si>
    <t>If the M&amp;E Unit has not disseminated a confidentiality protocol, is the site still maintaining the confidentiality of personal information? If so, explain this in brief.</t>
  </si>
  <si>
    <t xml:space="preserve">If the M&amp;E Unit has disseminated guidance on identifying and reporting "drop-outs", is this guidance adhered to at this site? If not, explain why in the comments section.  </t>
  </si>
  <si>
    <t xml:space="preserve">If the M&amp;E Unit has disseminated a procedure to address late, incomplete, inaccurate and missing reports , is this guidance adhered to at this site. If not, explain why in the comments section. </t>
  </si>
  <si>
    <t>Does this site report into the national system? If so, explain how this is done in the comments section (e.g., paper-based submission, emailed form etc.) and the department/office (e.g., DMO, MVCC) to which the SDP reports?</t>
  </si>
  <si>
    <t>Where applicable, are the relevant national forms/tools used for reporting at this site?</t>
  </si>
  <si>
    <t>Is there a senior staff member (e.g., the Program Manager) who is documented as responsible for reviewing the aggregate numbers prior to  submission to USAID? Note the staff position in the comments section.</t>
  </si>
  <si>
    <t>Is there a documented training plan for M&amp;E (or a general training plan that includes M&amp;E) that takes into account staff at all levels of the reporting system?</t>
  </si>
  <si>
    <t>Is there a filing system that is consistently being implemented by headquarters staff (paper-based or electronic)? Describe in brief in the comments section and note any shortcomings of the system.</t>
  </si>
  <si>
    <t>If the M&amp;E Unit has documented the data aggregation and/or manipulation steps, has this guidance been disseminated to all sites of the reporting system?</t>
  </si>
  <si>
    <t>Has the M&amp;E Unit documented or adopted a confidentiality protocol for each reporting level?  Describe this in brief in the comments section and note any shortcomings.</t>
  </si>
  <si>
    <t xml:space="preserve">If the M&amp;E Unit has documented or adopted a confidentiality protocol, has it been disseminated to all sites  of the reporting system especially service delivery points? </t>
  </si>
  <si>
    <t>Is the M&amp;E Unit following the double counting procedures for their level?  i.e. using a discount factor.</t>
  </si>
  <si>
    <t>If the M&amp;E Unit has documented or adopted guidance on identifying and reporting "drop-outs", has it disseminated this guidance to all sites in the reporting system (e.g. regional and district sites, service delivery points) especially service delivery points?</t>
  </si>
  <si>
    <t>If the M&amp;E Unit has documented a procedure to address late, incomplete, inaccurate and missing reports, has this documentation been disseminated to all sites of the reporting system?</t>
  </si>
  <si>
    <t xml:space="preserve">Are completed trip reports or supportive supervision checklists available, demonstrating that the M&amp;E Unit has conducted regular supervisory site visits to sub-reporting levels ? </t>
  </si>
  <si>
    <t>Does the M&amp;E Unit report into the national system? If so, explain how this is done in the comments section (e.g., paper-based submission, emailed form etc.) and list the department/office to which that the M&amp;E Unit reports?</t>
  </si>
  <si>
    <t>Where applicable, are the relevant national forms/tools used for reporting at the M&amp;E Unit?</t>
  </si>
  <si>
    <t xml:space="preserve">If this is the reporting level at which data is transferred from a paper to an electronic format, are there quality controls in place for when data is entered into the computer/ pda etc. (e.g., double entry, post-data entry verification, etc).  Describe this in brief in the comments section. </t>
  </si>
  <si>
    <r>
      <t xml:space="preserve">The ratio of recounted numbers to the numbers reported for this service delivery point to USAID. </t>
    </r>
    <r>
      <rPr>
        <b/>
        <sz val="10"/>
        <rFont val="Arial"/>
        <family val="2"/>
      </rPr>
      <t xml:space="preserve">[A/B] </t>
    </r>
    <r>
      <rPr>
        <sz val="10"/>
        <rFont val="Arial"/>
        <family val="2"/>
      </rPr>
      <t>If [A/B] is less than 90% or more than 110%, give reasons for the discrepancy in the comments section and answer Questions 4 and 5?</t>
    </r>
  </si>
  <si>
    <r>
      <t>The ratio of recounted numbers to the numbers reported to the next reporting level.</t>
    </r>
    <r>
      <rPr>
        <b/>
        <sz val="10"/>
        <rFont val="Arial"/>
        <family val="2"/>
      </rPr>
      <t xml:space="preserve"> [A/C] </t>
    </r>
    <r>
      <rPr>
        <sz val="10"/>
        <rFont val="Arial"/>
        <family val="2"/>
      </rPr>
      <t>If [A/B] is NOT EQUAL TO [A/C], give reasons for the discrepancy observed (i.e., data entry errors, arithmetic errors, missing source documents, etc.) in the comments section.</t>
    </r>
  </si>
  <si>
    <t>Do you have guidelines and protocols to support data analysis, presentation and use? (If so provide details in the comments section)</t>
  </si>
  <si>
    <t>If there is a written document retention policy, has it been disseminated to all relevant sites in the reporting system?</t>
  </si>
  <si>
    <r>
      <t>Has the M&amp;E Unit documented the reporting requirements of each reporting level</t>
    </r>
    <r>
      <rPr>
        <sz val="10"/>
        <rFont val="Arial"/>
        <family val="2"/>
      </rPr>
      <t xml:space="preserve">? This includes the data to be reported, the template to be used, the method of report submission, to whom the report should be submitted, and the submission date. </t>
    </r>
    <r>
      <rPr>
        <strike/>
        <sz val="10"/>
        <rFont val="Arial"/>
        <family val="2"/>
      </rPr>
      <t/>
    </r>
  </si>
  <si>
    <t>If the M&amp;E Unit has documented the operational definitions of the indicators, have they been disseminated to all sites in the reporting system?</t>
  </si>
  <si>
    <t>What are the reasons for the discrepancy (if any) observed? If none were observed, note N/A.</t>
  </si>
  <si>
    <t>If the M&amp;E Unit has disseminated a reporting structure/chart that clearly identifies positions that have M&amp;E  responsibilities at all reporting levels (e.g. regionals and districts offices, service delivery points), is it accessible to all relevant staff at this office?</t>
  </si>
  <si>
    <t>If the M&amp;E Unit has disseminated reporting guidelines (what to report on, the required template, to whom the report should be submitted and the due date), is this guidance accessible to relevant staff?</t>
  </si>
  <si>
    <t>Is electronic data regularly backed-up and stored off-site?  Describe the back-up procedure in brief in the comments section.</t>
  </si>
  <si>
    <t xml:space="preserve">If the M&amp;E Unit has disseminated guidance on double counting at each reporting level, is this adhered to at this site? If not, explain why in the comments section. </t>
  </si>
  <si>
    <t>Do staff at this site analyze data and develop charts, graphs, maps etc? If so, identify the staff position responsible and the types of charts, graphs, maps etc. developed.</t>
  </si>
  <si>
    <t xml:space="preserve">Do any such guidelines and protocols require attention to gender? </t>
  </si>
  <si>
    <t>Is analyzed data presented to stakeholders (internal or external) in a timely manner such that the information can be used to inform decisions? If so, provide examples and explain in the comments section.</t>
  </si>
  <si>
    <t>If there is a documented reporting organizational structure, has it been disseminated to all sites at all reporting levels?</t>
  </si>
  <si>
    <t>Have staff at the M&amp;E Unit who have M&amp;E responsibilities received training on the organization's data management, processes and tools?</t>
  </si>
  <si>
    <t xml:space="preserve">Have the source documents and reporting forms/tools been designed so that the data collected/reported has sufficient precision to measure the indicator? (i.e., relevant data disaggregated by sex, age, etc.) Note in the comments section what data is disaggregated by.  </t>
  </si>
  <si>
    <t>If the M&amp;E Unit has documented guidance on double counting, has it disseminated this guidance to all sites of the reporting system especially service delivery points?</t>
  </si>
  <si>
    <t>If the M&amp;E Unit has documented procedures to address late, incomplete, inaccurate and missing reports at every reporting level, is this guidance adhered to by headquarters staff, i.e. use of a report tracking tool? If not, explain why/how in the comments section.</t>
  </si>
  <si>
    <t>Do staff at the M&amp;E Unit analyze data and develop charts, graphs, maps etc? If so, identify the staff position responsible and the types of charts, graphs, maps etc. developed.</t>
  </si>
  <si>
    <t>Was sex disaggregation considered? (Yes/No). Please use the comments section to describe the current situation.</t>
  </si>
  <si>
    <t>Was age disaggregation considered? (Yes/No). Please use the comments section to describe the current situation.</t>
  </si>
  <si>
    <t>Do data collection and reporting tools allow disaggregation by sex? Is there a clear documented instruction on this?</t>
  </si>
  <si>
    <t>Are age groups considered during data analysis? Please document any available analyzed data, charts, graphs etc.</t>
  </si>
  <si>
    <r>
      <rPr>
        <sz val="7"/>
        <color rgb="FF000000"/>
        <rFont val="Times New Roman"/>
        <family val="1"/>
      </rPr>
      <t xml:space="preserve"> </t>
    </r>
    <r>
      <rPr>
        <sz val="10"/>
        <color rgb="FF000000"/>
        <rFont val="Arial"/>
        <family val="2"/>
      </rPr>
      <t>Is gender considered during data analysis? Please document any available analyzed data, charts, graphs etc.</t>
    </r>
  </si>
  <si>
    <r>
      <rPr>
        <sz val="7"/>
        <color rgb="FF000000"/>
        <rFont val="Times New Roman"/>
        <family val="1"/>
      </rPr>
      <t xml:space="preserve"> </t>
    </r>
    <r>
      <rPr>
        <sz val="10"/>
        <color rgb="FF000000"/>
        <rFont val="Arial"/>
        <family val="2"/>
      </rPr>
      <t>Do data collection and reporting tools allow disaggregation by age groups? Is there a clear documented instruction on this?</t>
    </r>
  </si>
  <si>
    <t>Do indicator definitions include description on data disaggregation by age groups?</t>
  </si>
  <si>
    <t>Do indicator definitions include description on data disaggregation by sex?</t>
  </si>
  <si>
    <t>If there is a documented training plan for M&amp;E, has gender been integrated or taken into account?</t>
  </si>
  <si>
    <t>Do indicator definitions include description on data disaggregation by sex, if applicable?</t>
  </si>
  <si>
    <t>When analyzed data are presented to stakeholders (internal and/or external) is gender discussed or take into account to inform decisions? If so, provide examples and explain in the comments section.</t>
  </si>
  <si>
    <t>Has the M&amp;E Unit documented or adopted guidence on how to handle gender sensetive data for each reporting level?  Describe this in brief in the comments section and note any shortcomings.</t>
  </si>
  <si>
    <t>II- Indicator Definitions and Reporting Guidelines for Gender</t>
  </si>
  <si>
    <t>III- Data collection and Reporting Forms and Tools for Gender</t>
  </si>
  <si>
    <t xml:space="preserve">If the M&amp;E Unit has disseminated the data aggregation and/or manipulation steps to be performed at each reporting level, are these steps being followed  at this site?  </t>
  </si>
  <si>
    <t>V - Evidence Based Decision Making Average for Gender</t>
  </si>
  <si>
    <t>G1</t>
  </si>
  <si>
    <t>G2</t>
  </si>
  <si>
    <t>I - M&amp;E Structure, Functions and Capabilities for Gender</t>
  </si>
  <si>
    <t>II- Indicator Definitions and Reporting Guidelines - Average Score for Gender</t>
  </si>
  <si>
    <t>I - M&amp;E Structure, Functions and Capabilities - Average Score for Gender</t>
  </si>
  <si>
    <t xml:space="preserve">III- Data-collection and Reporting Forms / Tools  - Average Score for Gender </t>
  </si>
  <si>
    <t>IV- Data Management Processes - Average for Gender Score</t>
  </si>
  <si>
    <t>Gender Data Management Assessment - M&amp;E Unit</t>
  </si>
  <si>
    <t xml:space="preserve">VI - Links with National Reporting System -- Need gender question here. </t>
  </si>
  <si>
    <t>Does the M&amp;E Unit have formal definitions of all indicators being collected (i.e. copies of OGAC, GF and/or National indicators as well as program indicators)?</t>
  </si>
  <si>
    <t>Do indicator definitions include description on data disaggregation by age groups, if applicable?</t>
  </si>
  <si>
    <t>Has the M&amp;E Unit provided clear instructions on how to complete the data collection and reporting forms/tools? Detail how these instructions have been provided in the comments section (e.g. Are they included on the data collection and reporting forms/tools or provided in a separate document.)</t>
  </si>
  <si>
    <t>Does the M&amp;E Unit have a written document retention policy that states for how long source documents and reporting forms need to be retained?</t>
  </si>
  <si>
    <t>Has the M&amp;E Unit documented the data aggregation and/or manipulation steps to be performed at each level of the reporting system? If so, describe these in brief in the comments section and note any shortcomings.</t>
  </si>
  <si>
    <t>Do staff at the M&amp;E Unit analyze data and develop charts, graphs, maps etc disaggragated by sex? If so, identify the staff position responsible and the types of charts, graphs, maps etc. developed.</t>
  </si>
  <si>
    <t>Do staff at the M&amp;E Unit analyze data and develop charts, graphs, maps etc disaggragated by age group? If so, identify the staff position responsible and the types of charts, graphs, maps etc. developed.</t>
  </si>
  <si>
    <t>Indicator Reviewed:</t>
  </si>
  <si>
    <t>Indicator 2</t>
  </si>
  <si>
    <t>VI - Use of data for decision making</t>
  </si>
  <si>
    <t xml:space="preserve">VI </t>
  </si>
  <si>
    <t>Gender RDQA</t>
  </si>
  <si>
    <t>II - Indicator Definitions and Reporting Guidelines</t>
  </si>
  <si>
    <t>III - Data-collection and Reporting Forms / Tools</t>
  </si>
  <si>
    <t>Where applicable, do relevant national data collection and reporting tools allow disaggregation of data by sex?</t>
  </si>
  <si>
    <t>Where applicable, do relevant national data collection and reporting tools allow disaggregation of data by age?</t>
  </si>
  <si>
    <t>G3</t>
  </si>
  <si>
    <t>G4</t>
  </si>
  <si>
    <t>G5</t>
  </si>
  <si>
    <t>G6</t>
  </si>
  <si>
    <t>G7</t>
  </si>
  <si>
    <t>G8</t>
  </si>
  <si>
    <t>G9</t>
  </si>
  <si>
    <t>G10</t>
  </si>
  <si>
    <t>G11</t>
  </si>
  <si>
    <t>G12</t>
  </si>
  <si>
    <t>G13</t>
  </si>
  <si>
    <t>G14</t>
  </si>
  <si>
    <t>Note: This tool includes gender integration questions.</t>
  </si>
  <si>
    <t>If the M&amp;E Unit has disseminated a reporting structure/chart that clearly identifies positions that have M&amp;E responsibilities at all reporting levels (e.g. regionals and districts offices, service delivery points), is it accessible to all relevant staff at this office?</t>
  </si>
  <si>
    <t>Gender Data Management</t>
  </si>
  <si>
    <t>Gender Average</t>
  </si>
  <si>
    <t>Gender</t>
  </si>
  <si>
    <t>Instructions For Use of the RDQA+G</t>
  </si>
  <si>
    <t>A - Recounting reported results:</t>
  </si>
  <si>
    <t xml:space="preserve"> B - Documentation review:</t>
  </si>
  <si>
    <t>I - M&amp;E Structure, Functions, and Capabilities</t>
  </si>
  <si>
    <t>III - Data Collection and Reporting Forms and Tools</t>
  </si>
  <si>
    <t>V - Evidence-Informed Decision Making</t>
  </si>
  <si>
    <t>Part 3:   Additional Notes and Observations</t>
  </si>
  <si>
    <t>Name of Program/Project:</t>
  </si>
  <si>
    <t xml:space="preserve">ALL Documents Reviewed (in Conducting Parts 1 and 2):   </t>
  </si>
  <si>
    <t xml:space="preserve">A - Recounting Reported Results:  </t>
  </si>
  <si>
    <t>III - Data Collection and Reporting Forms/Tools</t>
  </si>
  <si>
    <t xml:space="preserve">VI - Linkage with National Reporting System </t>
  </si>
  <si>
    <t>BACKGROUND INFORMATION</t>
  </si>
  <si>
    <t xml:space="preserve">  </t>
  </si>
  <si>
    <r>
      <t xml:space="preserve">How many reports should there have been from all Districts? </t>
    </r>
    <r>
      <rPr>
        <b/>
        <sz val="10"/>
        <rFont val="Arial"/>
        <family val="2"/>
      </rPr>
      <t>[A]</t>
    </r>
  </si>
  <si>
    <r>
      <t xml:space="preserve">How many reports are there? </t>
    </r>
    <r>
      <rPr>
        <b/>
        <sz val="10"/>
        <color theme="1"/>
        <rFont val="Arial"/>
        <family val="2"/>
      </rPr>
      <t>[B]</t>
    </r>
  </si>
  <si>
    <r>
      <t xml:space="preserve">Calculate % </t>
    </r>
    <r>
      <rPr>
        <b/>
        <u/>
        <sz val="10"/>
        <rFont val="Arial"/>
        <family val="2"/>
      </rPr>
      <t>Available</t>
    </r>
    <r>
      <rPr>
        <b/>
        <sz val="10"/>
        <rFont val="Arial"/>
        <family val="2"/>
      </rPr>
      <t xml:space="preserve"> Reports [B/A]</t>
    </r>
  </si>
  <si>
    <r>
      <t xml:space="preserve">Calculate % </t>
    </r>
    <r>
      <rPr>
        <b/>
        <u/>
        <sz val="10"/>
        <rFont val="Arial"/>
        <family val="2"/>
      </rPr>
      <t>On time</t>
    </r>
    <r>
      <rPr>
        <b/>
        <sz val="10"/>
        <rFont val="Arial"/>
        <family val="2"/>
      </rPr>
      <t xml:space="preserve"> Reports [C/B]</t>
    </r>
  </si>
  <si>
    <r>
      <t xml:space="preserve">How many reports were complete? (i.e., complete means that the report contained all the required indicator data, the date of reception of the report by the District, and the authentication by the responsible staff). </t>
    </r>
    <r>
      <rPr>
        <b/>
        <sz val="10"/>
        <rFont val="Arial"/>
        <family val="2"/>
      </rPr>
      <t>[D]</t>
    </r>
  </si>
  <si>
    <r>
      <t xml:space="preserve">Calculate % </t>
    </r>
    <r>
      <rPr>
        <b/>
        <u/>
        <sz val="10"/>
        <rFont val="Arial"/>
        <family val="2"/>
      </rPr>
      <t>Complete</t>
    </r>
    <r>
      <rPr>
        <b/>
        <sz val="10"/>
        <rFont val="Arial"/>
        <family val="2"/>
      </rPr>
      <t xml:space="preserve"> Reports [D/B]</t>
    </r>
  </si>
  <si>
    <r>
      <t xml:space="preserve">Check the dates on the reports received. How many reports were received on time? (i.e., received by the due date). </t>
    </r>
    <r>
      <rPr>
        <b/>
        <sz val="10"/>
        <rFont val="Arial"/>
        <family val="2"/>
      </rPr>
      <t>[C]</t>
    </r>
  </si>
  <si>
    <t xml:space="preserve">If the M&amp;E Unit has disseminated operational indicator definitions, is this guidance accessible to all relevant staff? </t>
  </si>
  <si>
    <t>No - Not at all</t>
  </si>
  <si>
    <t>Mostly</t>
  </si>
  <si>
    <t>Yes, completely</t>
  </si>
  <si>
    <t xml:space="preserve">2.5 - 3.5 </t>
  </si>
  <si>
    <t>3.5 - 4.0</t>
  </si>
  <si>
    <t xml:space="preserve">Re-aggregate the numbers from the reports received from the immediate sub-reporting  level. (This includes all sites at the sub-reporting level; not just those assessed in the DQA.) What is the re-aggregated number? [A] In the comments section, fill in the name of this report. </t>
  </si>
  <si>
    <t xml:space="preserve">Percentage Complete Reports [D/A] If the percentage is not equal to 100%, explain why in the comments section. Also explain exactly what information was missing, e.g. 4 Reports were incomplete. They were missing Table 1 which shows the final number disaggregated by age and gender.  </t>
  </si>
  <si>
    <t>Is there a documented reporting structure/chart that clearly identifies positions that have M&amp;E responsibilities at each reporting levels? Describe these positions and their key responsibilities in the comments section. If there is an organization chart but it is insufficient, describe the shortcomings.</t>
  </si>
  <si>
    <t>What proportion of the staff at the M&amp;E Unit who have M&amp;E responsibilities have received training on gender mainstreaming in the past 12 months? (enter 1-4, 1=0, 2=less than 50%, 3=more than 50% 4 =100%). 
GENDER MAINSTREAMING is a strategy for making women’s as well as men’s concerns and experiences an integral dimension in the design, implementation, monitoring and evaluation of policies and programs in all political, economic and social spheres, such that inequality between men and women is not perpetuated.</t>
  </si>
  <si>
    <r>
      <t>Answer Codes:</t>
    </r>
    <r>
      <rPr>
        <sz val="11"/>
        <rFont val="Arial"/>
        <family val="2"/>
      </rPr>
      <t xml:space="preserve"> 
Yes - completely        Mostly
Partly
No - not at all
N/A</t>
    </r>
  </si>
  <si>
    <t>The ratio of recounted numbers to the numbers reported to the next reporting level. [A/C] If [A/B] is NOT EQUAL TO [A/C], give reasons for the discrepancy observed (i.e., data entry errors, arithmetic errors, missing source documents, etc.) in the comments section.</t>
  </si>
  <si>
    <r>
      <t xml:space="preserve">How many reports are there? </t>
    </r>
    <r>
      <rPr>
        <b/>
        <sz val="10"/>
        <rFont val="Arial"/>
        <family val="2"/>
      </rPr>
      <t>[B]</t>
    </r>
  </si>
  <si>
    <t>If this is the reporting level at which data is transferred from a paper to an electronic format, are there quality controls in place for when data is entered into the computer/ pda etc. (e.g., double entry, post-data entry verification, etc)? Explain this process under the comments section.</t>
  </si>
  <si>
    <r>
      <rPr>
        <sz val="7"/>
        <rFont val="Times New Roman"/>
        <family val="1"/>
      </rPr>
      <t xml:space="preserve"> </t>
    </r>
    <r>
      <rPr>
        <sz val="10"/>
        <rFont val="Arial"/>
        <family val="2"/>
      </rPr>
      <t>Is gender considered during data analysis? Please document any available analyzed data, charts, graphs etc.</t>
    </r>
  </si>
  <si>
    <t>What was the number reported by the M&amp;E Unit for this site to USAID, as shown in the Semi-Annual Program Results (SAPR)?  [B]. If the site was not shown as a line item, in SAPR  go straight to question 4.</t>
  </si>
  <si>
    <t>Is documented feedback systematically received from the M&amp;E Unit on the quality of the reporting from this site (i.e., accuracy, completeness and timeliness)? Describe how feedback is received in the comments section, e.g. results from supportive supervision visits received from site X.</t>
  </si>
  <si>
    <t>Spider Diagram Key</t>
  </si>
  <si>
    <t>What proportion of the staff at the SDP who have M&amp;E responsibilities have received training on gender mainstreaming in the past 12 months? (enter 1-4, 1=0, 2=less than 50%, 3=more than 50% 4 =100%).GENDER MAINSTREAMING is a strategy for making women's as well as men's concerns and experiences an integral dimension in the design, implementation, monitoring and evaluation of policies and programs in all political, economic and social spheres, such that inequality between men and women is not perpetuated.</t>
  </si>
  <si>
    <t>What proportion of the staff at the SDP who have M&amp;E responsibilities have received training on gender mainstreaming in the past 12 months? (enter 1-4, 1=0, 2=less than 50%, 3=more than 50% 4 =100%). GENDER MAINSTREAMING is a strategy for making women's as well as men's concerns and experiences an integral dimension in the design, implementation, monitoring and evaluation of policies and programs in all political, economic and social spheres, such that inequality between men and women is not perpetuated.</t>
  </si>
  <si>
    <t>If the M&amp;E Unit has operational definitions of all indicators, have they been disseminated to all sites in the reporting system?</t>
  </si>
  <si>
    <t>blue</t>
  </si>
  <si>
    <r>
      <t xml:space="preserve">SUMMARY TABLE
</t>
    </r>
    <r>
      <rPr>
        <sz val="4"/>
        <rFont val="Arial"/>
        <family val="2"/>
      </rPr>
      <t xml:space="preserve">
</t>
    </r>
    <r>
      <rPr>
        <sz val="10"/>
        <rFont val="Arial"/>
        <family val="2"/>
      </rPr>
      <t>Assessment of Data Management
and Reporting Systems</t>
    </r>
  </si>
  <si>
    <t>RDQA + G Final Action Plan</t>
  </si>
  <si>
    <t>G</t>
  </si>
  <si>
    <r>
      <rPr>
        <b/>
        <sz val="12"/>
        <rFont val="Century Gothic"/>
        <family val="2"/>
      </rPr>
      <t>Reset All Worksheets</t>
    </r>
    <r>
      <rPr>
        <b/>
        <sz val="12"/>
        <rFont val="Arial"/>
        <family val="2"/>
      </rPr>
      <t xml:space="preserve"> </t>
    </r>
  </si>
  <si>
    <t>(Use only if you have saved your work.)</t>
  </si>
  <si>
    <r>
      <rPr>
        <sz val="12"/>
        <rFont val="Century Gothic"/>
        <family val="2"/>
      </rPr>
      <t>1.  In order to use the Routine Data Quality Assessment Tool, you will need to ensure that your "macro security" is set to something less than "high." With the spreadsheet open, go to the "Tools" pull-down menu and select "Macro," and then "Security." Select "medium." Close Excel and re-open the file. When you open the file the next time, you will have to select "Enable Macros" for the application to work as designed.</t>
    </r>
    <r>
      <rPr>
        <sz val="12"/>
        <rFont val="Arial"/>
        <family val="2"/>
      </rPr>
      <t xml:space="preserve">
</t>
    </r>
  </si>
  <si>
    <r>
      <rPr>
        <b/>
        <sz val="10"/>
        <rFont val="Century Gothic"/>
        <family val="2"/>
      </rPr>
      <t>3. Identify indicators, data sources, and reporting period</t>
    </r>
    <r>
      <rPr>
        <sz val="10"/>
        <rFont val="Century Gothic"/>
        <family val="2"/>
      </rPr>
      <t xml:space="preserve">. The RDQA is designed to assess the quality of data and underlying systems related to indicators that are reported to programs or donors. It is necessary to select one or more indicators─or, at least, program areas─to serve as the subject of the RDQA. This choice will be based on the list of reported indicators. For example, a program focusing on treatment for HIV may report indicators of numbers of people on antiretroviral therapy (ART). Another program may focus on meeting the needs of orphans or vulnerable children; therefore, the indicators for that program would be from the OVC program area. A malaria program might focus on providing insecticide-treated bed nets (ITN) or on treating people for malaria, or on both of those activities.        
</t>
    </r>
    <r>
      <rPr>
        <b/>
        <sz val="10"/>
        <color rgb="FF7030A0"/>
        <rFont val="Century Gothic"/>
        <family val="2"/>
      </rPr>
      <t xml:space="preserve">We suggest including at least one indicator that is disaggregated by sex and/or age to allow for examination of data quality with regard to sex and age. </t>
    </r>
  </si>
  <si>
    <r>
      <rPr>
        <b/>
        <sz val="10"/>
        <rFont val="Century Gothic"/>
        <family val="2"/>
      </rPr>
      <t>2. Select levels and sites.</t>
    </r>
    <r>
      <rPr>
        <sz val="10"/>
        <rFont val="Century Gothic"/>
        <family val="2"/>
      </rPr>
      <t xml:space="preserve">
Choose the levels and sites to be included (depending on the purpose and resources available).  Once the purpose has been determined, the second step in the RDQA is to decide what levels of the data collection and reporting system will be included in the assessment - service sites, intermediate aggregation levels, and/or central M&amp;E unit.  The levels should be determined once the appropriate reporting levels have been identified and “mapped” (e.g., there are 100 sites providing the services in 10 districts. Reports from sites are sent to districts, which then send aggregated reports to the M&amp;E Unit). In some cases, the data flow will include more than one intermediate level (e.g. regions, provinces or states or multiple levels of program organizations).  </t>
    </r>
    <r>
      <rPr>
        <sz val="10"/>
        <rFont val="Arial"/>
        <family val="2"/>
      </rPr>
      <t xml:space="preserve">  
</t>
    </r>
  </si>
  <si>
    <r>
      <rPr>
        <b/>
        <sz val="10"/>
        <rFont val="Century Gothic"/>
        <family val="2"/>
      </rPr>
      <t>4. Conduct site visits.</t>
    </r>
    <r>
      <rPr>
        <sz val="10"/>
        <rFont val="Century Gothic"/>
        <family val="2"/>
      </rPr>
      <t xml:space="preserve"> During the site visits, the relevant sections of the appropriate checklists in the Excel file are filled out (e.g., the service site checklist at service sites, etc). These checklists are completed following interviews of relevant staff and reviews of site documentation.   Using the drop-down lists on the HEADER page of this workbook, select the appropriate number of Intermediate Aggregation Levels (IALs) and Service Delivery Points (SDPs) to be reviewed. The appropriate number of worksheets will automatically appear in the RDQA workbook  (up to 12 SDPs and 4 IALs).
</t>
    </r>
    <r>
      <rPr>
        <b/>
        <sz val="10"/>
        <rFont val="Century Gothic"/>
        <family val="2"/>
      </rPr>
      <t>5. Review outputs and findings.</t>
    </r>
    <r>
      <rPr>
        <sz val="10"/>
        <rFont val="Century Gothic"/>
        <family val="2"/>
      </rPr>
      <t xml:space="preserve">The RDQA outputs need to be reviewed for each site visited. Site-specific summary findings in the form of recommendations are noted at each site visited. </t>
    </r>
    <r>
      <rPr>
        <sz val="10"/>
        <rFont val="Arial"/>
        <family val="2"/>
      </rPr>
      <t xml:space="preserve">
</t>
    </r>
  </si>
  <si>
    <r>
      <rPr>
        <sz val="10"/>
        <rFont val="Century Gothic"/>
        <family val="2"/>
      </rPr>
      <t xml:space="preserve">• A spider graph displays qualitative data generated from the assessment of the data-collection and reporting system and can be used to prioritize areas for improvement.
• A bar chart shows the quantitative data generated from the data verifications; these can be used to plan for data quality improvement.
• </t>
    </r>
    <r>
      <rPr>
        <b/>
        <sz val="10"/>
        <color rgb="FF7030A0"/>
        <rFont val="Century Gothic"/>
        <family val="2"/>
      </rPr>
      <t>A second spider graph displays the qualitative data generated from the gender questions in the RDQA assessment. This information can be used to assess gender integration and areas for improvement.</t>
    </r>
    <r>
      <rPr>
        <sz val="10"/>
        <rFont val="Arial"/>
        <family val="2"/>
      </rPr>
      <t xml:space="preserve">
</t>
    </r>
  </si>
  <si>
    <r>
      <rPr>
        <sz val="10"/>
        <rFont val="Century Gothic"/>
        <family val="2"/>
      </rPr>
      <t xml:space="preserve">The RDQA checklists exist in MS Excel format and responses can be entered directly in the spreadsheets on the computer. Alternatively, the checklists can be printed and completed by hand.   When completed electronically, a dashboard produces graphics of summary statistics for each site and level of the reporting system. The dashboard displays </t>
    </r>
    <r>
      <rPr>
        <b/>
        <sz val="10"/>
        <rFont val="Century Gothic"/>
        <family val="2"/>
      </rPr>
      <t xml:space="preserve">three </t>
    </r>
    <r>
      <rPr>
        <sz val="10"/>
        <rFont val="Century Gothic"/>
        <family val="2"/>
      </rPr>
      <t>graphs for each site visited:</t>
    </r>
    <r>
      <rPr>
        <sz val="10"/>
        <rFont val="Arial"/>
        <family val="2"/>
      </rPr>
      <t xml:space="preserve">
</t>
    </r>
  </si>
  <si>
    <r>
      <rPr>
        <b/>
        <sz val="10"/>
        <rFont val="Century Gothic"/>
        <family val="2"/>
      </rPr>
      <t>6. Develop a system’s strengthening plan, including follow-up actions.</t>
    </r>
    <r>
      <rPr>
        <sz val="10"/>
        <rFont val="Century Gothic"/>
        <family val="2"/>
      </rPr>
      <t xml:space="preserve"> The final output of the RDQA is an action plan for improving data quality, which describes the identified strengthening measures, the staff responsible, the timeline for completion, the resources required, and follow-up.  Using the graphics and the detailed comments for each question, weakly performing functional areas of the reporting system can be identified. Program staff can then outline strengthening measures (e.g., training, data reviews), assign responsibilities and timelines, and identify resources using the Action Plan tab in this workbook. </t>
    </r>
    <r>
      <rPr>
        <b/>
        <sz val="10"/>
        <color rgb="FF7030A0"/>
        <rFont val="Century Gothic"/>
        <family val="2"/>
      </rPr>
      <t>Make sure to include gender output in the action plan.</t>
    </r>
  </si>
  <si>
    <r>
      <rPr>
        <b/>
        <sz val="10"/>
        <rFont val="Century Gothic"/>
        <family val="2"/>
      </rPr>
      <t>1.  Determine the purpose.</t>
    </r>
    <r>
      <rPr>
        <sz val="10"/>
        <rFont val="Century Gothic"/>
        <family val="2"/>
      </rPr>
      <t xml:space="preserve">
The RDQA checklist can be used for:  
 Initial assessment of M&amp;E systems established by new implementing partners (or in decentralized systems) to collect, manage, and report data. 
 Routine supervision of data management and reporting systems and data quality at various levels.  For example, routine supervision visits may include checking on data for a certain period (e.g., one day, one week, or one month) at the service site level, whereas periodic assessments (e.g., quarterly, biannually, or annually) could be carried out at all levels to assess the functioning of the entire program's  or project’s M&amp;E system. 
 Periodic assessment by donors of the quality of data being provided to them. This use of the DQA could be more frequent and more streamlined than official data quality audits that use the DQA for auditing, but less frequent than routine monitoring of data.  
</t>
    </r>
    <r>
      <rPr>
        <b/>
        <sz val="10"/>
        <color rgb="FF7030A0"/>
        <rFont val="Century Gothic"/>
        <family val="2"/>
      </rPr>
      <t xml:space="preserve"> Periodic assessment of attention to gender and age throughout the data quality and reporting processes. </t>
    </r>
    <r>
      <rPr>
        <sz val="10"/>
        <rFont val="Century Gothic"/>
        <family val="2"/>
      </rPr>
      <t xml:space="preserve">
 Preparation for a formal data quality audit.
The RDQA is flexible for all of these uses.  Countries and programs are encouraged to adapt the checklist to fit local program contexts.  </t>
    </r>
    <r>
      <rPr>
        <sz val="10"/>
        <rFont val="Arial"/>
        <family val="2"/>
      </rPr>
      <t xml:space="preserve">
</t>
    </r>
  </si>
  <si>
    <r>
      <rPr>
        <sz val="10"/>
        <rFont val="Century Gothic"/>
        <family val="2"/>
      </rPr>
      <t>In addition, a  Global Dashboard shows statistics aggregated across and within levels to highlight overall strengths and weaknesses in the reporting system. The Global Dashboard shows two spider graphs for qualitative assessments and a bar chart for quantitative assessments, as above. In addition, strengths and weakness of the reporting system are displayed as dimensions of data quality in a 100% stacked bar chart. For this analysis, questions are grouped by the applicable dimension of data quality (e.g., accuracy or reliability) and the number of responses by type of response (e.g., "Yes</t>
    </r>
    <r>
      <rPr>
        <sz val="10"/>
        <rFont val="Calibri"/>
        <family val="2"/>
      </rPr>
      <t>─</t>
    </r>
    <r>
      <rPr>
        <sz val="10"/>
        <rFont val="Century Gothic"/>
        <family val="2"/>
      </rPr>
      <t xml:space="preserve">completely," "Partly," and so forth) are plotted as a percentage of all responses. </t>
    </r>
    <r>
      <rPr>
        <sz val="10"/>
        <rFont val="Arial"/>
        <family val="2"/>
      </rPr>
      <t xml:space="preserve">
</t>
    </r>
  </si>
  <si>
    <t xml:space="preserve">2.  On the START page (this page), choose the Service Delivery Points (SDPs) that you plan to review from the dropdown lists above. IAS are typically the district level health unit of the Ministry of Health.  </t>
  </si>
  <si>
    <t xml:space="preserve">Data Verification and System Assessment Sheet: National Level M&amp;E Unit </t>
  </si>
  <si>
    <r>
      <rPr>
        <b/>
        <sz val="12"/>
        <rFont val="Century Gothic"/>
        <family val="2"/>
      </rPr>
      <t xml:space="preserve">Name of District and Region: </t>
    </r>
    <r>
      <rPr>
        <b/>
        <sz val="12"/>
        <rFont val="Arial"/>
        <family val="2"/>
      </rPr>
      <t xml:space="preserve">  </t>
    </r>
  </si>
  <si>
    <r>
      <t>Indicator</t>
    </r>
    <r>
      <rPr>
        <b/>
        <sz val="10"/>
        <rFont val="Century Gothic"/>
        <family val="2"/>
      </rPr>
      <t xml:space="preserve"> </t>
    </r>
    <r>
      <rPr>
        <b/>
        <sz val="12"/>
        <rFont val="Century Gothic"/>
        <family val="2"/>
      </rPr>
      <t>Reviewed:</t>
    </r>
  </si>
  <si>
    <t>Part 4:  DASHBOARD:  National Level─M&amp;E Unit</t>
  </si>
  <si>
    <t>Describe any other information that is relevant to understanding the M&amp;E system at this site or reporting level, but which is not captured in the system assessment.</t>
  </si>
  <si>
    <r>
      <t xml:space="preserve">Is analyzed data presented to stakeholders (internal and/or external) in a </t>
    </r>
    <r>
      <rPr>
        <b/>
        <sz val="10"/>
        <rFont val="Century Gothic"/>
        <family val="2"/>
      </rPr>
      <t>timely manner</t>
    </r>
    <r>
      <rPr>
        <sz val="10"/>
        <rFont val="Century Gothic"/>
        <family val="2"/>
      </rPr>
      <t xml:space="preserve"> so that the information can be used to inform decisions? If so, provide examples and explain in the comments section?</t>
    </r>
  </si>
  <si>
    <t>Has the M&amp;E Unit documented or adopted guidance on identifying and reporting "drop-outs" from the system? Describe this in brief in the comments section and note any shortcomings. If the guidance is adopted from the MOH, note in the comments section in what MOH document it is in.</t>
  </si>
  <si>
    <r>
      <rPr>
        <sz val="10"/>
        <color theme="1"/>
        <rFont val="Century Gothic"/>
        <family val="2"/>
      </rPr>
      <t xml:space="preserve">Has the M&amp;E Unit documented or adopted guidelines on how to handle </t>
    </r>
    <r>
      <rPr>
        <b/>
        <sz val="10"/>
        <rFont val="Century Gothic"/>
        <family val="2"/>
      </rPr>
      <t>gender sensitive</t>
    </r>
    <r>
      <rPr>
        <sz val="10"/>
        <rFont val="Century Gothic"/>
        <family val="2"/>
      </rPr>
      <t xml:space="preserve"> data for each reporting level?  Describe this in brief in the comments section and note any shortcomings.</t>
    </r>
  </si>
  <si>
    <r>
      <rPr>
        <sz val="7"/>
        <rFont val="Century Gothic"/>
        <family val="2"/>
      </rPr>
      <t xml:space="preserve"> </t>
    </r>
    <r>
      <rPr>
        <sz val="10"/>
        <rFont val="Century Gothic"/>
        <family val="2"/>
      </rPr>
      <t>Do data collection and reporting tools allow disaggregation by age/DOB/age disaggregation? Is there a clear documented instruction on this?</t>
    </r>
  </si>
  <si>
    <t>If the M&amp;E Unit has documented the reporting requirements, have they been disseminated  to all sites in the reporting system?</t>
  </si>
  <si>
    <r>
      <rPr>
        <sz val="10"/>
        <rFont val="Century Gothic"/>
        <family val="2"/>
      </rPr>
      <t xml:space="preserve">Has the M&amp;E Unit documented the operational definition of all indicators? </t>
    </r>
    <r>
      <rPr>
        <strike/>
        <sz val="10"/>
        <rFont val="Arial"/>
        <family val="2"/>
      </rPr>
      <t/>
    </r>
  </si>
  <si>
    <r>
      <rPr>
        <sz val="10"/>
        <rFont val="Century Gothic"/>
        <family val="2"/>
      </rPr>
      <t xml:space="preserve">How many reports were complete?  (Complete means that all sections of the report were filled out). </t>
    </r>
    <r>
      <rPr>
        <b/>
        <sz val="10"/>
        <rFont val="Century Gothic"/>
        <family val="2"/>
      </rPr>
      <t>[D]</t>
    </r>
    <r>
      <rPr>
        <sz val="10"/>
        <rFont val="Century Gothic"/>
        <family val="2"/>
      </rPr>
      <t xml:space="preserve"> </t>
    </r>
  </si>
  <si>
    <r>
      <rPr>
        <sz val="10"/>
        <rFont val="Century Gothic"/>
        <family val="2"/>
      </rPr>
      <t xml:space="preserve">Percentage </t>
    </r>
    <r>
      <rPr>
        <sz val="11"/>
        <rFont val="Century Gothic"/>
        <family val="2"/>
      </rPr>
      <t>on time reports</t>
    </r>
    <r>
      <rPr>
        <b/>
        <sz val="11"/>
        <rFont val="Century Gothic"/>
        <family val="2"/>
      </rPr>
      <t xml:space="preserve"> [C/A] </t>
    </r>
    <r>
      <rPr>
        <sz val="10"/>
        <rFont val="Century Gothic"/>
        <family val="2"/>
      </rPr>
      <t>If the percentage is not equal to 100%,  explain why in the comments section.  On time can be determined through date stamped hard copies of reports  or through report tracking tools.</t>
    </r>
  </si>
  <si>
    <r>
      <rPr>
        <sz val="10"/>
        <rFont val="Century Gothic"/>
        <family val="2"/>
      </rPr>
      <t xml:space="preserve">Check the dates on the reports received.  How many reports can be verified to have been received on time?  Note in the comments section whether a date stamp is used or a report receipt tracking tool.  </t>
    </r>
    <r>
      <rPr>
        <b/>
        <sz val="11"/>
        <rFont val="Century Gothic"/>
        <family val="2"/>
      </rPr>
      <t>[C]</t>
    </r>
  </si>
  <si>
    <t>Percentage Available Reports [B/A] If this is not equal to 100%, explain why in the comments section, e.g. 2 reports (from IRL2 site x and IRL2 site y) were lost by the M&amp;E Unit, and three reports (from IRL2 sites a, b and c) were never received by the M&amp;E Unit.</t>
  </si>
  <si>
    <r>
      <rPr>
        <sz val="10"/>
        <rFont val="Century Gothic"/>
        <family val="2"/>
      </rPr>
      <t xml:space="preserve">How many of these reports are available? </t>
    </r>
    <r>
      <rPr>
        <b/>
        <sz val="11"/>
        <rFont val="Century Gothic"/>
        <family val="2"/>
      </rPr>
      <t>[B]</t>
    </r>
  </si>
  <si>
    <t xml:space="preserve">How many reports should the M&amp;E Unit have received from the immediate sub-reporting level for use in compiling the SAPR? (This includes all sites at that sub-reporting level; not just those assessed in the DQA.) [A] In the comments section, explain how you calculated this number, e.g. 4 regional sites x 2 quarterly reports = 8. </t>
  </si>
  <si>
    <r>
      <rPr>
        <sz val="10"/>
        <rFont val="Century Gothic"/>
        <family val="2"/>
      </rPr>
      <t xml:space="preserve">Percentage of recounted numbers to the numbers reported to USAID. </t>
    </r>
    <r>
      <rPr>
        <b/>
        <sz val="10"/>
        <rFont val="Century Gothic"/>
        <family val="2"/>
      </rPr>
      <t>[A/B]</t>
    </r>
  </si>
  <si>
    <r>
      <t xml:space="preserve">What was the number reported by the M&amp;E Unit to USAID, as shown in the Semi-Annual Program Results (SAPR)?  </t>
    </r>
    <r>
      <rPr>
        <b/>
        <sz val="11"/>
        <rFont val="Century Gothic"/>
        <family val="2"/>
      </rPr>
      <t xml:space="preserve">[B]. </t>
    </r>
    <r>
      <rPr>
        <sz val="11"/>
        <rFont val="Century Gothic"/>
        <family val="2"/>
      </rPr>
      <t>If the site was not shown as a line item, in SAPR go straight to question 4.</t>
    </r>
  </si>
  <si>
    <r>
      <t>Answer Codes:</t>
    </r>
    <r>
      <rPr>
        <sz val="11"/>
        <rFont val="Century Gothic"/>
        <family val="2"/>
      </rPr>
      <t xml:space="preserve"> 
Yes - Completely
Mostly                               Partly                               
No - Not at all
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</si>
</sst>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mm/dd/yy;@"/>
    <numFmt numFmtId="166" formatCode="0.000"/>
    <numFmt numFmtId="167" formatCode="0.0;[Red]0.0"/>
    <numFmt numFmtId="168" formatCode="[$-409]d\-mmm\-yy;@"/>
  </numFmts>
  <fonts count="110" x14ac:knownFonts="1">
    <font>
      <sz val="10"/>
      <name val="Arial"/>
    </font>
    <font>
      <sz val="10"/>
      <name val="Arial"/>
      <family val="2"/>
    </font>
    <font>
      <sz val="8"/>
      <name val="Arial"/>
      <family val="2"/>
    </font>
    <font>
      <b/>
      <sz val="11"/>
      <name val="Arial"/>
      <family val="2"/>
    </font>
    <font>
      <sz val="11"/>
      <name val="Arial"/>
      <family val="2"/>
    </font>
    <font>
      <i/>
      <sz val="10"/>
      <name val="Arial"/>
      <family val="2"/>
    </font>
    <font>
      <u/>
      <sz val="10"/>
      <name val="Arial"/>
      <family val="2"/>
    </font>
    <font>
      <b/>
      <sz val="12"/>
      <name val="Arial"/>
      <family val="2"/>
    </font>
    <font>
      <b/>
      <sz val="10"/>
      <name val="Arial"/>
      <family val="2"/>
    </font>
    <font>
      <b/>
      <sz val="14"/>
      <name val="Arial"/>
      <family val="2"/>
    </font>
    <font>
      <b/>
      <sz val="18"/>
      <color indexed="9"/>
      <name val="Arial"/>
      <family val="2"/>
    </font>
    <font>
      <b/>
      <sz val="22"/>
      <color indexed="9"/>
      <name val="Arial"/>
      <family val="2"/>
    </font>
    <font>
      <b/>
      <sz val="20"/>
      <name val="Arial"/>
      <family val="2"/>
    </font>
    <font>
      <b/>
      <sz val="8"/>
      <name val="Arial"/>
      <family val="2"/>
    </font>
    <font>
      <strike/>
      <sz val="10"/>
      <name val="Arial"/>
      <family val="2"/>
    </font>
    <font>
      <sz val="16"/>
      <name val="Arial"/>
      <family val="2"/>
    </font>
    <font>
      <sz val="10"/>
      <name val="Arial"/>
      <family val="2"/>
    </font>
    <font>
      <sz val="10"/>
      <name val="Arial"/>
      <family val="2"/>
    </font>
    <font>
      <sz val="10"/>
      <name val="Arial"/>
      <family val="2"/>
    </font>
    <font>
      <b/>
      <sz val="12"/>
      <color rgb="FFFF0000"/>
      <name val="Arial"/>
      <family val="2"/>
    </font>
    <font>
      <sz val="10"/>
      <color rgb="FFFF0000"/>
      <name val="Arial"/>
      <family val="2"/>
    </font>
    <font>
      <sz val="10"/>
      <color theme="1"/>
      <name val="Arial"/>
      <family val="2"/>
    </font>
    <font>
      <sz val="10"/>
      <color rgb="FF000000"/>
      <name val="Arial"/>
      <family val="2"/>
    </font>
    <font>
      <sz val="7"/>
      <color rgb="FF000000"/>
      <name val="Times New Roman"/>
      <family val="1"/>
    </font>
    <font>
      <b/>
      <sz val="10"/>
      <color theme="1"/>
      <name val="Arial"/>
      <family val="2"/>
    </font>
    <font>
      <b/>
      <sz val="12"/>
      <color rgb="FF0000FF"/>
      <name val="Arial"/>
      <family val="2"/>
    </font>
    <font>
      <sz val="10"/>
      <color rgb="FF0000FF"/>
      <name val="Arial"/>
      <family val="2"/>
    </font>
    <font>
      <sz val="11"/>
      <name val="Calibri"/>
      <family val="2"/>
    </font>
    <font>
      <b/>
      <sz val="10"/>
      <color theme="0"/>
      <name val="Arial"/>
      <family val="2"/>
    </font>
    <font>
      <sz val="10"/>
      <color theme="0"/>
      <name val="Arial"/>
      <family val="2"/>
    </font>
    <font>
      <u/>
      <sz val="10"/>
      <color theme="10"/>
      <name val="Arial"/>
      <family val="2"/>
    </font>
    <font>
      <b/>
      <sz val="22"/>
      <color indexed="9"/>
      <name val="Century Gothic"/>
      <family val="2"/>
    </font>
    <font>
      <b/>
      <u/>
      <sz val="10"/>
      <name val="Arial"/>
      <family val="2"/>
    </font>
    <font>
      <b/>
      <sz val="20"/>
      <color indexed="9"/>
      <name val="Arial"/>
      <family val="2"/>
    </font>
    <font>
      <sz val="10"/>
      <name val="Arial"/>
      <family val="2"/>
    </font>
    <font>
      <b/>
      <sz val="12"/>
      <name val="Arial"/>
      <family val="2"/>
    </font>
    <font>
      <b/>
      <sz val="12"/>
      <color rgb="FF0000FF"/>
      <name val="Arial"/>
      <family val="2"/>
    </font>
    <font>
      <b/>
      <sz val="14"/>
      <name val="Arial"/>
      <family val="2"/>
    </font>
    <font>
      <b/>
      <sz val="10"/>
      <name val="Arial"/>
      <family val="2"/>
    </font>
    <font>
      <b/>
      <sz val="11"/>
      <name val="Arial"/>
      <family val="2"/>
    </font>
    <font>
      <i/>
      <sz val="10"/>
      <name val="Arial"/>
      <family val="2"/>
    </font>
    <font>
      <sz val="10"/>
      <color theme="1"/>
      <name val="Arial"/>
      <family val="2"/>
    </font>
    <font>
      <sz val="10"/>
      <color rgb="FFFF0000"/>
      <name val="Arial"/>
      <family val="2"/>
    </font>
    <font>
      <b/>
      <sz val="14"/>
      <color theme="0"/>
      <name val="Arial"/>
      <family val="2"/>
    </font>
    <font>
      <sz val="10"/>
      <color rgb="FF000000"/>
      <name val="Arial"/>
      <family val="2"/>
    </font>
    <font>
      <sz val="7"/>
      <name val="Times New Roman"/>
      <family val="1"/>
    </font>
    <font>
      <sz val="14"/>
      <name val="Arial"/>
      <family val="2"/>
    </font>
    <font>
      <b/>
      <sz val="12"/>
      <color rgb="FF000000"/>
      <name val="Arial"/>
      <family val="2"/>
    </font>
    <font>
      <b/>
      <sz val="22"/>
      <color indexed="9"/>
      <name val="Century Gothic"/>
      <family val="2"/>
    </font>
    <font>
      <b/>
      <sz val="18"/>
      <color indexed="9"/>
      <name val="Arial"/>
      <family val="2"/>
    </font>
    <font>
      <sz val="10"/>
      <name val="Arial"/>
      <family val="2"/>
    </font>
    <font>
      <b/>
      <sz val="12"/>
      <name val="Arial"/>
      <family val="2"/>
    </font>
    <font>
      <b/>
      <sz val="12"/>
      <color rgb="FF0000FF"/>
      <name val="Arial"/>
      <family val="2"/>
    </font>
    <font>
      <sz val="10"/>
      <color rgb="FF0000FF"/>
      <name val="Arial"/>
      <family val="2"/>
    </font>
    <font>
      <b/>
      <sz val="12"/>
      <color rgb="FFFF0000"/>
      <name val="Arial"/>
      <family val="2"/>
    </font>
    <font>
      <b/>
      <sz val="14"/>
      <name val="Arial"/>
      <family val="2"/>
    </font>
    <font>
      <b/>
      <sz val="10"/>
      <name val="Arial"/>
      <family val="2"/>
    </font>
    <font>
      <i/>
      <sz val="10"/>
      <name val="Arial"/>
      <family val="2"/>
    </font>
    <font>
      <sz val="10"/>
      <color theme="1"/>
      <name val="Arial"/>
      <family val="2"/>
    </font>
    <font>
      <b/>
      <sz val="20"/>
      <name val="Arial"/>
      <family val="2"/>
    </font>
    <font>
      <sz val="10"/>
      <color theme="0"/>
      <name val="Arial"/>
      <family val="2"/>
    </font>
    <font>
      <sz val="10"/>
      <color rgb="FF000000"/>
      <name val="Arial"/>
      <family val="2"/>
    </font>
    <font>
      <sz val="11"/>
      <color theme="0"/>
      <name val="Calibri"/>
      <family val="2"/>
    </font>
    <font>
      <b/>
      <sz val="22"/>
      <color indexed="9"/>
      <name val="Arial"/>
      <family val="2"/>
    </font>
    <font>
      <sz val="10"/>
      <name val="Arial"/>
      <family val="2"/>
    </font>
    <font>
      <b/>
      <sz val="22"/>
      <color indexed="9"/>
      <name val="Century Gothic"/>
      <family val="2"/>
    </font>
    <font>
      <b/>
      <sz val="18"/>
      <color indexed="9"/>
      <name val="Arial"/>
      <family val="2"/>
    </font>
    <font>
      <sz val="10"/>
      <name val="Arial"/>
      <family val="2"/>
    </font>
    <font>
      <b/>
      <sz val="18"/>
      <color indexed="9"/>
      <name val="Arial"/>
      <family val="2"/>
    </font>
    <font>
      <sz val="10"/>
      <name val="Arial"/>
      <family val="2"/>
    </font>
    <font>
      <b/>
      <sz val="12"/>
      <name val="Arial"/>
      <family val="2"/>
    </font>
    <font>
      <b/>
      <sz val="12"/>
      <color rgb="FF0000FF"/>
      <name val="Arial"/>
      <family val="2"/>
    </font>
    <font>
      <sz val="10"/>
      <color rgb="FF0000FF"/>
      <name val="Arial"/>
      <family val="2"/>
    </font>
    <font>
      <b/>
      <sz val="14"/>
      <name val="Arial"/>
      <family val="2"/>
    </font>
    <font>
      <b/>
      <sz val="10"/>
      <name val="Arial"/>
      <family val="2"/>
    </font>
    <font>
      <i/>
      <sz val="10"/>
      <name val="Arial"/>
      <family val="2"/>
    </font>
    <font>
      <sz val="10"/>
      <color theme="1"/>
      <name val="Arial"/>
      <family val="2"/>
    </font>
    <font>
      <b/>
      <sz val="20"/>
      <name val="Arial"/>
      <family val="2"/>
    </font>
    <font>
      <sz val="10"/>
      <color rgb="FF000000"/>
      <name val="Arial"/>
      <family val="2"/>
    </font>
    <font>
      <sz val="11"/>
      <name val="Calibri"/>
      <family val="2"/>
    </font>
    <font>
      <sz val="10"/>
      <name val="Arial"/>
      <family val="2"/>
    </font>
    <font>
      <b/>
      <sz val="22"/>
      <color rgb="FF0E256A"/>
      <name val="Century Gothic"/>
      <family val="2"/>
    </font>
    <font>
      <b/>
      <sz val="14"/>
      <name val="Arial"/>
      <family val="2"/>
    </font>
    <font>
      <b/>
      <sz val="12"/>
      <name val="Arial"/>
      <family val="2"/>
    </font>
    <font>
      <b/>
      <i/>
      <sz val="12"/>
      <color rgb="FF7030A0"/>
      <name val="Arial"/>
      <family val="2"/>
    </font>
    <font>
      <b/>
      <sz val="10"/>
      <name val="Arial"/>
      <family val="2"/>
    </font>
    <font>
      <b/>
      <sz val="12"/>
      <color indexed="10"/>
      <name val="Arial"/>
      <family val="2"/>
    </font>
    <font>
      <sz val="12"/>
      <name val="Arial"/>
      <family val="2"/>
    </font>
    <font>
      <sz val="10"/>
      <color indexed="9"/>
      <name val="Arial"/>
      <family val="2"/>
    </font>
    <font>
      <sz val="4"/>
      <name val="Arial"/>
      <family val="2"/>
    </font>
    <font>
      <sz val="10"/>
      <name val="Arial"/>
      <family val="2"/>
    </font>
    <font>
      <sz val="10"/>
      <color theme="0"/>
      <name val="Arial"/>
      <family val="2"/>
    </font>
    <font>
      <sz val="10"/>
      <name val="Calibri"/>
      <family val="2"/>
    </font>
    <font>
      <b/>
      <sz val="16"/>
      <name val="Century Gothic"/>
      <family val="2"/>
    </font>
    <font>
      <b/>
      <sz val="12"/>
      <name val="Century Gothic"/>
      <family val="2"/>
    </font>
    <font>
      <b/>
      <i/>
      <sz val="12"/>
      <color rgb="FF7030A0"/>
      <name val="Century Gothic"/>
      <family val="2"/>
    </font>
    <font>
      <b/>
      <sz val="12"/>
      <color rgb="FFFF0000"/>
      <name val="Century Gothic"/>
      <family val="2"/>
    </font>
    <font>
      <b/>
      <sz val="12"/>
      <color indexed="10"/>
      <name val="Century Gothic"/>
      <family val="2"/>
    </font>
    <font>
      <sz val="12"/>
      <name val="Century Gothic"/>
      <family val="2"/>
    </font>
    <font>
      <b/>
      <sz val="10"/>
      <name val="Century Gothic"/>
      <family val="2"/>
    </font>
    <font>
      <sz val="10"/>
      <name val="Century Gothic"/>
      <family val="2"/>
    </font>
    <font>
      <b/>
      <sz val="10"/>
      <color rgb="FF7030A0"/>
      <name val="Century Gothic"/>
      <family val="2"/>
    </font>
    <font>
      <sz val="11"/>
      <name val="Century Gothic"/>
      <family val="2"/>
    </font>
    <font>
      <b/>
      <sz val="11"/>
      <name val="Century Gothic"/>
      <family val="2"/>
    </font>
    <font>
      <b/>
      <sz val="14"/>
      <name val="Century Gothic"/>
      <family val="2"/>
    </font>
    <font>
      <i/>
      <sz val="10"/>
      <name val="Century Gothic"/>
      <family val="2"/>
    </font>
    <font>
      <i/>
      <sz val="12"/>
      <name val="Century Gothic"/>
      <family val="2"/>
    </font>
    <font>
      <sz val="10"/>
      <color rgb="FF000000"/>
      <name val="Century Gothic"/>
      <family val="2"/>
    </font>
    <font>
      <sz val="10"/>
      <color theme="1"/>
      <name val="Century Gothic"/>
      <family val="2"/>
    </font>
    <font>
      <sz val="7"/>
      <name val="Century Gothic"/>
      <family val="2"/>
    </font>
  </fonts>
  <fills count="2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1"/>
        <bgColor indexed="64"/>
      </patternFill>
    </fill>
    <fill>
      <patternFill patternType="solid">
        <fgColor indexed="13"/>
        <bgColor indexed="64"/>
      </patternFill>
    </fill>
    <fill>
      <patternFill patternType="solid">
        <fgColor indexed="10"/>
        <bgColor indexed="64"/>
      </patternFill>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43"/>
        <bgColor indexed="64"/>
      </patternFill>
    </fill>
    <fill>
      <patternFill patternType="solid">
        <fgColor indexed="44"/>
        <bgColor indexed="64"/>
      </patternFill>
    </fill>
    <fill>
      <patternFill patternType="solid">
        <fgColor indexed="18"/>
        <bgColor indexed="64"/>
      </patternFill>
    </fill>
    <fill>
      <patternFill patternType="solid">
        <fgColor theme="0"/>
        <bgColor indexed="64"/>
      </patternFill>
    </fill>
    <fill>
      <patternFill patternType="solid">
        <fgColor theme="0" tint="-0.249977111117893"/>
        <bgColor indexed="64"/>
      </patternFill>
    </fill>
    <fill>
      <patternFill patternType="solid">
        <fgColor rgb="FFFF0000"/>
        <bgColor indexed="64"/>
      </patternFill>
    </fill>
    <fill>
      <patternFill patternType="solid">
        <fgColor theme="5" tint="0.39997558519241921"/>
        <bgColor indexed="64"/>
      </patternFill>
    </fill>
    <fill>
      <patternFill patternType="solid">
        <fgColor rgb="FFCCFFCC"/>
        <bgColor indexed="64"/>
      </patternFill>
    </fill>
    <fill>
      <patternFill patternType="solid">
        <fgColor theme="0" tint="-0.34998626667073579"/>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rgb="FF0E256A"/>
        <bgColor indexed="64"/>
      </patternFill>
    </fill>
    <fill>
      <patternFill patternType="solid">
        <fgColor theme="9" tint="0.39997558519241921"/>
        <bgColor indexed="64"/>
      </patternFill>
    </fill>
    <fill>
      <patternFill patternType="solid">
        <fgColor rgb="FFC0C0C0"/>
        <bgColor indexed="64"/>
      </patternFill>
    </fill>
    <fill>
      <patternFill patternType="solid">
        <fgColor rgb="FF0000FF"/>
        <bgColor indexed="64"/>
      </patternFill>
    </fill>
  </fills>
  <borders count="10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right style="double">
        <color indexed="64"/>
      </right>
      <top/>
      <bottom/>
      <diagonal/>
    </border>
    <border>
      <left/>
      <right style="double">
        <color indexed="64"/>
      </right>
      <top/>
      <bottom style="thin">
        <color indexed="64"/>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double">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double">
        <color indexed="64"/>
      </left>
      <right/>
      <top/>
      <bottom style="double">
        <color indexed="64"/>
      </bottom>
      <diagonal/>
    </border>
    <border>
      <left/>
      <right style="thin">
        <color indexed="64"/>
      </right>
      <top/>
      <bottom style="double">
        <color indexed="64"/>
      </bottom>
      <diagonal/>
    </border>
    <border>
      <left/>
      <right style="thin">
        <color indexed="64"/>
      </right>
      <top/>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double">
        <color indexed="64"/>
      </bottom>
      <diagonal/>
    </border>
    <border>
      <left style="thin">
        <color indexed="64"/>
      </left>
      <right style="medium">
        <color indexed="64"/>
      </right>
      <top/>
      <bottom style="medium">
        <color indexed="64"/>
      </bottom>
      <diagonal/>
    </border>
  </borders>
  <cellStyleXfs count="6">
    <xf numFmtId="0" fontId="0" fillId="0" borderId="0" applyNumberFormat="0" applyFill="0" applyBorder="0" applyAlignment="0" applyProtection="0"/>
    <xf numFmtId="0" fontId="1" fillId="0" borderId="0" applyNumberFormat="0" applyFill="0" applyBorder="0" applyAlignment="0" applyProtection="0"/>
    <xf numFmtId="0" fontId="16" fillId="0" borderId="0" applyNumberForma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0" fontId="30" fillId="0" borderId="0" applyNumberFormat="0" applyFill="0" applyBorder="0" applyAlignment="0" applyProtection="0"/>
  </cellStyleXfs>
  <cellXfs count="1449">
    <xf numFmtId="0" fontId="0" fillId="0" borderId="0" xfId="0"/>
    <xf numFmtId="0" fontId="0" fillId="0" borderId="0" xfId="0" applyBorder="1"/>
    <xf numFmtId="0" fontId="0" fillId="3" borderId="0" xfId="0" applyFill="1"/>
    <xf numFmtId="0" fontId="0" fillId="0" borderId="1" xfId="0" applyBorder="1"/>
    <xf numFmtId="2" fontId="0" fillId="0" borderId="0" xfId="0" applyNumberFormat="1"/>
    <xf numFmtId="2" fontId="0" fillId="0" borderId="1" xfId="0" applyNumberFormat="1" applyBorder="1" applyAlignment="1">
      <alignment horizontal="center"/>
    </xf>
    <xf numFmtId="0" fontId="0" fillId="0" borderId="0" xfId="0" applyAlignment="1">
      <alignment horizontal="center"/>
    </xf>
    <xf numFmtId="0" fontId="0" fillId="0" borderId="0" xfId="0" applyAlignment="1">
      <alignment vertical="center"/>
    </xf>
    <xf numFmtId="0" fontId="0" fillId="0" borderId="1" xfId="0" applyBorder="1" applyAlignment="1">
      <alignment horizontal="center" vertical="center"/>
    </xf>
    <xf numFmtId="2" fontId="0" fillId="0" borderId="1" xfId="0" applyNumberFormat="1" applyBorder="1" applyAlignment="1">
      <alignment horizontal="center" vertical="center"/>
    </xf>
    <xf numFmtId="0" fontId="0" fillId="0" borderId="10" xfId="0" applyBorder="1"/>
    <xf numFmtId="2" fontId="0" fillId="0" borderId="12" xfId="0" applyNumberFormat="1" applyBorder="1" applyAlignment="1">
      <alignment horizontal="center"/>
    </xf>
    <xf numFmtId="2" fontId="0" fillId="0" borderId="13" xfId="0" applyNumberFormat="1" applyBorder="1" applyAlignment="1">
      <alignment horizont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0" borderId="1" xfId="0" applyFill="1" applyBorder="1" applyAlignment="1">
      <alignment horizontal="center" vertical="center"/>
    </xf>
    <xf numFmtId="0" fontId="0" fillId="3" borderId="0" xfId="0" applyFill="1" applyAlignment="1">
      <alignment vertical="center"/>
    </xf>
    <xf numFmtId="0" fontId="0" fillId="3" borderId="0" xfId="0" applyFill="1" applyAlignment="1">
      <alignment horizontal="center" vertical="center"/>
    </xf>
    <xf numFmtId="0" fontId="0" fillId="0" borderId="0" xfId="0" applyAlignment="1">
      <alignment horizontal="center" vertical="center"/>
    </xf>
    <xf numFmtId="49" fontId="0" fillId="0" borderId="0" xfId="0" applyNumberFormat="1"/>
    <xf numFmtId="0" fontId="0" fillId="0" borderId="0" xfId="0" applyBorder="1" applyAlignment="1">
      <alignment horizontal="center" vertical="center" wrapText="1"/>
    </xf>
    <xf numFmtId="0" fontId="0" fillId="0" borderId="20" xfId="0" applyFill="1" applyBorder="1" applyAlignment="1">
      <alignment horizontal="center" vertical="center" wrapText="1"/>
    </xf>
    <xf numFmtId="0" fontId="0" fillId="0" borderId="21" xfId="0" applyFill="1" applyBorder="1" applyAlignment="1">
      <alignment horizontal="center" vertical="center" wrapText="1"/>
    </xf>
    <xf numFmtId="0" fontId="0" fillId="0" borderId="0" xfId="0" applyFill="1" applyBorder="1" applyAlignment="1">
      <alignment horizontal="center" vertical="center" wrapText="1"/>
    </xf>
    <xf numFmtId="0" fontId="0" fillId="3" borderId="0" xfId="0" applyFill="1" applyAlignment="1"/>
    <xf numFmtId="0" fontId="0" fillId="3" borderId="0" xfId="0" applyFill="1" applyAlignment="1">
      <alignment horizontal="left" vertical="center"/>
    </xf>
    <xf numFmtId="0" fontId="0" fillId="0" borderId="0" xfId="0" applyAlignment="1">
      <alignment horizontal="left" vertical="center"/>
    </xf>
    <xf numFmtId="0" fontId="0" fillId="3" borderId="0" xfId="0" applyFill="1" applyBorder="1" applyAlignment="1">
      <alignment horizontal="left" vertical="center"/>
    </xf>
    <xf numFmtId="0" fontId="0" fillId="8" borderId="22" xfId="0" applyFill="1" applyBorder="1" applyAlignment="1">
      <alignment horizontal="left" vertical="center" wrapText="1" indent="1"/>
    </xf>
    <xf numFmtId="0" fontId="0" fillId="0" borderId="1" xfId="0" applyFill="1" applyBorder="1" applyAlignment="1">
      <alignment horizontal="center" vertical="center" wrapText="1"/>
    </xf>
    <xf numFmtId="0" fontId="0" fillId="3" borderId="26" xfId="0" applyFill="1" applyBorder="1" applyAlignment="1">
      <alignment horizontal="center" vertical="center" wrapText="1"/>
    </xf>
    <xf numFmtId="0" fontId="0" fillId="2" borderId="1" xfId="0" applyFill="1" applyBorder="1" applyAlignment="1">
      <alignment horizontal="left" vertical="center" wrapText="1" indent="1"/>
    </xf>
    <xf numFmtId="0" fontId="0" fillId="2" borderId="10" xfId="0" applyFill="1" applyBorder="1" applyAlignment="1">
      <alignment horizontal="left" vertical="center" wrapText="1" indent="1"/>
    </xf>
    <xf numFmtId="0" fontId="0" fillId="2" borderId="36" xfId="0" applyFill="1" applyBorder="1" applyAlignment="1">
      <alignment horizontal="center" vertical="top" wrapText="1"/>
    </xf>
    <xf numFmtId="0" fontId="0" fillId="2" borderId="1" xfId="0" applyFill="1" applyBorder="1" applyAlignment="1">
      <alignment vertical="top" wrapText="1"/>
    </xf>
    <xf numFmtId="0" fontId="0" fillId="2" borderId="10" xfId="0" applyFill="1" applyBorder="1" applyAlignment="1">
      <alignment vertical="top" wrapText="1"/>
    </xf>
    <xf numFmtId="0" fontId="0" fillId="2" borderId="37" xfId="0" applyFill="1" applyBorder="1" applyAlignment="1">
      <alignment horizontal="center" vertical="top" wrapText="1"/>
    </xf>
    <xf numFmtId="0" fontId="0" fillId="2" borderId="38" xfId="0" applyFill="1" applyBorder="1" applyAlignment="1">
      <alignment vertical="top" wrapText="1"/>
    </xf>
    <xf numFmtId="0" fontId="0" fillId="2" borderId="39" xfId="0" applyFill="1" applyBorder="1" applyAlignment="1">
      <alignment vertical="top" wrapText="1"/>
    </xf>
    <xf numFmtId="0" fontId="0" fillId="0" borderId="0" xfId="0" applyAlignment="1"/>
    <xf numFmtId="0" fontId="0" fillId="3" borderId="5" xfId="0" applyFill="1" applyBorder="1" applyAlignment="1">
      <alignment horizontal="center" vertical="center"/>
    </xf>
    <xf numFmtId="0" fontId="0" fillId="3" borderId="0" xfId="0" applyFill="1" applyBorder="1" applyAlignment="1">
      <alignment horizontal="center" vertical="center"/>
    </xf>
    <xf numFmtId="0" fontId="0" fillId="3" borderId="0" xfId="0" applyFill="1" applyBorder="1" applyAlignment="1">
      <alignment horizontal="center" textRotation="90"/>
    </xf>
    <xf numFmtId="0" fontId="0" fillId="3" borderId="0" xfId="0" applyFill="1" applyBorder="1" applyAlignment="1">
      <alignment horizontal="center" vertical="center" wrapText="1"/>
    </xf>
    <xf numFmtId="0" fontId="0" fillId="3" borderId="0" xfId="0" applyFill="1" applyAlignment="1">
      <alignment vertical="center" wrapText="1"/>
    </xf>
    <xf numFmtId="0" fontId="0" fillId="10" borderId="11" xfId="0" applyFill="1" applyBorder="1" applyAlignment="1">
      <alignment horizontal="center" vertical="center" wrapText="1"/>
    </xf>
    <xf numFmtId="0" fontId="0" fillId="10" borderId="1" xfId="0" applyFill="1" applyBorder="1" applyAlignment="1">
      <alignment horizontal="left" vertical="center" wrapText="1" indent="1"/>
    </xf>
    <xf numFmtId="0" fontId="0" fillId="9" borderId="1" xfId="0" applyFill="1" applyBorder="1" applyAlignment="1">
      <alignment horizontal="center" vertical="center" wrapText="1"/>
    </xf>
    <xf numFmtId="0" fontId="0" fillId="3" borderId="0" xfId="0" applyFill="1" applyBorder="1" applyAlignment="1">
      <alignment horizontal="left" vertical="center" wrapText="1" indent="1"/>
    </xf>
    <xf numFmtId="0" fontId="0" fillId="10" borderId="50" xfId="0" applyFill="1" applyBorder="1" applyAlignment="1">
      <alignment horizontal="center" vertical="center" wrapText="1"/>
    </xf>
    <xf numFmtId="0" fontId="0" fillId="3" borderId="0" xfId="0" applyFill="1" applyBorder="1" applyAlignment="1">
      <alignment vertical="center" wrapText="1"/>
    </xf>
    <xf numFmtId="0" fontId="0" fillId="3" borderId="7" xfId="0" applyFill="1" applyBorder="1" applyAlignment="1">
      <alignment horizontal="center" vertical="center"/>
    </xf>
    <xf numFmtId="0" fontId="0" fillId="3" borderId="8" xfId="0" applyFill="1" applyBorder="1" applyAlignment="1">
      <alignment vertical="center" wrapText="1"/>
    </xf>
    <xf numFmtId="0" fontId="0" fillId="3" borderId="8" xfId="0" applyFill="1" applyBorder="1" applyAlignment="1">
      <alignment horizontal="center" vertical="center"/>
    </xf>
    <xf numFmtId="0" fontId="0" fillId="0" borderId="0" xfId="0" applyAlignment="1">
      <alignment vertical="center" wrapText="1"/>
    </xf>
    <xf numFmtId="0" fontId="0" fillId="2" borderId="26" xfId="0" applyFill="1" applyBorder="1" applyAlignment="1">
      <alignment horizontal="center" vertical="center" wrapText="1"/>
    </xf>
    <xf numFmtId="0" fontId="0" fillId="10" borderId="11" xfId="0" applyFill="1" applyBorder="1" applyAlignment="1">
      <alignment horizontal="center" vertical="center"/>
    </xf>
    <xf numFmtId="0" fontId="0" fillId="9" borderId="38" xfId="0" applyFill="1" applyBorder="1" applyAlignment="1">
      <alignment horizontal="center" vertical="center" wrapText="1"/>
    </xf>
    <xf numFmtId="0" fontId="0" fillId="3" borderId="0" xfId="0" applyFill="1" applyBorder="1" applyAlignment="1">
      <alignment vertical="center"/>
    </xf>
    <xf numFmtId="0" fontId="0" fillId="3" borderId="0" xfId="0" applyFill="1" applyBorder="1" applyAlignment="1" applyProtection="1">
      <alignment vertical="center" wrapText="1"/>
    </xf>
    <xf numFmtId="165" fontId="0" fillId="3" borderId="0" xfId="0" applyNumberFormat="1" applyFill="1" applyBorder="1" applyAlignment="1" applyProtection="1">
      <alignment vertical="center" wrapText="1"/>
    </xf>
    <xf numFmtId="0" fontId="0" fillId="8" borderId="23" xfId="0" applyFill="1" applyBorder="1" applyAlignment="1">
      <alignment vertical="center" wrapText="1"/>
    </xf>
    <xf numFmtId="0" fontId="0" fillId="3" borderId="53" xfId="0" applyFill="1" applyBorder="1" applyAlignment="1">
      <alignment horizontal="center" vertical="center" wrapText="1"/>
    </xf>
    <xf numFmtId="0" fontId="0" fillId="3" borderId="0" xfId="0" applyFill="1" applyBorder="1" applyAlignment="1">
      <alignment horizontal="left" vertical="center" wrapText="1" indent="2"/>
    </xf>
    <xf numFmtId="0" fontId="0" fillId="3" borderId="6" xfId="0" applyFill="1" applyBorder="1" applyAlignment="1">
      <alignment horizontal="center" vertical="center"/>
    </xf>
    <xf numFmtId="0" fontId="0" fillId="3" borderId="9" xfId="0" applyFill="1" applyBorder="1" applyAlignment="1">
      <alignment horizontal="center" vertical="center"/>
    </xf>
    <xf numFmtId="0" fontId="0" fillId="8" borderId="5" xfId="0" applyFill="1" applyBorder="1" applyAlignment="1">
      <alignment vertical="center"/>
    </xf>
    <xf numFmtId="0" fontId="0" fillId="8" borderId="0" xfId="0" applyFill="1" applyBorder="1" applyAlignment="1">
      <alignment vertical="center"/>
    </xf>
    <xf numFmtId="0" fontId="0" fillId="8" borderId="5" xfId="0" applyFill="1" applyBorder="1" applyAlignment="1">
      <alignment vertical="center" wrapText="1"/>
    </xf>
    <xf numFmtId="0" fontId="0" fillId="8" borderId="0" xfId="0" applyFill="1" applyBorder="1" applyAlignment="1">
      <alignment vertical="center" wrapText="1"/>
    </xf>
    <xf numFmtId="0" fontId="0" fillId="8" borderId="7" xfId="0" applyFill="1" applyBorder="1" applyAlignment="1">
      <alignment vertical="center" wrapText="1"/>
    </xf>
    <xf numFmtId="0" fontId="0" fillId="8" borderId="8" xfId="0" applyFill="1" applyBorder="1" applyAlignment="1">
      <alignment vertical="center" wrapText="1"/>
    </xf>
    <xf numFmtId="0" fontId="0" fillId="0" borderId="50" xfId="0" applyBorder="1" applyAlignment="1">
      <alignment horizontal="center" vertical="center" wrapText="1"/>
    </xf>
    <xf numFmtId="0" fontId="0" fillId="0" borderId="38" xfId="0" applyBorder="1" applyAlignment="1" applyProtection="1">
      <alignment vertical="center" wrapText="1"/>
      <protection locked="0"/>
    </xf>
    <xf numFmtId="0" fontId="0" fillId="3" borderId="0" xfId="0" applyFill="1" applyBorder="1" applyAlignment="1" applyProtection="1">
      <alignment vertical="center" wrapText="1"/>
      <protection locked="0"/>
    </xf>
    <xf numFmtId="0" fontId="0" fillId="0" borderId="11" xfId="0" applyBorder="1" applyAlignment="1">
      <alignment horizontal="center" vertical="center" wrapText="1"/>
    </xf>
    <xf numFmtId="0" fontId="0" fillId="0" borderId="1" xfId="0" applyBorder="1" applyAlignment="1" applyProtection="1">
      <alignment vertical="center" wrapText="1"/>
      <protection locked="0"/>
    </xf>
    <xf numFmtId="0" fontId="0" fillId="8" borderId="36" xfId="0" applyFill="1" applyBorder="1" applyAlignment="1">
      <alignment vertical="center" wrapText="1"/>
    </xf>
    <xf numFmtId="0" fontId="0" fillId="2" borderId="35" xfId="0" applyFill="1" applyBorder="1" applyAlignment="1">
      <alignment horizontal="left" vertical="center" wrapText="1" indent="1"/>
    </xf>
    <xf numFmtId="0" fontId="1" fillId="3" borderId="0" xfId="0" applyFont="1" applyFill="1" applyBorder="1" applyAlignment="1">
      <alignment horizontal="center" vertical="center"/>
    </xf>
    <xf numFmtId="0" fontId="1" fillId="3" borderId="0" xfId="0" applyFont="1" applyFill="1" applyBorder="1" applyAlignment="1">
      <alignment horizontal="center" textRotation="90"/>
    </xf>
    <xf numFmtId="0" fontId="1" fillId="3" borderId="0" xfId="0" applyFont="1" applyFill="1" applyBorder="1" applyAlignment="1">
      <alignment horizontal="center" vertical="center" wrapText="1"/>
    </xf>
    <xf numFmtId="0" fontId="7" fillId="0" borderId="1" xfId="0" applyFont="1" applyFill="1" applyBorder="1" applyAlignment="1" applyProtection="1">
      <alignment vertical="center" wrapText="1"/>
    </xf>
    <xf numFmtId="0" fontId="0" fillId="0" borderId="20" xfId="0" applyBorder="1" applyAlignment="1">
      <alignment horizontal="center" vertical="center" wrapText="1"/>
    </xf>
    <xf numFmtId="0" fontId="0" fillId="0" borderId="11" xfId="0" applyBorder="1" applyAlignment="1">
      <alignment horizontal="left" indent="1"/>
    </xf>
    <xf numFmtId="0" fontId="0" fillId="0" borderId="56" xfId="0" applyBorder="1" applyAlignment="1">
      <alignment horizontal="left" indent="1"/>
    </xf>
    <xf numFmtId="0" fontId="0" fillId="0" borderId="42" xfId="0" applyBorder="1"/>
    <xf numFmtId="2" fontId="0" fillId="0" borderId="42" xfId="0" applyNumberFormat="1" applyBorder="1" applyAlignment="1">
      <alignment horizontal="center"/>
    </xf>
    <xf numFmtId="2" fontId="0" fillId="0" borderId="56" xfId="0" applyNumberFormat="1" applyBorder="1" applyAlignment="1">
      <alignment horizontal="center"/>
    </xf>
    <xf numFmtId="0" fontId="0" fillId="0" borderId="56" xfId="0" applyBorder="1"/>
    <xf numFmtId="0" fontId="0" fillId="0" borderId="1" xfId="0" applyBorder="1" applyAlignment="1">
      <alignment horizontal="left" vertical="center" indent="1"/>
    </xf>
    <xf numFmtId="2" fontId="0" fillId="0" borderId="12" xfId="0" applyNumberFormat="1" applyBorder="1" applyAlignment="1">
      <alignment horizontal="center" vertical="center"/>
    </xf>
    <xf numFmtId="2" fontId="0" fillId="0" borderId="10" xfId="0" applyNumberFormat="1" applyBorder="1" applyAlignment="1">
      <alignment horizontal="center" vertical="center"/>
    </xf>
    <xf numFmtId="2" fontId="0" fillId="0" borderId="58" xfId="0" applyNumberFormat="1" applyBorder="1" applyAlignment="1">
      <alignment horizontal="center" vertical="center"/>
    </xf>
    <xf numFmtId="0" fontId="0" fillId="0" borderId="59" xfId="0" applyBorder="1" applyAlignment="1">
      <alignment horizontal="center" vertical="center" wrapText="1"/>
    </xf>
    <xf numFmtId="0" fontId="0" fillId="0" borderId="59" xfId="0" applyFill="1" applyBorder="1" applyAlignment="1">
      <alignment horizontal="center" vertical="center" wrapText="1"/>
    </xf>
    <xf numFmtId="0" fontId="0" fillId="10" borderId="23" xfId="0" applyFill="1" applyBorder="1" applyAlignment="1">
      <alignment horizontal="center" vertical="center" wrapText="1"/>
    </xf>
    <xf numFmtId="0" fontId="0" fillId="10" borderId="10" xfId="0" applyFill="1" applyBorder="1" applyAlignment="1">
      <alignment horizontal="left" vertical="center" wrapText="1" indent="1"/>
    </xf>
    <xf numFmtId="0" fontId="0" fillId="2" borderId="23" xfId="0" applyFill="1" applyBorder="1" applyAlignment="1">
      <alignment horizontal="center" vertical="center" wrapText="1"/>
    </xf>
    <xf numFmtId="0" fontId="8" fillId="8" borderId="0" xfId="0" applyFont="1" applyFill="1" applyBorder="1" applyAlignment="1">
      <alignment vertical="center"/>
    </xf>
    <xf numFmtId="0" fontId="0" fillId="0" borderId="0" xfId="0" applyBorder="1" applyAlignment="1">
      <alignment horizontal="right"/>
    </xf>
    <xf numFmtId="0" fontId="0" fillId="0" borderId="60" xfId="0" applyBorder="1" applyAlignment="1">
      <alignment horizontal="left" indent="1"/>
    </xf>
    <xf numFmtId="0" fontId="0" fillId="0" borderId="61" xfId="0" applyFill="1" applyBorder="1" applyAlignment="1">
      <alignment horizontal="center" vertical="center" wrapText="1"/>
    </xf>
    <xf numFmtId="0" fontId="0" fillId="0" borderId="0" xfId="0" applyFill="1" applyBorder="1" applyAlignment="1"/>
    <xf numFmtId="0" fontId="0" fillId="0" borderId="0" xfId="0" applyFill="1" applyBorder="1"/>
    <xf numFmtId="2" fontId="0" fillId="0" borderId="0" xfId="0" applyNumberFormat="1" applyFill="1" applyBorder="1" applyAlignment="1">
      <alignment horizontal="center"/>
    </xf>
    <xf numFmtId="0" fontId="8" fillId="0" borderId="0" xfId="0" applyFont="1"/>
    <xf numFmtId="0" fontId="13" fillId="0" borderId="0" xfId="0" applyFont="1" applyBorder="1" applyAlignment="1">
      <alignment horizontal="center" vertical="center" wrapText="1"/>
    </xf>
    <xf numFmtId="0" fontId="0" fillId="10" borderId="1" xfId="0" applyFill="1" applyBorder="1" applyAlignment="1">
      <alignment vertical="center" wrapText="1"/>
    </xf>
    <xf numFmtId="0" fontId="0" fillId="13" borderId="1" xfId="0" applyFill="1" applyBorder="1" applyAlignment="1">
      <alignment vertical="center" wrapText="1"/>
    </xf>
    <xf numFmtId="9" fontId="0" fillId="0" borderId="1" xfId="3" applyFont="1" applyBorder="1" applyAlignment="1">
      <alignment horizontal="center"/>
    </xf>
    <xf numFmtId="9" fontId="0" fillId="0" borderId="56" xfId="3" applyFont="1" applyBorder="1" applyAlignment="1">
      <alignment horizontal="center"/>
    </xf>
    <xf numFmtId="9" fontId="0" fillId="0" borderId="42" xfId="3" applyFont="1" applyBorder="1" applyAlignment="1">
      <alignment horizontal="center"/>
    </xf>
    <xf numFmtId="9" fontId="0" fillId="0" borderId="11" xfId="3" applyFont="1" applyBorder="1" applyAlignment="1">
      <alignment horizontal="center"/>
    </xf>
    <xf numFmtId="9" fontId="0" fillId="0" borderId="0" xfId="3" applyFont="1" applyBorder="1" applyAlignment="1">
      <alignment horizontal="center"/>
    </xf>
    <xf numFmtId="0" fontId="0" fillId="0" borderId="61" xfId="0" applyBorder="1"/>
    <xf numFmtId="9" fontId="0" fillId="0" borderId="61" xfId="3" applyFont="1" applyBorder="1" applyAlignment="1">
      <alignment horizontal="center"/>
    </xf>
    <xf numFmtId="0" fontId="0" fillId="2" borderId="36" xfId="0" applyFill="1" applyBorder="1" applyAlignment="1">
      <alignment horizontal="center" vertical="center"/>
    </xf>
    <xf numFmtId="0" fontId="0" fillId="0" borderId="11" xfId="0" applyBorder="1"/>
    <xf numFmtId="0" fontId="0" fillId="0" borderId="50" xfId="0" applyBorder="1"/>
    <xf numFmtId="0" fontId="0" fillId="0" borderId="38" xfId="0" applyBorder="1"/>
    <xf numFmtId="0" fontId="0" fillId="0" borderId="39" xfId="0" applyBorder="1"/>
    <xf numFmtId="0" fontId="0" fillId="0" borderId="60" xfId="0" applyBorder="1"/>
    <xf numFmtId="0" fontId="0" fillId="0" borderId="30" xfId="0" applyBorder="1"/>
    <xf numFmtId="0" fontId="0" fillId="0" borderId="62" xfId="0" applyBorder="1"/>
    <xf numFmtId="0" fontId="0" fillId="0" borderId="63" xfId="0" applyBorder="1"/>
    <xf numFmtId="0" fontId="0" fillId="0" borderId="64" xfId="0" applyBorder="1"/>
    <xf numFmtId="0" fontId="0" fillId="0" borderId="65" xfId="0" applyBorder="1"/>
    <xf numFmtId="0" fontId="0" fillId="15" borderId="1" xfId="0" applyFill="1" applyBorder="1"/>
    <xf numFmtId="0" fontId="0" fillId="15" borderId="0" xfId="0" applyFill="1"/>
    <xf numFmtId="164" fontId="0" fillId="0" borderId="42" xfId="0" applyNumberFormat="1" applyFill="1" applyBorder="1" applyAlignment="1">
      <alignment horizontal="center" vertical="center" wrapText="1"/>
    </xf>
    <xf numFmtId="164" fontId="0" fillId="0" borderId="57" xfId="0" applyNumberFormat="1" applyFill="1" applyBorder="1" applyAlignment="1">
      <alignment horizontal="center" vertical="center" wrapText="1"/>
    </xf>
    <xf numFmtId="164" fontId="0" fillId="0" borderId="1" xfId="0" applyNumberFormat="1" applyFill="1" applyBorder="1" applyAlignment="1">
      <alignment horizontal="center" vertical="center" wrapText="1"/>
    </xf>
    <xf numFmtId="164" fontId="0" fillId="0" borderId="10" xfId="0" applyNumberFormat="1" applyFill="1" applyBorder="1" applyAlignment="1">
      <alignment horizontal="center" vertical="center" wrapText="1"/>
    </xf>
    <xf numFmtId="164" fontId="0" fillId="0" borderId="42" xfId="0" applyNumberFormat="1" applyBorder="1"/>
    <xf numFmtId="164" fontId="0" fillId="0" borderId="57" xfId="0" applyNumberFormat="1" applyBorder="1"/>
    <xf numFmtId="164" fontId="0" fillId="0" borderId="42" xfId="0" applyNumberFormat="1" applyBorder="1" applyAlignment="1">
      <alignment horizontal="center"/>
    </xf>
    <xf numFmtId="164" fontId="0" fillId="0" borderId="57" xfId="0" applyNumberFormat="1" applyBorder="1" applyAlignment="1">
      <alignment horizontal="center"/>
    </xf>
    <xf numFmtId="164" fontId="0" fillId="0" borderId="1" xfId="0" applyNumberFormat="1" applyBorder="1" applyAlignment="1">
      <alignment horizontal="center"/>
    </xf>
    <xf numFmtId="164" fontId="0" fillId="0" borderId="66" xfId="0" applyNumberFormat="1" applyFill="1" applyBorder="1" applyAlignment="1">
      <alignment horizontal="center" vertical="center" wrapText="1"/>
    </xf>
    <xf numFmtId="164" fontId="0" fillId="0" borderId="14" xfId="0" applyNumberFormat="1" applyFill="1" applyBorder="1" applyAlignment="1">
      <alignment horizontal="center" vertical="center" wrapText="1"/>
    </xf>
    <xf numFmtId="0" fontId="1" fillId="13" borderId="34" xfId="0" applyFont="1" applyFill="1" applyBorder="1" applyAlignment="1">
      <alignment horizontal="center" vertical="center" wrapText="1"/>
    </xf>
    <xf numFmtId="0" fontId="1" fillId="0" borderId="59" xfId="0" applyFont="1" applyBorder="1" applyAlignment="1">
      <alignment horizontal="center" vertical="center" wrapText="1"/>
    </xf>
    <xf numFmtId="0" fontId="1" fillId="0" borderId="20" xfId="0" applyFont="1" applyBorder="1" applyAlignment="1">
      <alignment horizontal="center" vertical="center" wrapText="1"/>
    </xf>
    <xf numFmtId="9" fontId="17" fillId="13" borderId="0" xfId="3" applyFont="1" applyFill="1" applyBorder="1" applyAlignment="1">
      <alignment horizontal="center"/>
    </xf>
    <xf numFmtId="9" fontId="0" fillId="0" borderId="42" xfId="3" applyFont="1" applyBorder="1" applyAlignment="1">
      <alignment horizontal="center" vertical="center"/>
    </xf>
    <xf numFmtId="9" fontId="0" fillId="0" borderId="1" xfId="3" applyFont="1" applyBorder="1" applyAlignment="1">
      <alignment horizontal="center" vertical="center"/>
    </xf>
    <xf numFmtId="0" fontId="8" fillId="15" borderId="56" xfId="0" applyFont="1" applyFill="1" applyBorder="1" applyAlignment="1">
      <alignment horizontal="left" indent="1"/>
    </xf>
    <xf numFmtId="164" fontId="0" fillId="15" borderId="12" xfId="0" applyNumberFormat="1" applyFill="1" applyBorder="1" applyAlignment="1">
      <alignment horizontal="center" vertical="center" wrapText="1"/>
    </xf>
    <xf numFmtId="164" fontId="0" fillId="15" borderId="58" xfId="0" applyNumberFormat="1" applyFill="1" applyBorder="1" applyAlignment="1">
      <alignment horizontal="center" vertical="center" wrapText="1"/>
    </xf>
    <xf numFmtId="9" fontId="18" fillId="15" borderId="13" xfId="3" applyFont="1" applyFill="1" applyBorder="1" applyAlignment="1">
      <alignment horizontal="center"/>
    </xf>
    <xf numFmtId="9" fontId="18" fillId="15" borderId="12" xfId="3" applyFont="1" applyFill="1" applyBorder="1" applyAlignment="1">
      <alignment horizontal="center"/>
    </xf>
    <xf numFmtId="0" fontId="0" fillId="15" borderId="12" xfId="0" applyNumberFormat="1" applyFill="1" applyBorder="1" applyAlignment="1">
      <alignment horizontal="center"/>
    </xf>
    <xf numFmtId="0" fontId="0" fillId="15" borderId="0" xfId="0" applyNumberFormat="1" applyFill="1" applyBorder="1" applyAlignment="1">
      <alignment horizontal="center"/>
    </xf>
    <xf numFmtId="0" fontId="0" fillId="15" borderId="0" xfId="0" applyFill="1" applyBorder="1"/>
    <xf numFmtId="9" fontId="17" fillId="15" borderId="0" xfId="3" applyFont="1" applyFill="1" applyBorder="1" applyAlignment="1">
      <alignment horizontal="center"/>
    </xf>
    <xf numFmtId="0" fontId="8" fillId="15" borderId="13" xfId="0" applyFont="1" applyFill="1" applyBorder="1" applyAlignment="1">
      <alignment horizontal="left" indent="1"/>
    </xf>
    <xf numFmtId="9" fontId="8" fillId="15" borderId="12" xfId="3" applyFont="1" applyFill="1" applyBorder="1" applyAlignment="1">
      <alignment horizontal="center"/>
    </xf>
    <xf numFmtId="0" fontId="8" fillId="15" borderId="12" xfId="0" applyNumberFormat="1" applyFont="1" applyFill="1" applyBorder="1" applyAlignment="1">
      <alignment horizontal="center"/>
    </xf>
    <xf numFmtId="9" fontId="18" fillId="15" borderId="1" xfId="3" applyFont="1" applyFill="1" applyBorder="1" applyAlignment="1">
      <alignment horizontal="center"/>
    </xf>
    <xf numFmtId="0" fontId="8" fillId="15" borderId="67" xfId="0" applyFont="1" applyFill="1" applyBorder="1" applyAlignment="1">
      <alignment horizontal="left" indent="1"/>
    </xf>
    <xf numFmtId="164" fontId="0" fillId="15" borderId="68" xfId="0" applyNumberFormat="1" applyFill="1" applyBorder="1" applyAlignment="1">
      <alignment horizontal="center" vertical="center" wrapText="1"/>
    </xf>
    <xf numFmtId="164" fontId="0" fillId="15" borderId="69" xfId="0" applyNumberFormat="1" applyFill="1" applyBorder="1" applyAlignment="1">
      <alignment horizontal="center" vertical="center" wrapText="1"/>
    </xf>
    <xf numFmtId="9" fontId="18" fillId="15" borderId="68" xfId="3" applyFont="1" applyFill="1" applyBorder="1" applyAlignment="1">
      <alignment horizontal="center" vertical="center" wrapText="1"/>
    </xf>
    <xf numFmtId="2" fontId="0" fillId="15" borderId="68" xfId="0" applyNumberFormat="1" applyFill="1" applyBorder="1" applyAlignment="1">
      <alignment horizontal="center" vertical="center" wrapText="1"/>
    </xf>
    <xf numFmtId="2" fontId="0" fillId="15" borderId="0" xfId="0" applyNumberFormat="1" applyFill="1" applyBorder="1" applyAlignment="1">
      <alignment horizontal="center" vertical="center" wrapText="1"/>
    </xf>
    <xf numFmtId="0" fontId="8" fillId="15" borderId="70" xfId="0" applyFont="1" applyFill="1" applyBorder="1" applyAlignment="1">
      <alignment horizontal="left" indent="1"/>
    </xf>
    <xf numFmtId="164" fontId="0" fillId="15" borderId="15" xfId="0" applyNumberFormat="1" applyFill="1" applyBorder="1" applyAlignment="1">
      <alignment horizontal="center" vertical="center" wrapText="1"/>
    </xf>
    <xf numFmtId="9" fontId="18" fillId="15" borderId="15" xfId="3" applyFont="1" applyFill="1" applyBorder="1" applyAlignment="1">
      <alignment horizontal="center" vertical="center"/>
    </xf>
    <xf numFmtId="0" fontId="0" fillId="15" borderId="15" xfId="0" applyNumberFormat="1" applyFill="1" applyBorder="1" applyAlignment="1">
      <alignment horizontal="center" vertical="center"/>
    </xf>
    <xf numFmtId="0" fontId="0" fillId="15" borderId="71" xfId="0" applyNumberFormat="1" applyFill="1" applyBorder="1" applyAlignment="1">
      <alignment horizontal="center" vertical="center"/>
    </xf>
    <xf numFmtId="0" fontId="0" fillId="13" borderId="0" xfId="0" applyFill="1" applyBorder="1"/>
    <xf numFmtId="0" fontId="0" fillId="13" borderId="0" xfId="0" applyFill="1"/>
    <xf numFmtId="9" fontId="18" fillId="13" borderId="0" xfId="3" applyFont="1" applyFill="1" applyBorder="1"/>
    <xf numFmtId="9" fontId="17" fillId="15" borderId="1" xfId="3" applyFont="1" applyFill="1" applyBorder="1"/>
    <xf numFmtId="2" fontId="0" fillId="15" borderId="1" xfId="0" applyNumberFormat="1" applyFill="1" applyBorder="1" applyAlignment="1">
      <alignment horizontal="center" vertical="center" wrapText="1"/>
    </xf>
    <xf numFmtId="0" fontId="1" fillId="0" borderId="1" xfId="0" applyFont="1" applyBorder="1" applyAlignment="1" applyProtection="1">
      <alignment vertical="center" wrapText="1"/>
      <protection locked="0"/>
    </xf>
    <xf numFmtId="0" fontId="1" fillId="10" borderId="1" xfId="0" applyFont="1" applyFill="1" applyBorder="1" applyAlignment="1">
      <alignment horizontal="left" vertical="center" wrapText="1" indent="1"/>
    </xf>
    <xf numFmtId="0" fontId="1" fillId="10" borderId="14" xfId="0" applyFont="1" applyFill="1" applyBorder="1" applyAlignment="1">
      <alignment horizontal="left" vertical="center" wrapText="1" indent="1"/>
    </xf>
    <xf numFmtId="0" fontId="1" fillId="10" borderId="1" xfId="0" applyNumberFormat="1" applyFont="1" applyFill="1" applyBorder="1" applyAlignment="1">
      <alignment horizontal="left" vertical="center" wrapText="1" indent="1"/>
    </xf>
    <xf numFmtId="0" fontId="1" fillId="10" borderId="38" xfId="0" applyFont="1" applyFill="1" applyBorder="1" applyAlignment="1">
      <alignment horizontal="left" vertical="center" wrapText="1" indent="1"/>
    </xf>
    <xf numFmtId="0" fontId="1" fillId="10" borderId="33" xfId="0" applyFont="1" applyFill="1" applyBorder="1" applyAlignment="1">
      <alignment horizontal="center" vertical="center" wrapText="1"/>
    </xf>
    <xf numFmtId="0" fontId="0" fillId="9" borderId="14" xfId="0" applyFill="1" applyBorder="1" applyAlignment="1" applyProtection="1">
      <alignment horizontal="center" vertical="center" wrapText="1"/>
    </xf>
    <xf numFmtId="0" fontId="1" fillId="10" borderId="11" xfId="0" applyFont="1" applyFill="1" applyBorder="1" applyAlignment="1">
      <alignment horizontal="center" vertical="center" wrapText="1"/>
    </xf>
    <xf numFmtId="0" fontId="0" fillId="0" borderId="0" xfId="0" applyFill="1" applyBorder="1" applyAlignment="1">
      <alignment vertical="center"/>
    </xf>
    <xf numFmtId="0" fontId="1" fillId="13" borderId="1" xfId="0" applyFont="1" applyFill="1" applyBorder="1" applyAlignment="1">
      <alignment horizontal="center" vertical="center" wrapText="1"/>
    </xf>
    <xf numFmtId="0" fontId="1" fillId="10" borderId="11" xfId="0" applyFont="1" applyFill="1" applyBorder="1" applyAlignment="1">
      <alignment horizontal="left" vertical="center" wrapText="1" indent="1"/>
    </xf>
    <xf numFmtId="0" fontId="1" fillId="3" borderId="6" xfId="0" applyFont="1" applyFill="1" applyBorder="1" applyAlignment="1">
      <alignment horizontal="center" vertical="center"/>
    </xf>
    <xf numFmtId="0" fontId="1" fillId="3" borderId="0" xfId="0" applyFont="1" applyFill="1" applyAlignment="1">
      <alignment horizontal="left" vertical="center"/>
    </xf>
    <xf numFmtId="0" fontId="0" fillId="14" borderId="0" xfId="0" applyFill="1" applyAlignment="1">
      <alignment vertical="center"/>
    </xf>
    <xf numFmtId="2" fontId="0" fillId="0" borderId="0" xfId="0" applyNumberFormat="1" applyFill="1" applyAlignment="1">
      <alignment horizontal="center" vertical="center"/>
    </xf>
    <xf numFmtId="0" fontId="1" fillId="16" borderId="0" xfId="0" applyFont="1" applyFill="1" applyAlignment="1">
      <alignment vertical="center"/>
    </xf>
    <xf numFmtId="0" fontId="1" fillId="16" borderId="0" xfId="0" applyFont="1" applyFill="1" applyAlignment="1">
      <alignment horizontal="center" vertical="center"/>
    </xf>
    <xf numFmtId="2" fontId="1" fillId="16" borderId="0" xfId="0" applyNumberFormat="1" applyFont="1" applyFill="1" applyAlignment="1">
      <alignment horizontal="center" vertical="center"/>
    </xf>
    <xf numFmtId="0" fontId="1" fillId="16" borderId="0" xfId="0" applyFont="1" applyFill="1" applyAlignment="1">
      <alignment horizontal="left" vertical="center"/>
    </xf>
    <xf numFmtId="0" fontId="0" fillId="13" borderId="0" xfId="0" applyFill="1" applyAlignment="1">
      <alignment horizontal="center" vertical="center"/>
    </xf>
    <xf numFmtId="0" fontId="1" fillId="13" borderId="0" xfId="0" applyFont="1" applyFill="1" applyBorder="1" applyAlignment="1">
      <alignment horizontal="center" vertical="center"/>
    </xf>
    <xf numFmtId="0" fontId="0" fillId="13" borderId="22" xfId="0" applyFill="1" applyBorder="1" applyAlignment="1">
      <alignment horizontal="left" vertical="center" wrapText="1" indent="1"/>
    </xf>
    <xf numFmtId="0" fontId="0" fillId="13" borderId="23" xfId="0" applyFill="1" applyBorder="1" applyAlignment="1">
      <alignment horizontal="left" vertical="center" wrapText="1" indent="1"/>
    </xf>
    <xf numFmtId="0" fontId="1" fillId="13" borderId="26" xfId="0" applyFont="1" applyFill="1" applyBorder="1" applyAlignment="1">
      <alignment horizontal="left" vertical="center" wrapText="1" indent="1"/>
    </xf>
    <xf numFmtId="0" fontId="0" fillId="13" borderId="53" xfId="0" applyFill="1" applyBorder="1" applyAlignment="1">
      <alignment horizontal="center" vertical="center" wrapText="1"/>
    </xf>
    <xf numFmtId="0" fontId="1" fillId="13" borderId="26" xfId="0" applyFont="1" applyFill="1" applyBorder="1" applyAlignment="1">
      <alignment horizontal="center" vertical="center" wrapText="1"/>
    </xf>
    <xf numFmtId="0" fontId="0" fillId="13" borderId="26" xfId="0" applyFill="1" applyBorder="1" applyAlignment="1">
      <alignment horizontal="center" vertical="center"/>
    </xf>
    <xf numFmtId="0" fontId="1" fillId="3" borderId="0" xfId="0" applyFont="1" applyFill="1" applyBorder="1" applyAlignment="1">
      <alignment horizontal="left" textRotation="90"/>
    </xf>
    <xf numFmtId="0" fontId="0" fillId="3" borderId="0" xfId="0" applyFill="1" applyBorder="1" applyAlignment="1">
      <alignment horizontal="left" textRotation="90"/>
    </xf>
    <xf numFmtId="0" fontId="0" fillId="3" borderId="0" xfId="0" applyFill="1" applyBorder="1" applyAlignment="1">
      <alignment horizontal="left" vertical="center" wrapText="1"/>
    </xf>
    <xf numFmtId="0" fontId="0" fillId="3" borderId="8" xfId="0" applyFill="1" applyBorder="1" applyAlignment="1">
      <alignment horizontal="left" vertical="center" wrapText="1"/>
    </xf>
    <xf numFmtId="0" fontId="0" fillId="3" borderId="0" xfId="0" applyFill="1" applyAlignment="1">
      <alignment horizontal="left" vertical="center" wrapText="1"/>
    </xf>
    <xf numFmtId="0" fontId="0" fillId="0" borderId="0" xfId="0" applyAlignment="1">
      <alignment horizontal="left" vertical="center" wrapText="1"/>
    </xf>
    <xf numFmtId="0" fontId="28" fillId="15" borderId="11" xfId="0" applyFont="1" applyFill="1" applyBorder="1" applyAlignment="1">
      <alignment horizontal="left" indent="1"/>
    </xf>
    <xf numFmtId="164" fontId="29" fillId="15" borderId="1" xfId="0" applyNumberFormat="1" applyFont="1" applyFill="1" applyBorder="1" applyAlignment="1">
      <alignment horizontal="center" vertical="center" wrapText="1"/>
    </xf>
    <xf numFmtId="9" fontId="29" fillId="15" borderId="11" xfId="3" applyFont="1" applyFill="1" applyBorder="1" applyAlignment="1">
      <alignment horizontal="center"/>
    </xf>
    <xf numFmtId="9" fontId="29" fillId="15" borderId="1" xfId="3" applyFont="1" applyFill="1" applyBorder="1" applyAlignment="1">
      <alignment horizontal="center"/>
    </xf>
    <xf numFmtId="2" fontId="29" fillId="15" borderId="1" xfId="0" applyNumberFormat="1" applyFont="1" applyFill="1" applyBorder="1" applyAlignment="1">
      <alignment horizontal="center"/>
    </xf>
    <xf numFmtId="0" fontId="29" fillId="15" borderId="0" xfId="0" applyFont="1" applyFill="1"/>
    <xf numFmtId="9" fontId="29" fillId="15" borderId="0" xfId="0" applyNumberFormat="1" applyFont="1" applyFill="1" applyBorder="1" applyAlignment="1">
      <alignment horizontal="center"/>
    </xf>
    <xf numFmtId="0" fontId="29" fillId="15" borderId="0" xfId="0" applyFont="1" applyFill="1" applyBorder="1"/>
    <xf numFmtId="9" fontId="29" fillId="15" borderId="0" xfId="3" applyFont="1" applyFill="1" applyBorder="1" applyAlignment="1">
      <alignment horizontal="center"/>
    </xf>
    <xf numFmtId="9" fontId="29" fillId="15" borderId="1" xfId="0" applyNumberFormat="1" applyFont="1" applyFill="1" applyBorder="1" applyAlignment="1">
      <alignment horizontal="center"/>
    </xf>
    <xf numFmtId="0" fontId="29" fillId="15" borderId="1" xfId="0" applyFont="1" applyFill="1" applyBorder="1"/>
    <xf numFmtId="0" fontId="29" fillId="13" borderId="0" xfId="0" applyFont="1" applyFill="1"/>
    <xf numFmtId="0" fontId="29" fillId="15" borderId="26" xfId="0" applyFont="1" applyFill="1" applyBorder="1"/>
    <xf numFmtId="0" fontId="29" fillId="15" borderId="36" xfId="0" applyFont="1" applyFill="1" applyBorder="1"/>
    <xf numFmtId="9" fontId="29" fillId="15" borderId="26" xfId="3" applyFont="1" applyFill="1" applyBorder="1" applyAlignment="1">
      <alignment horizontal="center"/>
    </xf>
    <xf numFmtId="9" fontId="29" fillId="15" borderId="36" xfId="3" applyFont="1" applyFill="1" applyBorder="1" applyAlignment="1">
      <alignment horizontal="center"/>
    </xf>
    <xf numFmtId="9" fontId="29" fillId="15" borderId="0" xfId="3" applyFont="1" applyFill="1"/>
    <xf numFmtId="0" fontId="0" fillId="8" borderId="1" xfId="0" applyFill="1" applyBorder="1" applyAlignment="1">
      <alignment horizontal="center" vertical="center" wrapText="1"/>
    </xf>
    <xf numFmtId="0" fontId="1" fillId="8"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9" fontId="0" fillId="0" borderId="0" xfId="0" applyNumberFormat="1" applyFill="1" applyBorder="1" applyAlignment="1">
      <alignment vertical="center"/>
    </xf>
    <xf numFmtId="0" fontId="7" fillId="0" borderId="1" xfId="0" applyFont="1" applyFill="1" applyBorder="1" applyAlignment="1">
      <alignment vertical="center"/>
    </xf>
    <xf numFmtId="0" fontId="7" fillId="0" borderId="1" xfId="0" applyFont="1" applyFill="1" applyBorder="1" applyAlignment="1">
      <alignment horizontal="right" vertical="center" indent="1"/>
    </xf>
    <xf numFmtId="0" fontId="8" fillId="8" borderId="14"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0" fillId="13" borderId="26" xfId="0" applyFill="1" applyBorder="1" applyAlignment="1">
      <alignment horizontal="center" vertical="center" wrapText="1"/>
    </xf>
    <xf numFmtId="0" fontId="1" fillId="0" borderId="38" xfId="0" applyFont="1" applyBorder="1" applyAlignment="1" applyProtection="1">
      <alignment vertical="center" wrapText="1"/>
      <protection locked="0"/>
    </xf>
    <xf numFmtId="15" fontId="0" fillId="0" borderId="39" xfId="0" applyNumberFormat="1" applyBorder="1" applyAlignment="1" applyProtection="1">
      <alignment vertical="center" wrapText="1"/>
      <protection locked="0"/>
    </xf>
    <xf numFmtId="0" fontId="0" fillId="0" borderId="1" xfId="0" applyBorder="1" applyAlignment="1">
      <alignment horizontal="center"/>
    </xf>
    <xf numFmtId="164" fontId="1" fillId="0" borderId="10" xfId="0" applyNumberFormat="1" applyFont="1" applyFill="1" applyBorder="1" applyAlignment="1">
      <alignment horizontal="center" vertical="center" wrapText="1"/>
    </xf>
    <xf numFmtId="0" fontId="29" fillId="15" borderId="59" xfId="0" applyFont="1" applyFill="1" applyBorder="1" applyAlignment="1">
      <alignment horizontal="center" vertical="center" wrapText="1"/>
    </xf>
    <xf numFmtId="0" fontId="0" fillId="14" borderId="0" xfId="0" applyFill="1" applyBorder="1" applyAlignment="1">
      <alignment horizontal="center" vertical="center"/>
    </xf>
    <xf numFmtId="0" fontId="0" fillId="14" borderId="8" xfId="0" applyFill="1" applyBorder="1" applyAlignment="1">
      <alignment horizontal="center" vertical="center"/>
    </xf>
    <xf numFmtId="0" fontId="0" fillId="14" borderId="0" xfId="0" applyFill="1" applyAlignment="1">
      <alignment horizontal="center" vertical="center"/>
    </xf>
    <xf numFmtId="9" fontId="17" fillId="15" borderId="36" xfId="3" applyFont="1" applyFill="1" applyBorder="1"/>
    <xf numFmtId="0" fontId="0" fillId="0" borderId="36" xfId="0" applyBorder="1"/>
    <xf numFmtId="0" fontId="0" fillId="13" borderId="1" xfId="0" applyFill="1" applyBorder="1"/>
    <xf numFmtId="0" fontId="0" fillId="0" borderId="26" xfId="0" applyBorder="1"/>
    <xf numFmtId="0" fontId="0" fillId="0" borderId="1" xfId="0" applyBorder="1" applyAlignment="1">
      <alignment horizontal="center" vertical="center" wrapText="1"/>
    </xf>
    <xf numFmtId="0" fontId="0" fillId="13" borderId="30" xfId="0" applyFill="1" applyBorder="1"/>
    <xf numFmtId="0" fontId="0" fillId="13" borderId="14" xfId="0" applyFill="1" applyBorder="1"/>
    <xf numFmtId="0" fontId="0" fillId="13" borderId="34" xfId="0" applyFill="1" applyBorder="1"/>
    <xf numFmtId="0" fontId="0" fillId="13" borderId="77" xfId="0" applyFill="1" applyBorder="1"/>
    <xf numFmtId="0" fontId="0" fillId="13" borderId="31" xfId="0" applyFill="1" applyBorder="1"/>
    <xf numFmtId="0" fontId="0" fillId="13" borderId="27" xfId="0" applyFill="1" applyBorder="1"/>
    <xf numFmtId="0" fontId="1" fillId="13" borderId="1" xfId="0" applyFont="1" applyFill="1" applyBorder="1" applyAlignment="1">
      <alignment horizontal="center"/>
    </xf>
    <xf numFmtId="1" fontId="0" fillId="0" borderId="1" xfId="3" applyNumberFormat="1" applyFont="1" applyBorder="1" applyAlignment="1">
      <alignment horizontal="center"/>
    </xf>
    <xf numFmtId="0" fontId="8" fillId="0" borderId="61" xfId="0" applyFont="1" applyBorder="1" applyAlignment="1"/>
    <xf numFmtId="0" fontId="8" fillId="0" borderId="0" xfId="0" applyFont="1" applyBorder="1" applyAlignment="1"/>
    <xf numFmtId="0" fontId="8" fillId="0" borderId="1" xfId="0" applyFont="1" applyBorder="1" applyAlignment="1"/>
    <xf numFmtId="164" fontId="0" fillId="13" borderId="1" xfId="0" applyNumberFormat="1" applyFill="1" applyBorder="1" applyAlignment="1">
      <alignment horizontal="center"/>
    </xf>
    <xf numFmtId="0" fontId="1" fillId="0" borderId="1" xfId="0" applyFont="1" applyBorder="1" applyAlignment="1">
      <alignment horizontal="center" vertical="center" wrapText="1"/>
    </xf>
    <xf numFmtId="0" fontId="9" fillId="8" borderId="1" xfId="0" applyFont="1" applyFill="1" applyBorder="1" applyAlignment="1">
      <alignment horizontal="center" vertical="center" wrapText="1"/>
    </xf>
    <xf numFmtId="0" fontId="9" fillId="8" borderId="24" xfId="0" applyFont="1" applyFill="1" applyBorder="1" applyAlignment="1">
      <alignment vertical="center" wrapText="1"/>
    </xf>
    <xf numFmtId="0" fontId="8" fillId="8" borderId="24" xfId="0" applyFont="1" applyFill="1" applyBorder="1" applyAlignment="1">
      <alignment vertical="center" wrapText="1"/>
    </xf>
    <xf numFmtId="0" fontId="8" fillId="8" borderId="23" xfId="0" applyFont="1" applyFill="1" applyBorder="1" applyAlignment="1">
      <alignment vertical="center" wrapText="1"/>
    </xf>
    <xf numFmtId="0" fontId="9" fillId="8" borderId="23" xfId="0" applyFont="1" applyFill="1" applyBorder="1" applyAlignment="1">
      <alignment vertical="center" wrapText="1"/>
    </xf>
    <xf numFmtId="0" fontId="5" fillId="8" borderId="1" xfId="0" applyFont="1" applyFill="1" applyBorder="1" applyAlignment="1">
      <alignment horizontal="left" vertical="center" wrapText="1" indent="1"/>
    </xf>
    <xf numFmtId="0" fontId="0" fillId="0" borderId="26" xfId="0" applyFill="1" applyBorder="1" applyAlignment="1">
      <alignment horizontal="center" vertical="center" wrapText="1"/>
    </xf>
    <xf numFmtId="0" fontId="0" fillId="13" borderId="1" xfId="0" applyFill="1" applyBorder="1" applyAlignment="1">
      <alignment horizontal="center" vertical="center" wrapText="1"/>
    </xf>
    <xf numFmtId="0" fontId="0" fillId="10" borderId="1" xfId="0" applyFill="1" applyBorder="1" applyAlignment="1">
      <alignment horizontal="left" vertical="center" wrapText="1" indent="1"/>
    </xf>
    <xf numFmtId="0" fontId="1" fillId="19" borderId="1" xfId="0" applyFont="1" applyFill="1" applyBorder="1" applyAlignment="1">
      <alignment vertical="center" wrapText="1"/>
    </xf>
    <xf numFmtId="0" fontId="21" fillId="19" borderId="1" xfId="0" applyFont="1" applyFill="1" applyBorder="1" applyAlignment="1">
      <alignment horizontal="left" vertical="center" wrapText="1" indent="1"/>
    </xf>
    <xf numFmtId="0" fontId="1" fillId="19" borderId="11" xfId="0" applyFont="1" applyFill="1" applyBorder="1" applyAlignment="1">
      <alignment horizontal="center" vertical="center" wrapText="1"/>
    </xf>
    <xf numFmtId="0" fontId="1" fillId="19" borderId="26" xfId="0" applyFont="1" applyFill="1" applyBorder="1" applyAlignment="1">
      <alignment horizontal="center" vertical="center" wrapText="1"/>
    </xf>
    <xf numFmtId="0" fontId="0" fillId="19" borderId="26" xfId="0" applyFill="1" applyBorder="1" applyAlignment="1">
      <alignment horizontal="center" vertical="center"/>
    </xf>
    <xf numFmtId="0" fontId="1" fillId="19" borderId="33" xfId="0" applyFont="1" applyFill="1" applyBorder="1" applyAlignment="1">
      <alignment horizontal="center" vertical="center" wrapText="1"/>
    </xf>
    <xf numFmtId="0" fontId="1" fillId="19" borderId="34" xfId="0" applyFont="1" applyFill="1" applyBorder="1" applyAlignment="1">
      <alignment horizontal="center" vertical="center" wrapText="1"/>
    </xf>
    <xf numFmtId="0" fontId="22" fillId="19" borderId="1" xfId="0" applyFont="1" applyFill="1" applyBorder="1" applyAlignment="1">
      <alignment horizontal="left" vertical="center" wrapText="1" indent="1"/>
    </xf>
    <xf numFmtId="0" fontId="0" fillId="19" borderId="1" xfId="0" applyFill="1" applyBorder="1" applyAlignment="1">
      <alignment horizontal="center" vertical="center"/>
    </xf>
    <xf numFmtId="0" fontId="0" fillId="19" borderId="14" xfId="0" applyFill="1" applyBorder="1" applyAlignment="1" applyProtection="1">
      <alignment horizontal="center" vertical="center" wrapText="1"/>
    </xf>
    <xf numFmtId="0" fontId="0" fillId="19" borderId="1" xfId="0" applyFill="1" applyBorder="1" applyAlignment="1" applyProtection="1">
      <alignment horizontal="center" vertical="center" wrapText="1"/>
    </xf>
    <xf numFmtId="0" fontId="0" fillId="19" borderId="1" xfId="0" applyFill="1" applyBorder="1" applyAlignment="1">
      <alignment horizontal="center" vertical="center" wrapText="1"/>
    </xf>
    <xf numFmtId="0" fontId="1" fillId="19" borderId="11" xfId="0" applyFont="1" applyFill="1" applyBorder="1" applyAlignment="1">
      <alignment horizontal="center" vertical="center"/>
    </xf>
    <xf numFmtId="0" fontId="1" fillId="19" borderId="1" xfId="0" applyFont="1" applyFill="1" applyBorder="1" applyAlignment="1">
      <alignment horizontal="center" vertical="center"/>
    </xf>
    <xf numFmtId="0" fontId="8" fillId="20" borderId="1" xfId="0" applyFont="1" applyFill="1" applyBorder="1" applyAlignment="1">
      <alignment horizontal="center" vertical="center" wrapText="1"/>
    </xf>
    <xf numFmtId="0" fontId="12" fillId="20" borderId="1" xfId="0" applyFont="1" applyFill="1" applyBorder="1" applyAlignment="1">
      <alignment horizontal="center" vertical="center" wrapText="1"/>
    </xf>
    <xf numFmtId="0" fontId="27" fillId="20" borderId="23" xfId="0" applyFont="1" applyFill="1" applyBorder="1"/>
    <xf numFmtId="0" fontId="8" fillId="20" borderId="24" xfId="0" applyFont="1" applyFill="1" applyBorder="1" applyAlignment="1">
      <alignment vertical="center" wrapText="1"/>
    </xf>
    <xf numFmtId="0" fontId="20" fillId="0" borderId="20" xfId="0" applyFont="1" applyFill="1" applyBorder="1" applyAlignment="1">
      <alignment horizontal="center" vertical="center" wrapText="1"/>
    </xf>
    <xf numFmtId="9" fontId="20" fillId="0" borderId="1" xfId="3" applyFont="1" applyBorder="1" applyAlignment="1">
      <alignment horizontal="center" vertical="center"/>
    </xf>
    <xf numFmtId="9" fontId="20" fillId="0" borderId="42" xfId="3" applyFont="1" applyBorder="1" applyAlignment="1">
      <alignment horizontal="center" vertical="center"/>
    </xf>
    <xf numFmtId="9" fontId="1" fillId="14" borderId="26" xfId="3" applyFont="1" applyFill="1" applyBorder="1" applyAlignment="1">
      <alignment horizontal="center" vertical="center" wrapText="1"/>
    </xf>
    <xf numFmtId="0" fontId="0" fillId="0" borderId="1" xfId="0" applyBorder="1" applyAlignment="1">
      <alignment horizontal="left"/>
    </xf>
    <xf numFmtId="167" fontId="0" fillId="0" borderId="1" xfId="0" applyNumberFormat="1" applyBorder="1" applyAlignment="1">
      <alignment horizontal="center"/>
    </xf>
    <xf numFmtId="167" fontId="0" fillId="15" borderId="1" xfId="0" applyNumberFormat="1" applyFill="1" applyBorder="1" applyAlignment="1">
      <alignment horizontal="center"/>
    </xf>
    <xf numFmtId="0" fontId="8" fillId="15" borderId="1" xfId="0" applyFont="1" applyFill="1" applyBorder="1"/>
    <xf numFmtId="0" fontId="1" fillId="0" borderId="13" xfId="0" applyFont="1" applyBorder="1" applyAlignment="1">
      <alignment horizontal="left" indent="1"/>
    </xf>
    <xf numFmtId="0" fontId="21" fillId="10" borderId="1" xfId="0" applyFont="1" applyFill="1" applyBorder="1" applyAlignment="1">
      <alignment horizontal="left" vertical="center" wrapText="1" indent="1"/>
    </xf>
    <xf numFmtId="0" fontId="1" fillId="13" borderId="23" xfId="0" applyFont="1" applyFill="1" applyBorder="1" applyAlignment="1">
      <alignment horizontal="left" vertical="center" wrapText="1" indent="1"/>
    </xf>
    <xf numFmtId="0" fontId="1" fillId="0" borderId="1" xfId="0" applyFont="1" applyFill="1" applyBorder="1" applyAlignment="1">
      <alignment horizontal="center" vertical="center" wrapText="1"/>
    </xf>
    <xf numFmtId="9" fontId="0" fillId="18" borderId="1" xfId="3" applyFont="1" applyFill="1" applyBorder="1" applyAlignment="1">
      <alignment horizontal="center" vertical="center" wrapText="1"/>
    </xf>
    <xf numFmtId="9" fontId="1" fillId="18" borderId="1" xfId="0" applyNumberFormat="1" applyFont="1" applyFill="1" applyBorder="1" applyAlignment="1">
      <alignment horizontal="center" vertical="center" wrapText="1"/>
    </xf>
    <xf numFmtId="0" fontId="1" fillId="22" borderId="0" xfId="0" applyFont="1" applyFill="1" applyAlignment="1">
      <alignment horizontal="center" vertical="center"/>
    </xf>
    <xf numFmtId="9" fontId="0" fillId="14" borderId="1" xfId="3" applyFont="1" applyFill="1" applyBorder="1" applyAlignment="1">
      <alignment horizontal="center" vertical="center" wrapText="1"/>
    </xf>
    <xf numFmtId="0" fontId="1" fillId="13" borderId="1" xfId="0" applyFont="1" applyFill="1" applyBorder="1" applyAlignment="1">
      <alignment horizontal="left" vertical="center" wrapText="1" indent="1"/>
    </xf>
    <xf numFmtId="0" fontId="0" fillId="22" borderId="1" xfId="0" applyFill="1" applyBorder="1" applyAlignment="1">
      <alignment horizontal="center" vertical="center" wrapText="1"/>
    </xf>
    <xf numFmtId="0" fontId="0" fillId="14" borderId="0" xfId="0" applyFill="1" applyAlignment="1">
      <alignment vertical="center" wrapText="1"/>
    </xf>
    <xf numFmtId="9" fontId="0" fillId="14" borderId="26" xfId="3" applyFont="1" applyFill="1" applyBorder="1" applyAlignment="1">
      <alignment horizontal="center" vertical="center" wrapText="1"/>
    </xf>
    <xf numFmtId="0" fontId="34" fillId="3" borderId="0" xfId="0" applyFont="1" applyFill="1" applyBorder="1" applyAlignment="1">
      <alignment vertical="center" wrapText="1"/>
    </xf>
    <xf numFmtId="0" fontId="34" fillId="3" borderId="0" xfId="0" applyFont="1" applyFill="1" applyAlignment="1">
      <alignment vertical="center"/>
    </xf>
    <xf numFmtId="0" fontId="34" fillId="0" borderId="0" xfId="0" applyFont="1" applyAlignment="1">
      <alignment vertical="center"/>
    </xf>
    <xf numFmtId="0" fontId="35" fillId="0" borderId="1" xfId="0" applyFont="1" applyFill="1" applyBorder="1" applyAlignment="1" applyProtection="1">
      <alignment vertical="center" wrapText="1"/>
    </xf>
    <xf numFmtId="0" fontId="34" fillId="3" borderId="0" xfId="0" applyFont="1" applyFill="1" applyBorder="1" applyAlignment="1" applyProtection="1">
      <alignment vertical="center" wrapText="1"/>
    </xf>
    <xf numFmtId="0" fontId="35" fillId="0" borderId="26" xfId="0" applyFont="1" applyFill="1" applyBorder="1" applyAlignment="1" applyProtection="1">
      <alignment vertical="center" wrapText="1"/>
    </xf>
    <xf numFmtId="0" fontId="35" fillId="0" borderId="26" xfId="0" applyFont="1" applyFill="1" applyBorder="1" applyAlignment="1">
      <alignment vertical="center"/>
    </xf>
    <xf numFmtId="165" fontId="34" fillId="3" borderId="0" xfId="0" applyNumberFormat="1" applyFont="1" applyFill="1" applyBorder="1" applyAlignment="1" applyProtection="1">
      <alignment vertical="center" wrapText="1"/>
    </xf>
    <xf numFmtId="0" fontId="34" fillId="3" borderId="0" xfId="0" applyFont="1" applyFill="1" applyAlignment="1"/>
    <xf numFmtId="0" fontId="34" fillId="0" borderId="0" xfId="0" applyFont="1" applyAlignment="1"/>
    <xf numFmtId="0" fontId="35" fillId="0" borderId="34" xfId="0" applyFont="1" applyFill="1" applyBorder="1" applyAlignment="1">
      <alignment vertical="center"/>
    </xf>
    <xf numFmtId="0" fontId="34" fillId="3" borderId="0" xfId="0" applyFont="1" applyFill="1" applyAlignment="1">
      <alignment horizontal="left" vertical="center"/>
    </xf>
    <xf numFmtId="0" fontId="34" fillId="0" borderId="0" xfId="0" applyFont="1" applyAlignment="1">
      <alignment horizontal="left" vertical="center"/>
    </xf>
    <xf numFmtId="0" fontId="34" fillId="0" borderId="5" xfId="0" applyFont="1" applyBorder="1" applyAlignment="1">
      <alignment horizontal="center" vertical="center"/>
    </xf>
    <xf numFmtId="0" fontId="34" fillId="0" borderId="0" xfId="0" applyFont="1" applyBorder="1" applyAlignment="1">
      <alignment vertical="center" wrapText="1"/>
    </xf>
    <xf numFmtId="0" fontId="34" fillId="0" borderId="0" xfId="0" applyFont="1" applyBorder="1" applyAlignment="1">
      <alignment horizontal="center" vertical="center"/>
    </xf>
    <xf numFmtId="0" fontId="34" fillId="0" borderId="6" xfId="0" applyFont="1" applyBorder="1" applyAlignment="1">
      <alignment horizontal="center" vertical="center"/>
    </xf>
    <xf numFmtId="0" fontId="34" fillId="0" borderId="19" xfId="0" applyFont="1" applyBorder="1" applyAlignment="1">
      <alignment vertical="center"/>
    </xf>
    <xf numFmtId="0" fontId="34" fillId="3" borderId="5" xfId="0" applyFont="1" applyFill="1" applyBorder="1" applyAlignment="1">
      <alignment horizontal="center" vertical="center"/>
    </xf>
    <xf numFmtId="0" fontId="34" fillId="3" borderId="0" xfId="0" applyFont="1" applyFill="1" applyBorder="1" applyAlignment="1">
      <alignment horizontal="center" vertical="center"/>
    </xf>
    <xf numFmtId="0" fontId="34" fillId="3" borderId="0" xfId="0" applyFont="1" applyFill="1" applyBorder="1" applyAlignment="1">
      <alignment horizontal="center" textRotation="90"/>
    </xf>
    <xf numFmtId="0" fontId="34" fillId="3" borderId="0" xfId="0" applyFont="1" applyFill="1" applyBorder="1" applyAlignment="1">
      <alignment horizontal="center" vertical="center" wrapText="1"/>
    </xf>
    <xf numFmtId="0" fontId="34" fillId="0" borderId="0" xfId="0" applyFont="1" applyFill="1" applyAlignment="1">
      <alignment vertical="center"/>
    </xf>
    <xf numFmtId="0" fontId="34" fillId="16" borderId="0" xfId="0" applyFont="1" applyFill="1" applyAlignment="1">
      <alignment vertical="center"/>
    </xf>
    <xf numFmtId="0" fontId="34" fillId="0" borderId="0" xfId="0" applyFont="1" applyFill="1" applyAlignment="1">
      <alignment horizontal="left" vertical="center"/>
    </xf>
    <xf numFmtId="0" fontId="34" fillId="0" borderId="0" xfId="0" applyFont="1" applyFill="1" applyAlignment="1">
      <alignment horizontal="center" vertical="center"/>
    </xf>
    <xf numFmtId="2" fontId="34" fillId="0" borderId="0" xfId="0" applyNumberFormat="1" applyFont="1" applyFill="1" applyAlignment="1">
      <alignment horizontal="center" vertical="center"/>
    </xf>
    <xf numFmtId="0" fontId="34" fillId="0" borderId="0" xfId="0" applyFont="1" applyFill="1" applyAlignment="1">
      <alignment vertical="center" wrapText="1"/>
    </xf>
    <xf numFmtId="0" fontId="34" fillId="16" borderId="0" xfId="0" applyFont="1" applyFill="1" applyAlignment="1">
      <alignment horizontal="center" vertical="center"/>
    </xf>
    <xf numFmtId="2" fontId="34" fillId="16" borderId="0" xfId="0" applyNumberFormat="1" applyFont="1" applyFill="1" applyAlignment="1">
      <alignment horizontal="center" vertical="center"/>
    </xf>
    <xf numFmtId="0" fontId="34" fillId="16" borderId="0" xfId="0" applyFont="1" applyFill="1" applyAlignment="1">
      <alignment vertical="center" wrapText="1"/>
    </xf>
    <xf numFmtId="1" fontId="34" fillId="0" borderId="0" xfId="0" applyNumberFormat="1" applyFont="1" applyFill="1" applyBorder="1" applyAlignment="1">
      <alignment horizontal="center" vertical="center"/>
    </xf>
    <xf numFmtId="1" fontId="34" fillId="3" borderId="0" xfId="0" applyNumberFormat="1" applyFont="1" applyFill="1" applyAlignment="1">
      <alignment horizontal="center" vertical="center"/>
    </xf>
    <xf numFmtId="0" fontId="39" fillId="8" borderId="23" xfId="0" applyFont="1" applyFill="1" applyBorder="1" applyAlignment="1">
      <alignment vertical="center" wrapText="1"/>
    </xf>
    <xf numFmtId="0" fontId="39" fillId="8" borderId="24" xfId="0" applyFont="1" applyFill="1" applyBorder="1" applyAlignment="1">
      <alignment vertical="center" wrapText="1"/>
    </xf>
    <xf numFmtId="0" fontId="34" fillId="0" borderId="0" xfId="0" applyFont="1" applyFill="1" applyAlignment="1">
      <alignment horizontal="left" vertical="center" wrapText="1"/>
    </xf>
    <xf numFmtId="0" fontId="34" fillId="16" borderId="0" xfId="0" applyFont="1" applyFill="1" applyAlignment="1">
      <alignment horizontal="left" vertical="center" wrapText="1"/>
    </xf>
    <xf numFmtId="0" fontId="34" fillId="9" borderId="23" xfId="0" applyFont="1" applyFill="1" applyBorder="1" applyAlignment="1">
      <alignment horizontal="left" vertical="center" wrapText="1" indent="1"/>
    </xf>
    <xf numFmtId="0" fontId="38" fillId="8" borderId="1" xfId="0" applyFont="1" applyFill="1" applyBorder="1" applyAlignment="1">
      <alignment horizontal="center" vertical="center" wrapText="1"/>
    </xf>
    <xf numFmtId="0" fontId="34" fillId="10" borderId="11" xfId="0" applyFont="1" applyFill="1" applyBorder="1" applyAlignment="1">
      <alignment horizontal="center" vertical="center" wrapText="1"/>
    </xf>
    <xf numFmtId="0" fontId="34" fillId="10" borderId="1" xfId="0" applyFont="1" applyFill="1" applyBorder="1" applyAlignment="1">
      <alignment horizontal="left" vertical="center" wrapText="1" indent="1"/>
    </xf>
    <xf numFmtId="0" fontId="34" fillId="9" borderId="1" xfId="0" applyFont="1" applyFill="1" applyBorder="1" applyAlignment="1">
      <alignment horizontal="center" vertical="center" wrapText="1"/>
    </xf>
    <xf numFmtId="0" fontId="34" fillId="2" borderId="26" xfId="0" applyFont="1" applyFill="1" applyBorder="1" applyAlignment="1">
      <alignment horizontal="center" vertical="center" wrapText="1"/>
    </xf>
    <xf numFmtId="0" fontId="34" fillId="3" borderId="0" xfId="0" applyFont="1" applyFill="1" applyBorder="1" applyAlignment="1" applyProtection="1">
      <alignment vertical="center" wrapText="1"/>
      <protection locked="0"/>
    </xf>
    <xf numFmtId="0" fontId="34" fillId="19" borderId="14" xfId="0" applyNumberFormat="1" applyFont="1" applyFill="1" applyBorder="1" applyAlignment="1">
      <alignment horizontal="center" vertical="center" wrapText="1"/>
    </xf>
    <xf numFmtId="9" fontId="34" fillId="9" borderId="1" xfId="3" applyFont="1" applyFill="1" applyBorder="1" applyAlignment="1">
      <alignment horizontal="center" vertical="center" wrapText="1"/>
    </xf>
    <xf numFmtId="0" fontId="34" fillId="10" borderId="33" xfId="0" applyFont="1" applyFill="1" applyBorder="1" applyAlignment="1">
      <alignment horizontal="center" vertical="center" wrapText="1"/>
    </xf>
    <xf numFmtId="0" fontId="34" fillId="10" borderId="14" xfId="0" applyFont="1" applyFill="1" applyBorder="1" applyAlignment="1">
      <alignment horizontal="left" vertical="center" wrapText="1" indent="1"/>
    </xf>
    <xf numFmtId="0" fontId="34" fillId="9" borderId="14" xfId="0" applyFont="1" applyFill="1" applyBorder="1" applyAlignment="1">
      <alignment horizontal="center" vertical="center" wrapText="1"/>
    </xf>
    <xf numFmtId="0" fontId="34" fillId="0" borderId="34" xfId="0" applyFont="1" applyFill="1" applyBorder="1" applyAlignment="1">
      <alignment horizontal="center" vertical="center" wrapText="1"/>
    </xf>
    <xf numFmtId="0" fontId="34" fillId="0" borderId="1" xfId="2" applyFont="1" applyFill="1" applyBorder="1" applyAlignment="1">
      <alignment vertical="center"/>
    </xf>
    <xf numFmtId="2" fontId="34" fillId="0" borderId="1" xfId="2" applyNumberFormat="1" applyFont="1" applyFill="1" applyBorder="1" applyAlignment="1">
      <alignment vertical="center"/>
    </xf>
    <xf numFmtId="0" fontId="34" fillId="0" borderId="1" xfId="2" applyFont="1" applyFill="1" applyBorder="1"/>
    <xf numFmtId="0" fontId="34" fillId="0" borderId="1" xfId="0" applyFont="1" applyFill="1" applyBorder="1" applyAlignment="1">
      <alignment vertical="center"/>
    </xf>
    <xf numFmtId="0" fontId="34" fillId="0" borderId="1" xfId="2" applyFont="1" applyFill="1" applyBorder="1" applyAlignment="1">
      <alignment horizontal="left" vertical="center"/>
    </xf>
    <xf numFmtId="0" fontId="34" fillId="8" borderId="36" xfId="0" applyFont="1" applyFill="1" applyBorder="1" applyAlignment="1">
      <alignment vertical="center" wrapText="1"/>
    </xf>
    <xf numFmtId="9" fontId="34" fillId="0" borderId="1" xfId="4" applyFont="1" applyFill="1" applyBorder="1" applyAlignment="1">
      <alignment horizontal="center" vertical="center"/>
    </xf>
    <xf numFmtId="9" fontId="34" fillId="0" borderId="1" xfId="2" applyNumberFormat="1" applyFont="1" applyFill="1" applyBorder="1" applyAlignment="1">
      <alignment horizontal="center" vertical="center"/>
    </xf>
    <xf numFmtId="0" fontId="34" fillId="14" borderId="0" xfId="2" applyFont="1" applyFill="1" applyBorder="1"/>
    <xf numFmtId="0" fontId="34" fillId="10" borderId="11" xfId="0" applyFont="1" applyFill="1" applyBorder="1" applyAlignment="1">
      <alignment horizontal="left" vertical="center" wrapText="1" indent="1"/>
    </xf>
    <xf numFmtId="0" fontId="34" fillId="9" borderId="36" xfId="0" applyFont="1" applyFill="1" applyBorder="1" applyAlignment="1">
      <alignment horizontal="center" vertical="center" wrapText="1"/>
    </xf>
    <xf numFmtId="0" fontId="34" fillId="0" borderId="1" xfId="0" applyFont="1" applyFill="1" applyBorder="1" applyAlignment="1">
      <alignment horizontal="left" vertical="center"/>
    </xf>
    <xf numFmtId="9" fontId="34" fillId="0" borderId="1" xfId="2" applyNumberFormat="1" applyFont="1" applyFill="1" applyBorder="1" applyAlignment="1">
      <alignment horizontal="left" vertical="center"/>
    </xf>
    <xf numFmtId="0" fontId="34" fillId="3" borderId="0" xfId="2" applyFont="1" applyFill="1" applyBorder="1" applyAlignment="1">
      <alignment vertical="center"/>
    </xf>
    <xf numFmtId="0" fontId="34" fillId="3" borderId="0" xfId="0" applyFont="1" applyFill="1" applyBorder="1" applyAlignment="1">
      <alignment vertical="center"/>
    </xf>
    <xf numFmtId="9" fontId="34" fillId="3" borderId="0" xfId="2" applyNumberFormat="1" applyFont="1" applyFill="1" applyBorder="1" applyAlignment="1">
      <alignment horizontal="left" vertical="center"/>
    </xf>
    <xf numFmtId="0" fontId="34" fillId="3" borderId="0" xfId="2" applyFont="1" applyFill="1" applyBorder="1" applyAlignment="1">
      <alignment horizontal="left" vertical="center"/>
    </xf>
    <xf numFmtId="0" fontId="34" fillId="3" borderId="0" xfId="2" applyFont="1" applyFill="1" applyAlignment="1">
      <alignment horizontal="left" vertical="center"/>
    </xf>
    <xf numFmtId="0" fontId="34" fillId="0" borderId="0" xfId="2" applyFont="1" applyFill="1" applyBorder="1" applyAlignment="1">
      <alignment horizontal="left" vertical="center"/>
    </xf>
    <xf numFmtId="0" fontId="34" fillId="0" borderId="0" xfId="2" applyFont="1" applyFill="1" applyAlignment="1">
      <alignment horizontal="left" vertical="center"/>
    </xf>
    <xf numFmtId="0" fontId="34" fillId="0" borderId="1" xfId="0" applyFont="1" applyFill="1" applyBorder="1" applyAlignment="1">
      <alignment horizontal="center" vertical="center"/>
    </xf>
    <xf numFmtId="166" fontId="34" fillId="9" borderId="36" xfId="0" applyNumberFormat="1" applyFont="1" applyFill="1" applyBorder="1" applyAlignment="1">
      <alignment horizontal="center" vertical="center" wrapText="1"/>
    </xf>
    <xf numFmtId="9" fontId="34" fillId="3" borderId="0" xfId="2" applyNumberFormat="1" applyFont="1" applyFill="1" applyAlignment="1">
      <alignment horizontal="left" vertical="center"/>
    </xf>
    <xf numFmtId="1" fontId="34" fillId="0" borderId="1" xfId="2" applyNumberFormat="1" applyFont="1" applyFill="1" applyBorder="1" applyAlignment="1">
      <alignment horizontal="center" vertical="center"/>
    </xf>
    <xf numFmtId="9" fontId="34" fillId="0" borderId="1" xfId="0" applyNumberFormat="1" applyFont="1" applyFill="1" applyBorder="1" applyAlignment="1">
      <alignment horizontal="center" vertical="center"/>
    </xf>
    <xf numFmtId="0" fontId="34" fillId="10" borderId="50" xfId="0" applyFont="1" applyFill="1" applyBorder="1" applyAlignment="1">
      <alignment horizontal="left" vertical="center" wrapText="1" indent="1"/>
    </xf>
    <xf numFmtId="166" fontId="34" fillId="9" borderId="37" xfId="0" applyNumberFormat="1" applyFont="1" applyFill="1" applyBorder="1" applyAlignment="1">
      <alignment horizontal="center" vertical="center" wrapText="1"/>
    </xf>
    <xf numFmtId="9" fontId="34" fillId="3" borderId="0" xfId="2" applyNumberFormat="1" applyFont="1" applyFill="1" applyAlignment="1">
      <alignment vertical="center"/>
    </xf>
    <xf numFmtId="0" fontId="34" fillId="3" borderId="5" xfId="0" applyFont="1" applyFill="1" applyBorder="1" applyAlignment="1">
      <alignment horizontal="left" vertical="center" wrapText="1" indent="1"/>
    </xf>
    <xf numFmtId="0" fontId="34" fillId="3" borderId="0" xfId="0" applyFont="1" applyFill="1" applyBorder="1" applyAlignment="1">
      <alignment horizontal="left" vertical="center" wrapText="1" indent="1"/>
    </xf>
    <xf numFmtId="164" fontId="34" fillId="3" borderId="0" xfId="0" applyNumberFormat="1" applyFont="1" applyFill="1" applyBorder="1" applyAlignment="1">
      <alignment horizontal="center" vertical="center" wrapText="1"/>
    </xf>
    <xf numFmtId="9" fontId="34" fillId="3" borderId="0" xfId="0" applyNumberFormat="1" applyFont="1" applyFill="1" applyBorder="1" applyAlignment="1">
      <alignment horizontal="center" vertical="center" wrapText="1"/>
    </xf>
    <xf numFmtId="0" fontId="34" fillId="3" borderId="0" xfId="0" applyFont="1" applyFill="1" applyAlignment="1">
      <alignment horizontal="center" vertical="center"/>
    </xf>
    <xf numFmtId="9" fontId="34" fillId="3" borderId="0" xfId="0" applyNumberFormat="1" applyFont="1" applyFill="1" applyAlignment="1">
      <alignment horizontal="center" vertical="center"/>
    </xf>
    <xf numFmtId="0" fontId="38" fillId="17" borderId="1" xfId="0" applyFont="1" applyFill="1" applyBorder="1" applyAlignment="1">
      <alignment horizontal="center" vertical="center" wrapText="1"/>
    </xf>
    <xf numFmtId="0" fontId="34" fillId="8" borderId="25" xfId="0" applyFont="1" applyFill="1" applyBorder="1" applyAlignment="1">
      <alignment horizontal="left" vertical="center" wrapText="1" indent="1"/>
    </xf>
    <xf numFmtId="0" fontId="34" fillId="8" borderId="23" xfId="0" applyFont="1" applyFill="1" applyBorder="1" applyAlignment="1">
      <alignment horizontal="left" vertical="center" wrapText="1" indent="1"/>
    </xf>
    <xf numFmtId="0" fontId="34" fillId="8" borderId="24" xfId="0" applyFont="1" applyFill="1" applyBorder="1" applyAlignment="1">
      <alignment horizontal="left" vertical="center" wrapText="1" indent="1"/>
    </xf>
    <xf numFmtId="0" fontId="34" fillId="9" borderId="1" xfId="0" applyFont="1" applyFill="1" applyBorder="1" applyAlignment="1" applyProtection="1">
      <alignment horizontal="center" vertical="center" wrapText="1"/>
    </xf>
    <xf numFmtId="0" fontId="41" fillId="20" borderId="23" xfId="0" applyFont="1" applyFill="1" applyBorder="1" applyAlignment="1">
      <alignment horizontal="left" vertical="center" wrapText="1"/>
    </xf>
    <xf numFmtId="0" fontId="43" fillId="20" borderId="23" xfId="0" applyFont="1" applyFill="1" applyBorder="1" applyAlignment="1">
      <alignment horizontal="left" vertical="center" wrapText="1" indent="1"/>
    </xf>
    <xf numFmtId="0" fontId="37" fillId="20" borderId="1" xfId="0" applyFont="1" applyFill="1" applyBorder="1" applyAlignment="1">
      <alignment horizontal="center" vertical="center" wrapText="1"/>
    </xf>
    <xf numFmtId="0" fontId="34" fillId="20" borderId="23" xfId="0" applyFont="1" applyFill="1" applyBorder="1" applyAlignment="1" applyProtection="1">
      <alignment horizontal="center" vertical="center" wrapText="1"/>
      <protection locked="0"/>
    </xf>
    <xf numFmtId="0" fontId="34" fillId="20" borderId="23" xfId="0" applyFont="1" applyFill="1" applyBorder="1" applyAlignment="1" applyProtection="1">
      <alignment horizontal="left" vertical="center" wrapText="1"/>
    </xf>
    <xf numFmtId="0" fontId="34" fillId="20" borderId="24" xfId="0" applyFont="1" applyFill="1" applyBorder="1" applyAlignment="1" applyProtection="1">
      <alignment horizontal="left" vertical="center" wrapText="1"/>
    </xf>
    <xf numFmtId="0" fontId="34" fillId="17" borderId="1" xfId="0" applyFont="1" applyFill="1" applyBorder="1" applyAlignment="1">
      <alignment horizontal="center" vertical="center" wrapText="1"/>
    </xf>
    <xf numFmtId="2" fontId="34" fillId="17" borderId="1" xfId="0" applyNumberFormat="1" applyFont="1" applyFill="1" applyBorder="1" applyAlignment="1">
      <alignment horizontal="center" vertical="center" wrapText="1"/>
    </xf>
    <xf numFmtId="0" fontId="44" fillId="19" borderId="1" xfId="0" applyFont="1" applyFill="1" applyBorder="1" applyAlignment="1">
      <alignment horizontal="left" vertical="center" wrapText="1" indent="1"/>
    </xf>
    <xf numFmtId="0" fontId="34" fillId="20" borderId="33" xfId="0" applyFont="1" applyFill="1" applyBorder="1" applyAlignment="1">
      <alignment horizontal="center" vertical="center" wrapText="1"/>
    </xf>
    <xf numFmtId="0" fontId="43" fillId="20" borderId="1" xfId="0" applyFont="1" applyFill="1" applyBorder="1" applyAlignment="1">
      <alignment horizontal="left" vertical="center" wrapText="1" indent="1"/>
    </xf>
    <xf numFmtId="0" fontId="44" fillId="20" borderId="1" xfId="0" applyFont="1" applyFill="1" applyBorder="1" applyAlignment="1">
      <alignment horizontal="center" vertical="center" wrapText="1"/>
    </xf>
    <xf numFmtId="0" fontId="34" fillId="19" borderId="33" xfId="0" applyFont="1" applyFill="1" applyBorder="1" applyAlignment="1">
      <alignment horizontal="center" vertical="center" wrapText="1"/>
    </xf>
    <xf numFmtId="0" fontId="44" fillId="20" borderId="1" xfId="0" applyFont="1" applyFill="1" applyBorder="1" applyAlignment="1">
      <alignment horizontal="left" vertical="center" wrapText="1" indent="1"/>
    </xf>
    <xf numFmtId="0" fontId="46" fillId="20" borderId="36" xfId="0" applyFont="1" applyFill="1" applyBorder="1" applyAlignment="1" applyProtection="1">
      <alignment horizontal="center" vertical="center" wrapText="1"/>
    </xf>
    <xf numFmtId="0" fontId="34" fillId="17" borderId="36" xfId="0" applyFont="1" applyFill="1" applyBorder="1" applyAlignment="1" applyProtection="1">
      <alignment horizontal="center" vertical="center" wrapText="1"/>
    </xf>
    <xf numFmtId="0" fontId="34" fillId="19" borderId="1" xfId="0" applyFont="1" applyFill="1" applyBorder="1" applyAlignment="1" applyProtection="1">
      <alignment horizontal="center" vertical="center" wrapText="1"/>
    </xf>
    <xf numFmtId="0" fontId="34" fillId="20" borderId="51" xfId="0" applyFont="1" applyFill="1" applyBorder="1" applyAlignment="1">
      <alignment horizontal="center" vertical="center" wrapText="1"/>
    </xf>
    <xf numFmtId="0" fontId="43" fillId="20" borderId="27" xfId="0" applyFont="1" applyFill="1" applyBorder="1" applyAlignment="1">
      <alignment horizontal="left" vertical="center" wrapText="1" indent="1"/>
    </xf>
    <xf numFmtId="0" fontId="34" fillId="20" borderId="30" xfId="0" applyFont="1" applyFill="1" applyBorder="1" applyAlignment="1">
      <alignment horizontal="center" vertical="center" wrapText="1"/>
    </xf>
    <xf numFmtId="0" fontId="34" fillId="14" borderId="0" xfId="0" applyFont="1" applyFill="1" applyAlignment="1">
      <alignment vertical="center"/>
    </xf>
    <xf numFmtId="0" fontId="34" fillId="3" borderId="0" xfId="0" applyFont="1" applyFill="1" applyAlignment="1">
      <alignment vertical="center" wrapText="1"/>
    </xf>
    <xf numFmtId="0" fontId="34" fillId="3" borderId="6" xfId="0" applyFont="1" applyFill="1" applyBorder="1" applyAlignment="1">
      <alignment horizontal="center" vertical="center"/>
    </xf>
    <xf numFmtId="0" fontId="34" fillId="3" borderId="7" xfId="0" applyFont="1" applyFill="1" applyBorder="1" applyAlignment="1">
      <alignment horizontal="center" vertical="center"/>
    </xf>
    <xf numFmtId="0" fontId="34" fillId="3" borderId="8" xfId="0" applyFont="1" applyFill="1" applyBorder="1" applyAlignment="1">
      <alignment vertical="center" wrapText="1"/>
    </xf>
    <xf numFmtId="0" fontId="34" fillId="3" borderId="8" xfId="0" applyFont="1" applyFill="1" applyBorder="1" applyAlignment="1">
      <alignment horizontal="center" vertical="center"/>
    </xf>
    <xf numFmtId="0" fontId="34" fillId="3" borderId="9" xfId="0" applyFont="1" applyFill="1" applyBorder="1" applyAlignment="1">
      <alignment horizontal="center" vertical="center"/>
    </xf>
    <xf numFmtId="0" fontId="34" fillId="0" borderId="0" xfId="0" applyFont="1" applyAlignment="1">
      <alignment horizontal="center" vertical="center"/>
    </xf>
    <xf numFmtId="0" fontId="34" fillId="0" borderId="0" xfId="0" applyFont="1" applyAlignment="1">
      <alignment vertical="center" wrapText="1"/>
    </xf>
    <xf numFmtId="0" fontId="1" fillId="10" borderId="11" xfId="0" applyFont="1" applyFill="1" applyBorder="1" applyAlignment="1">
      <alignment vertical="center" wrapText="1"/>
    </xf>
    <xf numFmtId="0" fontId="0" fillId="23" borderId="0" xfId="0" applyFill="1" applyBorder="1"/>
    <xf numFmtId="0" fontId="50" fillId="3" borderId="0" xfId="0" applyFont="1" applyFill="1" applyBorder="1" applyAlignment="1">
      <alignment vertical="center" wrapText="1"/>
    </xf>
    <xf numFmtId="0" fontId="50" fillId="3" borderId="0" xfId="0" applyFont="1" applyFill="1" applyBorder="1" applyAlignment="1">
      <alignment vertical="center"/>
    </xf>
    <xf numFmtId="0" fontId="50" fillId="0" borderId="0" xfId="0" applyFont="1" applyAlignment="1">
      <alignment vertical="center"/>
    </xf>
    <xf numFmtId="0" fontId="51" fillId="0" borderId="1" xfId="0" applyFont="1" applyFill="1" applyBorder="1" applyAlignment="1" applyProtection="1">
      <alignment vertical="center" wrapText="1"/>
    </xf>
    <xf numFmtId="0" fontId="50" fillId="3" borderId="0" xfId="0" applyFont="1" applyFill="1" applyBorder="1" applyAlignment="1" applyProtection="1">
      <alignment vertical="center" wrapText="1"/>
    </xf>
    <xf numFmtId="0" fontId="50" fillId="0" borderId="0" xfId="0" applyFont="1" applyAlignment="1"/>
    <xf numFmtId="0" fontId="50" fillId="0" borderId="0" xfId="0" applyFont="1" applyFill="1" applyBorder="1" applyAlignment="1">
      <alignment vertical="center"/>
    </xf>
    <xf numFmtId="0" fontId="50" fillId="16" borderId="0" xfId="0" applyFont="1" applyFill="1" applyAlignment="1">
      <alignment vertical="center"/>
    </xf>
    <xf numFmtId="0" fontId="50" fillId="0" borderId="0" xfId="0" applyFont="1" applyAlignment="1">
      <alignment horizontal="left" vertical="center"/>
    </xf>
    <xf numFmtId="0" fontId="51" fillId="0" borderId="1" xfId="0" applyFont="1" applyFill="1" applyBorder="1" applyAlignment="1">
      <alignment vertical="center"/>
    </xf>
    <xf numFmtId="0" fontId="50" fillId="16" borderId="0" xfId="0" applyFont="1" applyFill="1" applyAlignment="1">
      <alignment horizontal="center" vertical="center"/>
    </xf>
    <xf numFmtId="2" fontId="50" fillId="16" borderId="0" xfId="0" applyNumberFormat="1" applyFont="1" applyFill="1" applyAlignment="1">
      <alignment horizontal="center" vertical="center"/>
    </xf>
    <xf numFmtId="165" fontId="50" fillId="3" borderId="0" xfId="0" applyNumberFormat="1" applyFont="1" applyFill="1" applyBorder="1" applyAlignment="1" applyProtection="1">
      <alignment vertical="center" wrapText="1"/>
    </xf>
    <xf numFmtId="0" fontId="50" fillId="16" borderId="0" xfId="0" applyFont="1" applyFill="1" applyAlignment="1">
      <alignment horizontal="left" vertical="center"/>
    </xf>
    <xf numFmtId="2" fontId="50" fillId="0" borderId="0" xfId="0" applyNumberFormat="1" applyFont="1" applyFill="1" applyAlignment="1">
      <alignment horizontal="center" vertical="center"/>
    </xf>
    <xf numFmtId="0" fontId="51" fillId="0" borderId="1" xfId="0" applyFont="1" applyFill="1" applyBorder="1" applyAlignment="1">
      <alignment horizontal="right" vertical="center" indent="1"/>
    </xf>
    <xf numFmtId="0" fontId="50" fillId="3" borderId="0" xfId="0" applyFont="1" applyFill="1" applyAlignment="1"/>
    <xf numFmtId="0" fontId="50" fillId="3" borderId="0" xfId="0" applyFont="1" applyFill="1" applyAlignment="1">
      <alignment horizontal="left" vertical="center"/>
    </xf>
    <xf numFmtId="0" fontId="50" fillId="3" borderId="0" xfId="0" applyFont="1" applyFill="1" applyBorder="1" applyAlignment="1">
      <alignment horizontal="center" vertical="center"/>
    </xf>
    <xf numFmtId="0" fontId="50" fillId="13" borderId="0" xfId="0" applyFont="1" applyFill="1" applyBorder="1" applyAlignment="1">
      <alignment horizontal="center" vertical="center"/>
    </xf>
    <xf numFmtId="0" fontId="50" fillId="3" borderId="0" xfId="0" applyFont="1" applyFill="1" applyBorder="1" applyAlignment="1">
      <alignment horizontal="center" textRotation="90"/>
    </xf>
    <xf numFmtId="0" fontId="50" fillId="3" borderId="0" xfId="0" applyFont="1" applyFill="1" applyBorder="1" applyAlignment="1">
      <alignment horizontal="left" textRotation="90"/>
    </xf>
    <xf numFmtId="0" fontId="50" fillId="3" borderId="0" xfId="0" applyFont="1" applyFill="1" applyBorder="1" applyAlignment="1">
      <alignment horizontal="center" vertical="center" wrapText="1"/>
    </xf>
    <xf numFmtId="0" fontId="50" fillId="3" borderId="0" xfId="0" applyFont="1" applyFill="1" applyAlignment="1">
      <alignment vertical="center"/>
    </xf>
    <xf numFmtId="0" fontId="50" fillId="8" borderId="23" xfId="0" applyFont="1" applyFill="1" applyBorder="1" applyAlignment="1">
      <alignment vertical="center" wrapText="1"/>
    </xf>
    <xf numFmtId="0" fontId="56" fillId="8" borderId="14" xfId="0" applyFont="1" applyFill="1" applyBorder="1" applyAlignment="1">
      <alignment horizontal="center" vertical="center" wrapText="1"/>
    </xf>
    <xf numFmtId="0" fontId="50" fillId="8" borderId="22" xfId="0" applyFont="1" applyFill="1" applyBorder="1" applyAlignment="1">
      <alignment horizontal="left" vertical="center" wrapText="1" indent="1"/>
    </xf>
    <xf numFmtId="0" fontId="50" fillId="13" borderId="22" xfId="0" applyFont="1" applyFill="1" applyBorder="1" applyAlignment="1">
      <alignment horizontal="left" vertical="center" wrapText="1" indent="1"/>
    </xf>
    <xf numFmtId="0" fontId="56" fillId="8" borderId="30" xfId="0" applyFont="1" applyFill="1" applyBorder="1" applyAlignment="1">
      <alignment horizontal="center" vertical="center" wrapText="1"/>
    </xf>
    <xf numFmtId="0" fontId="50" fillId="10" borderId="1" xfId="0" applyFont="1" applyFill="1" applyBorder="1" applyAlignment="1">
      <alignment vertical="center" wrapText="1"/>
    </xf>
    <xf numFmtId="0" fontId="50" fillId="13" borderId="1" xfId="0" applyFont="1" applyFill="1" applyBorder="1" applyAlignment="1">
      <alignment vertical="center" wrapText="1"/>
    </xf>
    <xf numFmtId="0" fontId="50" fillId="10" borderId="1" xfId="0" applyFont="1" applyFill="1" applyBorder="1" applyAlignment="1">
      <alignment horizontal="left" vertical="center" wrapText="1" indent="1"/>
    </xf>
    <xf numFmtId="0" fontId="50" fillId="9" borderId="1" xfId="0" applyFont="1" applyFill="1" applyBorder="1" applyAlignment="1">
      <alignment horizontal="center" vertical="center" wrapText="1"/>
    </xf>
    <xf numFmtId="0" fontId="50" fillId="0" borderId="26" xfId="0" applyFont="1" applyFill="1" applyBorder="1" applyAlignment="1">
      <alignment horizontal="center" vertical="center" wrapText="1"/>
    </xf>
    <xf numFmtId="0" fontId="50" fillId="3" borderId="26" xfId="0" applyFont="1" applyFill="1" applyBorder="1" applyAlignment="1">
      <alignment horizontal="center" vertical="center" wrapText="1"/>
    </xf>
    <xf numFmtId="9" fontId="50" fillId="0" borderId="0" xfId="0" applyNumberFormat="1" applyFont="1" applyFill="1" applyBorder="1" applyAlignment="1">
      <alignment vertical="center"/>
    </xf>
    <xf numFmtId="9" fontId="50" fillId="14" borderId="26" xfId="3" applyFont="1" applyFill="1" applyBorder="1" applyAlignment="1">
      <alignment horizontal="center" vertical="center" wrapText="1"/>
    </xf>
    <xf numFmtId="0" fontId="50" fillId="19" borderId="1" xfId="0" applyFont="1" applyFill="1" applyBorder="1" applyAlignment="1">
      <alignment vertical="center" wrapText="1"/>
    </xf>
    <xf numFmtId="0" fontId="58" fillId="19" borderId="1" xfId="0" applyFont="1" applyFill="1" applyBorder="1" applyAlignment="1">
      <alignment horizontal="left" vertical="center" wrapText="1" indent="1"/>
    </xf>
    <xf numFmtId="0" fontId="50" fillId="19" borderId="1" xfId="0" applyFont="1" applyFill="1" applyBorder="1" applyAlignment="1">
      <alignment horizontal="center" vertical="center" wrapText="1"/>
    </xf>
    <xf numFmtId="0" fontId="50" fillId="13" borderId="1" xfId="0" applyFont="1" applyFill="1" applyBorder="1" applyAlignment="1">
      <alignment horizontal="center" vertical="center" wrapText="1"/>
    </xf>
    <xf numFmtId="0" fontId="50" fillId="13" borderId="23" xfId="0" applyFont="1" applyFill="1" applyBorder="1" applyAlignment="1">
      <alignment horizontal="left" vertical="center" wrapText="1" indent="1"/>
    </xf>
    <xf numFmtId="0" fontId="57" fillId="8" borderId="1" xfId="0" applyFont="1" applyFill="1" applyBorder="1" applyAlignment="1">
      <alignment horizontal="left" vertical="center" wrapText="1" indent="1"/>
    </xf>
    <xf numFmtId="0" fontId="50" fillId="8" borderId="36" xfId="0" applyFont="1" applyFill="1" applyBorder="1" applyAlignment="1">
      <alignment vertical="center" wrapText="1"/>
    </xf>
    <xf numFmtId="0" fontId="50" fillId="10" borderId="11" xfId="0" applyFont="1" applyFill="1" applyBorder="1" applyAlignment="1">
      <alignment horizontal="left" vertical="center" wrapText="1" indent="1"/>
    </xf>
    <xf numFmtId="0" fontId="50" fillId="13" borderId="26" xfId="0" applyFont="1" applyFill="1" applyBorder="1" applyAlignment="1">
      <alignment horizontal="left" vertical="center" wrapText="1" indent="1"/>
    </xf>
    <xf numFmtId="0" fontId="58" fillId="10" borderId="1" xfId="0" applyFont="1" applyFill="1" applyBorder="1" applyAlignment="1">
      <alignment horizontal="left" vertical="center" wrapText="1" indent="1"/>
    </xf>
    <xf numFmtId="0" fontId="50" fillId="0" borderId="1" xfId="0" applyFont="1" applyFill="1" applyBorder="1" applyAlignment="1">
      <alignment horizontal="center" vertical="center" wrapText="1"/>
    </xf>
    <xf numFmtId="9" fontId="50" fillId="18" borderId="1" xfId="3" applyFont="1" applyFill="1" applyBorder="1" applyAlignment="1">
      <alignment horizontal="center" vertical="center" wrapText="1"/>
    </xf>
    <xf numFmtId="0" fontId="50" fillId="10" borderId="11" xfId="0" applyFont="1" applyFill="1" applyBorder="1" applyAlignment="1">
      <alignment horizontal="right" vertical="center" wrapText="1" indent="1"/>
    </xf>
    <xf numFmtId="0" fontId="50" fillId="10" borderId="22" xfId="0" applyFont="1" applyFill="1" applyBorder="1" applyAlignment="1">
      <alignment horizontal="right" vertical="center" wrapText="1" indent="1"/>
    </xf>
    <xf numFmtId="9" fontId="50" fillId="18" borderId="1" xfId="0" applyNumberFormat="1" applyFont="1" applyFill="1" applyBorder="1" applyAlignment="1">
      <alignment horizontal="center" vertical="center" wrapText="1"/>
    </xf>
    <xf numFmtId="0" fontId="50" fillId="10" borderId="11" xfId="0" applyFont="1" applyFill="1" applyBorder="1" applyAlignment="1">
      <alignment horizontal="center" vertical="center" wrapText="1"/>
    </xf>
    <xf numFmtId="0" fontId="50" fillId="13" borderId="26" xfId="0" applyFont="1" applyFill="1" applyBorder="1" applyAlignment="1">
      <alignment horizontal="center" vertical="center" wrapText="1"/>
    </xf>
    <xf numFmtId="0" fontId="50" fillId="10" borderId="50" xfId="0" applyFont="1" applyFill="1" applyBorder="1" applyAlignment="1">
      <alignment horizontal="center" vertical="center" wrapText="1"/>
    </xf>
    <xf numFmtId="0" fontId="50" fillId="13" borderId="53" xfId="0" applyFont="1" applyFill="1" applyBorder="1" applyAlignment="1">
      <alignment horizontal="center" vertical="center" wrapText="1"/>
    </xf>
    <xf numFmtId="0" fontId="50" fillId="10" borderId="38" xfId="0" applyFont="1" applyFill="1" applyBorder="1" applyAlignment="1">
      <alignment horizontal="left" vertical="center" wrapText="1" indent="1"/>
    </xf>
    <xf numFmtId="0" fontId="50" fillId="9" borderId="38" xfId="0" applyFont="1" applyFill="1" applyBorder="1" applyAlignment="1">
      <alignment horizontal="center" vertical="center" wrapText="1"/>
    </xf>
    <xf numFmtId="0" fontId="50" fillId="3" borderId="53" xfId="0" applyFont="1" applyFill="1" applyBorder="1" applyAlignment="1">
      <alignment horizontal="center" vertical="center" wrapText="1"/>
    </xf>
    <xf numFmtId="0" fontId="56" fillId="8" borderId="1" xfId="0" applyFont="1" applyFill="1" applyBorder="1" applyAlignment="1">
      <alignment horizontal="center" vertical="center" wrapText="1"/>
    </xf>
    <xf numFmtId="0" fontId="56" fillId="8" borderId="23" xfId="0" applyFont="1" applyFill="1" applyBorder="1" applyAlignment="1">
      <alignment vertical="center" wrapText="1"/>
    </xf>
    <xf numFmtId="0" fontId="56" fillId="8" borderId="24" xfId="0" applyFont="1" applyFill="1" applyBorder="1" applyAlignment="1">
      <alignment vertical="center" wrapText="1"/>
    </xf>
    <xf numFmtId="0" fontId="50" fillId="3" borderId="0" xfId="0" applyFont="1" applyFill="1" applyBorder="1" applyAlignment="1">
      <alignment horizontal="left" vertical="center" wrapText="1" indent="1"/>
    </xf>
    <xf numFmtId="0" fontId="50" fillId="9" borderId="14" xfId="0" applyFont="1" applyFill="1" applyBorder="1" applyAlignment="1" applyProtection="1">
      <alignment horizontal="center" vertical="center" wrapText="1"/>
    </xf>
    <xf numFmtId="0" fontId="50" fillId="19" borderId="11" xfId="0" applyFont="1" applyFill="1" applyBorder="1" applyAlignment="1">
      <alignment horizontal="center" vertical="center" wrapText="1"/>
    </xf>
    <xf numFmtId="0" fontId="50" fillId="19" borderId="26" xfId="0" applyFont="1" applyFill="1" applyBorder="1" applyAlignment="1">
      <alignment horizontal="center" vertical="center" wrapText="1"/>
    </xf>
    <xf numFmtId="0" fontId="50" fillId="19" borderId="14" xfId="0" applyFont="1" applyFill="1" applyBorder="1" applyAlignment="1" applyProtection="1">
      <alignment horizontal="center" vertical="center" wrapText="1"/>
    </xf>
    <xf numFmtId="0" fontId="59" fillId="20" borderId="1" xfId="0" applyFont="1" applyFill="1" applyBorder="1" applyAlignment="1">
      <alignment horizontal="center" vertical="center" wrapText="1"/>
    </xf>
    <xf numFmtId="0" fontId="55" fillId="8" borderId="1" xfId="0" applyFont="1" applyFill="1" applyBorder="1" applyAlignment="1">
      <alignment horizontal="center" vertical="center" wrapText="1"/>
    </xf>
    <xf numFmtId="0" fontId="55" fillId="8" borderId="23" xfId="0" applyFont="1" applyFill="1" applyBorder="1" applyAlignment="1">
      <alignment vertical="center" wrapText="1"/>
    </xf>
    <xf numFmtId="0" fontId="55" fillId="8" borderId="24" xfId="0" applyFont="1" applyFill="1" applyBorder="1" applyAlignment="1">
      <alignment vertical="center" wrapText="1"/>
    </xf>
    <xf numFmtId="0" fontId="50" fillId="10" borderId="11" xfId="0" applyFont="1" applyFill="1" applyBorder="1" applyAlignment="1">
      <alignment horizontal="center" vertical="center"/>
    </xf>
    <xf numFmtId="0" fontId="50" fillId="13" borderId="26" xfId="0" applyFont="1" applyFill="1" applyBorder="1" applyAlignment="1">
      <alignment horizontal="center" vertical="center"/>
    </xf>
    <xf numFmtId="0" fontId="50" fillId="19" borderId="11" xfId="0" applyFont="1" applyFill="1" applyBorder="1" applyAlignment="1">
      <alignment horizontal="center" vertical="center"/>
    </xf>
    <xf numFmtId="0" fontId="50" fillId="19" borderId="26" xfId="0" applyFont="1" applyFill="1" applyBorder="1" applyAlignment="1">
      <alignment horizontal="center" vertical="center"/>
    </xf>
    <xf numFmtId="0" fontId="50" fillId="10" borderId="33" xfId="0" applyFont="1" applyFill="1" applyBorder="1" applyAlignment="1">
      <alignment horizontal="center" vertical="center" wrapText="1"/>
    </xf>
    <xf numFmtId="0" fontId="50" fillId="13" borderId="34" xfId="0" applyFont="1" applyFill="1" applyBorder="1" applyAlignment="1">
      <alignment horizontal="center" vertical="center" wrapText="1"/>
    </xf>
    <xf numFmtId="0" fontId="50" fillId="19" borderId="33" xfId="0" applyFont="1" applyFill="1" applyBorder="1" applyAlignment="1">
      <alignment horizontal="center" vertical="center" wrapText="1"/>
    </xf>
    <xf numFmtId="0" fontId="50" fillId="19" borderId="34" xfId="0" applyFont="1" applyFill="1" applyBorder="1" applyAlignment="1">
      <alignment horizontal="center" vertical="center" wrapText="1"/>
    </xf>
    <xf numFmtId="0" fontId="50" fillId="3" borderId="0" xfId="0" applyFont="1" applyFill="1" applyAlignment="1">
      <alignment horizontal="center" vertical="center"/>
    </xf>
    <xf numFmtId="0" fontId="50" fillId="10" borderId="1" xfId="0" applyNumberFormat="1" applyFont="1" applyFill="1" applyBorder="1" applyAlignment="1">
      <alignment horizontal="left" vertical="center" wrapText="1" indent="1"/>
    </xf>
    <xf numFmtId="0" fontId="50" fillId="10" borderId="14" xfId="0" applyFont="1" applyFill="1" applyBorder="1" applyAlignment="1">
      <alignment horizontal="left" vertical="center" wrapText="1" indent="1"/>
    </xf>
    <xf numFmtId="0" fontId="61" fillId="19" borderId="1" xfId="0" applyFont="1" applyFill="1" applyBorder="1" applyAlignment="1">
      <alignment horizontal="left" vertical="center" wrapText="1" indent="1"/>
    </xf>
    <xf numFmtId="0" fontId="62" fillId="20" borderId="23" xfId="0" applyFont="1" applyFill="1" applyBorder="1"/>
    <xf numFmtId="0" fontId="56" fillId="20" borderId="24" xfId="0" applyFont="1" applyFill="1" applyBorder="1" applyAlignment="1">
      <alignment vertical="center" wrapText="1"/>
    </xf>
    <xf numFmtId="0" fontId="50" fillId="19" borderId="1" xfId="0" applyFont="1" applyFill="1" applyBorder="1" applyAlignment="1">
      <alignment horizontal="center" vertical="center"/>
    </xf>
    <xf numFmtId="0" fontId="50" fillId="19" borderId="1" xfId="0" applyFont="1" applyFill="1" applyBorder="1" applyAlignment="1" applyProtection="1">
      <alignment horizontal="center" vertical="center" wrapText="1"/>
    </xf>
    <xf numFmtId="0" fontId="56" fillId="20" borderId="1" xfId="0" applyFont="1" applyFill="1" applyBorder="1" applyAlignment="1">
      <alignment horizontal="center" vertical="center" wrapText="1"/>
    </xf>
    <xf numFmtId="0" fontId="50" fillId="3" borderId="0" xfId="0" applyFont="1" applyFill="1" applyBorder="1" applyAlignment="1">
      <alignment horizontal="left" vertical="center" wrapText="1" indent="2"/>
    </xf>
    <xf numFmtId="0" fontId="50" fillId="3" borderId="0" xfId="0" applyFont="1" applyFill="1" applyBorder="1" applyAlignment="1">
      <alignment horizontal="left" vertical="center"/>
    </xf>
    <xf numFmtId="0" fontId="50" fillId="14" borderId="0" xfId="0" applyFont="1" applyFill="1" applyBorder="1" applyAlignment="1">
      <alignment horizontal="center" vertical="center"/>
    </xf>
    <xf numFmtId="0" fontId="50" fillId="3" borderId="5" xfId="0" applyFont="1" applyFill="1" applyBorder="1" applyAlignment="1">
      <alignment horizontal="center" vertical="center"/>
    </xf>
    <xf numFmtId="0" fontId="50" fillId="3" borderId="0" xfId="0" applyFont="1" applyFill="1" applyBorder="1" applyAlignment="1">
      <alignment horizontal="left" vertical="center" wrapText="1"/>
    </xf>
    <xf numFmtId="0" fontId="50" fillId="3" borderId="6" xfId="0" applyFont="1" applyFill="1" applyBorder="1" applyAlignment="1">
      <alignment horizontal="center" vertical="center"/>
    </xf>
    <xf numFmtId="0" fontId="50" fillId="3" borderId="7" xfId="0" applyFont="1" applyFill="1" applyBorder="1" applyAlignment="1">
      <alignment horizontal="center" vertical="center"/>
    </xf>
    <xf numFmtId="0" fontId="50" fillId="14" borderId="8" xfId="0" applyFont="1" applyFill="1" applyBorder="1" applyAlignment="1">
      <alignment horizontal="center" vertical="center"/>
    </xf>
    <xf numFmtId="0" fontId="50" fillId="3" borderId="8" xfId="0" applyFont="1" applyFill="1" applyBorder="1" applyAlignment="1">
      <alignment vertical="center" wrapText="1"/>
    </xf>
    <xf numFmtId="0" fontId="50" fillId="3" borderId="8" xfId="0" applyFont="1" applyFill="1" applyBorder="1" applyAlignment="1">
      <alignment horizontal="left" vertical="center" wrapText="1"/>
    </xf>
    <xf numFmtId="0" fontId="50" fillId="3" borderId="8" xfId="0" applyFont="1" applyFill="1" applyBorder="1" applyAlignment="1">
      <alignment horizontal="center" vertical="center"/>
    </xf>
    <xf numFmtId="0" fontId="50" fillId="3" borderId="9" xfId="0" applyFont="1" applyFill="1" applyBorder="1" applyAlignment="1">
      <alignment horizontal="center" vertical="center"/>
    </xf>
    <xf numFmtId="0" fontId="50" fillId="14" borderId="0" xfId="0" applyFont="1" applyFill="1" applyAlignment="1">
      <alignment horizontal="center" vertical="center"/>
    </xf>
    <xf numFmtId="0" fontId="50" fillId="3" borderId="0" xfId="0" applyFont="1" applyFill="1" applyAlignment="1">
      <alignment vertical="center" wrapText="1"/>
    </xf>
    <xf numFmtId="0" fontId="50" fillId="3" borderId="0" xfId="0" applyFont="1" applyFill="1" applyAlignment="1">
      <alignment horizontal="left" vertical="center" wrapText="1"/>
    </xf>
    <xf numFmtId="0" fontId="50" fillId="14" borderId="0" xfId="0" applyFont="1" applyFill="1" applyAlignment="1">
      <alignment vertical="center"/>
    </xf>
    <xf numFmtId="0" fontId="50" fillId="13" borderId="0" xfId="0" applyFont="1" applyFill="1" applyAlignment="1">
      <alignment horizontal="center" vertical="center"/>
    </xf>
    <xf numFmtId="0" fontId="50" fillId="0" borderId="0" xfId="0" applyFont="1" applyAlignment="1">
      <alignment horizontal="center" vertical="center"/>
    </xf>
    <xf numFmtId="0" fontId="50" fillId="0" borderId="0" xfId="0" applyFont="1" applyAlignment="1">
      <alignment vertical="center" wrapText="1"/>
    </xf>
    <xf numFmtId="0" fontId="50" fillId="0" borderId="0" xfId="0" applyFont="1" applyAlignment="1">
      <alignment horizontal="left" vertical="center" wrapText="1"/>
    </xf>
    <xf numFmtId="0" fontId="0" fillId="23" borderId="96" xfId="0" applyFill="1" applyBorder="1"/>
    <xf numFmtId="0" fontId="1" fillId="10" borderId="11" xfId="0" applyFont="1" applyFill="1" applyBorder="1" applyAlignment="1">
      <alignment horizontal="right" vertical="center" wrapText="1"/>
    </xf>
    <xf numFmtId="0" fontId="1" fillId="10" borderId="1" xfId="0" applyFont="1" applyFill="1" applyBorder="1" applyAlignment="1">
      <alignment horizontal="right" vertical="center" wrapText="1"/>
    </xf>
    <xf numFmtId="0" fontId="0" fillId="0" borderId="1" xfId="0" applyFill="1" applyBorder="1" applyAlignment="1">
      <alignment horizontal="center" vertical="center" wrapText="1"/>
    </xf>
    <xf numFmtId="0" fontId="1" fillId="10" borderId="11" xfId="0" applyFont="1" applyFill="1" applyBorder="1" applyAlignment="1">
      <alignment horizontal="right" vertical="center" wrapText="1" indent="1"/>
    </xf>
    <xf numFmtId="0" fontId="1" fillId="10" borderId="1" xfId="0" applyFont="1" applyFill="1" applyBorder="1" applyAlignment="1">
      <alignment horizontal="right" vertical="center" wrapText="1" indent="1"/>
    </xf>
    <xf numFmtId="0" fontId="1" fillId="0" borderId="1" xfId="0" applyFont="1" applyFill="1" applyBorder="1" applyAlignment="1">
      <alignment horizontal="center" vertical="center" wrapText="1"/>
    </xf>
    <xf numFmtId="0" fontId="34" fillId="13" borderId="1" xfId="0" applyFont="1" applyFill="1" applyBorder="1" applyAlignment="1">
      <alignment horizontal="center" vertical="center" wrapText="1"/>
    </xf>
    <xf numFmtId="9" fontId="34" fillId="14" borderId="26" xfId="3" applyFont="1" applyFill="1" applyBorder="1" applyAlignment="1">
      <alignment horizontal="center" vertical="center" wrapText="1"/>
    </xf>
    <xf numFmtId="9" fontId="34" fillId="14" borderId="1" xfId="0" applyNumberFormat="1" applyFont="1" applyFill="1" applyBorder="1" applyAlignment="1">
      <alignment horizontal="center" vertical="center" wrapText="1"/>
    </xf>
    <xf numFmtId="0" fontId="34" fillId="0" borderId="1" xfId="2" applyFont="1" applyFill="1" applyBorder="1" applyAlignment="1">
      <alignment horizontal="center" vertical="center"/>
    </xf>
    <xf numFmtId="9" fontId="34" fillId="14" borderId="38" xfId="0" applyNumberFormat="1" applyFont="1" applyFill="1" applyBorder="1" applyAlignment="1">
      <alignment horizontal="center" vertical="center" wrapText="1"/>
    </xf>
    <xf numFmtId="0" fontId="64" fillId="3" borderId="0" xfId="0" applyFont="1" applyFill="1"/>
    <xf numFmtId="0" fontId="64" fillId="0" borderId="0" xfId="0" applyFont="1"/>
    <xf numFmtId="0" fontId="64" fillId="3" borderId="2" xfId="0" applyFont="1" applyFill="1" applyBorder="1"/>
    <xf numFmtId="0" fontId="64" fillId="3" borderId="3" xfId="0" applyFont="1" applyFill="1" applyBorder="1"/>
    <xf numFmtId="0" fontId="64" fillId="3" borderId="4" xfId="0" applyFont="1" applyFill="1" applyBorder="1"/>
    <xf numFmtId="0" fontId="64" fillId="3" borderId="5" xfId="0" applyFont="1" applyFill="1" applyBorder="1"/>
    <xf numFmtId="0" fontId="64" fillId="3" borderId="0" xfId="0" applyFont="1" applyFill="1" applyBorder="1"/>
    <xf numFmtId="0" fontId="64" fillId="3" borderId="6" xfId="0" applyFont="1" applyFill="1" applyBorder="1"/>
    <xf numFmtId="0" fontId="64" fillId="3" borderId="7" xfId="0" applyFont="1" applyFill="1" applyBorder="1"/>
    <xf numFmtId="0" fontId="64" fillId="3" borderId="8" xfId="0" applyFont="1" applyFill="1" applyBorder="1"/>
    <xf numFmtId="0" fontId="64" fillId="3" borderId="9" xfId="0" applyFont="1" applyFill="1" applyBorder="1"/>
    <xf numFmtId="0" fontId="64" fillId="14" borderId="6" xfId="0" applyFont="1" applyFill="1" applyBorder="1"/>
    <xf numFmtId="0" fontId="67" fillId="3" borderId="0" xfId="0" applyFont="1" applyFill="1" applyAlignment="1">
      <alignment horizontal="center" vertical="center"/>
    </xf>
    <xf numFmtId="0" fontId="67" fillId="14" borderId="0" xfId="0" applyFont="1" applyFill="1" applyAlignment="1">
      <alignment horizontal="center" vertical="center"/>
    </xf>
    <xf numFmtId="0" fontId="67" fillId="0" borderId="0" xfId="0" applyFont="1" applyAlignment="1">
      <alignment horizontal="center" vertical="center"/>
    </xf>
    <xf numFmtId="0" fontId="67" fillId="3" borderId="5" xfId="0" applyFont="1" applyFill="1" applyBorder="1"/>
    <xf numFmtId="0" fontId="67" fillId="3" borderId="0" xfId="0" applyFont="1" applyFill="1" applyBorder="1"/>
    <xf numFmtId="0" fontId="67" fillId="3" borderId="6" xfId="0" applyFont="1" applyFill="1" applyBorder="1"/>
    <xf numFmtId="0" fontId="67" fillId="3" borderId="0" xfId="0" applyFont="1" applyFill="1"/>
    <xf numFmtId="0" fontId="67" fillId="14" borderId="0" xfId="0" applyFont="1" applyFill="1"/>
    <xf numFmtId="0" fontId="67" fillId="0" borderId="0" xfId="0" applyFont="1"/>
    <xf numFmtId="2" fontId="67" fillId="14" borderId="0" xfId="0" applyNumberFormat="1" applyFont="1" applyFill="1"/>
    <xf numFmtId="0" fontId="67" fillId="14" borderId="0" xfId="0" applyFont="1" applyFill="1" applyAlignment="1">
      <alignment vertical="center"/>
    </xf>
    <xf numFmtId="0" fontId="67" fillId="14" borderId="0" xfId="0" applyFont="1" applyFill="1" applyAlignment="1">
      <alignment horizontal="left" vertical="center"/>
    </xf>
    <xf numFmtId="2" fontId="67" fillId="14" borderId="0" xfId="0" applyNumberFormat="1" applyFont="1" applyFill="1" applyAlignment="1">
      <alignment horizontal="center" vertical="center"/>
    </xf>
    <xf numFmtId="1" fontId="67" fillId="14" borderId="0" xfId="0" applyNumberFormat="1" applyFont="1" applyFill="1" applyBorder="1" applyAlignment="1">
      <alignment horizontal="center" vertical="center"/>
    </xf>
    <xf numFmtId="0" fontId="67" fillId="0" borderId="1" xfId="0" applyFont="1" applyFill="1" applyBorder="1" applyAlignment="1">
      <alignment horizontal="center" vertical="center" wrapText="1"/>
    </xf>
    <xf numFmtId="0" fontId="67" fillId="3" borderId="7" xfId="0" applyFont="1" applyFill="1" applyBorder="1"/>
    <xf numFmtId="0" fontId="67" fillId="3" borderId="8" xfId="0" applyFont="1" applyFill="1" applyBorder="1"/>
    <xf numFmtId="0" fontId="67" fillId="3" borderId="9" xfId="0" applyFont="1" applyFill="1" applyBorder="1"/>
    <xf numFmtId="0" fontId="0" fillId="3" borderId="73" xfId="0" applyFill="1" applyBorder="1" applyAlignment="1">
      <alignment vertical="center" wrapText="1"/>
    </xf>
    <xf numFmtId="0" fontId="0" fillId="3" borderId="74" xfId="0" applyFill="1" applyBorder="1" applyAlignment="1">
      <alignment vertical="center" wrapText="1"/>
    </xf>
    <xf numFmtId="0" fontId="0" fillId="3" borderId="75" xfId="0" applyFill="1" applyBorder="1" applyAlignment="1">
      <alignment vertical="center" wrapText="1"/>
    </xf>
    <xf numFmtId="0" fontId="20" fillId="3" borderId="73" xfId="0" applyFont="1" applyFill="1" applyBorder="1" applyAlignment="1">
      <alignment vertical="center"/>
    </xf>
    <xf numFmtId="0" fontId="8" fillId="3" borderId="74" xfId="0" applyFont="1" applyFill="1" applyBorder="1" applyAlignment="1">
      <alignment vertical="center"/>
    </xf>
    <xf numFmtId="0" fontId="0" fillId="3" borderId="74" xfId="0" applyFill="1" applyBorder="1" applyAlignment="1">
      <alignment vertical="center"/>
    </xf>
    <xf numFmtId="0" fontId="0" fillId="3" borderId="75" xfId="0" applyFill="1" applyBorder="1" applyAlignment="1">
      <alignment vertical="center"/>
    </xf>
    <xf numFmtId="0" fontId="0" fillId="3" borderId="73" xfId="0" applyFill="1" applyBorder="1" applyAlignment="1">
      <alignment vertical="center"/>
    </xf>
    <xf numFmtId="15" fontId="0" fillId="0" borderId="102" xfId="0" applyNumberFormat="1" applyBorder="1" applyAlignment="1" applyProtection="1">
      <alignment vertical="center" wrapText="1"/>
      <protection locked="0"/>
    </xf>
    <xf numFmtId="15" fontId="0" fillId="0" borderId="10" xfId="0" applyNumberFormat="1" applyBorder="1" applyAlignment="1" applyProtection="1">
      <alignment vertical="center" wrapText="1"/>
      <protection locked="0"/>
    </xf>
    <xf numFmtId="15" fontId="0" fillId="0" borderId="35" xfId="0" applyNumberFormat="1" applyBorder="1" applyAlignment="1" applyProtection="1">
      <alignment vertical="center" wrapText="1"/>
      <protection locked="0"/>
    </xf>
    <xf numFmtId="0" fontId="69" fillId="3" borderId="0" xfId="0" applyFont="1" applyFill="1" applyBorder="1" applyAlignment="1">
      <alignment vertical="center" wrapText="1"/>
    </xf>
    <xf numFmtId="0" fontId="69" fillId="3" borderId="0" xfId="0" applyFont="1" applyFill="1" applyBorder="1" applyAlignment="1">
      <alignment vertical="center"/>
    </xf>
    <xf numFmtId="0" fontId="69" fillId="0" borderId="0" xfId="0" applyFont="1" applyAlignment="1">
      <alignment vertical="center"/>
    </xf>
    <xf numFmtId="0" fontId="70" fillId="0" borderId="1" xfId="0" applyFont="1" applyFill="1" applyBorder="1" applyAlignment="1" applyProtection="1">
      <alignment vertical="center" wrapText="1"/>
    </xf>
    <xf numFmtId="0" fontId="69" fillId="3" borderId="0" xfId="0" applyFont="1" applyFill="1" applyBorder="1" applyAlignment="1" applyProtection="1">
      <alignment vertical="center" wrapText="1"/>
    </xf>
    <xf numFmtId="0" fontId="69" fillId="0" borderId="0" xfId="0" applyFont="1" applyAlignment="1"/>
    <xf numFmtId="0" fontId="69" fillId="0" borderId="0" xfId="0" applyFont="1" applyFill="1" applyBorder="1" applyAlignment="1">
      <alignment vertical="center"/>
    </xf>
    <xf numFmtId="0" fontId="69" fillId="16" borderId="0" xfId="0" applyFont="1" applyFill="1" applyAlignment="1">
      <alignment vertical="center"/>
    </xf>
    <xf numFmtId="0" fontId="69" fillId="0" borderId="0" xfId="0" applyFont="1" applyAlignment="1">
      <alignment horizontal="left" vertical="center"/>
    </xf>
    <xf numFmtId="0" fontId="70" fillId="0" borderId="1" xfId="0" applyFont="1" applyFill="1" applyBorder="1" applyAlignment="1">
      <alignment vertical="center"/>
    </xf>
    <xf numFmtId="0" fontId="69" fillId="16" borderId="0" xfId="0" applyFont="1" applyFill="1" applyAlignment="1">
      <alignment horizontal="center" vertical="center"/>
    </xf>
    <xf numFmtId="2" fontId="69" fillId="16" borderId="0" xfId="0" applyNumberFormat="1" applyFont="1" applyFill="1" applyAlignment="1">
      <alignment horizontal="center" vertical="center"/>
    </xf>
    <xf numFmtId="165" fontId="69" fillId="3" borderId="0" xfId="0" applyNumberFormat="1" applyFont="1" applyFill="1" applyBorder="1" applyAlignment="1" applyProtection="1">
      <alignment vertical="center" wrapText="1"/>
    </xf>
    <xf numFmtId="0" fontId="69" fillId="16" borderId="0" xfId="0" applyFont="1" applyFill="1" applyAlignment="1">
      <alignment horizontal="left" vertical="center"/>
    </xf>
    <xf numFmtId="2" fontId="69" fillId="0" borderId="0" xfId="0" applyNumberFormat="1" applyFont="1" applyFill="1" applyAlignment="1">
      <alignment horizontal="center" vertical="center"/>
    </xf>
    <xf numFmtId="0" fontId="70" fillId="0" borderId="1" xfId="0" applyFont="1" applyFill="1" applyBorder="1" applyAlignment="1">
      <alignment horizontal="right" vertical="center" indent="1"/>
    </xf>
    <xf numFmtId="0" fontId="69" fillId="3" borderId="0" xfId="0" applyFont="1" applyFill="1" applyAlignment="1"/>
    <xf numFmtId="0" fontId="69" fillId="3" borderId="0" xfId="0" applyFont="1" applyFill="1" applyAlignment="1">
      <alignment horizontal="left" vertical="center"/>
    </xf>
    <xf numFmtId="0" fontId="69" fillId="3" borderId="0" xfId="0" applyFont="1" applyFill="1" applyBorder="1" applyAlignment="1">
      <alignment horizontal="center" vertical="center"/>
    </xf>
    <xf numFmtId="0" fontId="69" fillId="13" borderId="0" xfId="0" applyFont="1" applyFill="1" applyBorder="1" applyAlignment="1">
      <alignment horizontal="center" vertical="center"/>
    </xf>
    <xf numFmtId="0" fontId="69" fillId="3" borderId="0" xfId="0" applyFont="1" applyFill="1" applyBorder="1" applyAlignment="1">
      <alignment horizontal="center" textRotation="90"/>
    </xf>
    <xf numFmtId="0" fontId="69" fillId="3" borderId="0" xfId="0" applyFont="1" applyFill="1" applyBorder="1" applyAlignment="1">
      <alignment horizontal="left" textRotation="90"/>
    </xf>
    <xf numFmtId="0" fontId="69" fillId="3" borderId="0" xfId="0" applyFont="1" applyFill="1" applyBorder="1" applyAlignment="1">
      <alignment horizontal="center" vertical="center" wrapText="1"/>
    </xf>
    <xf numFmtId="0" fontId="69" fillId="3" borderId="0" xfId="0" applyFont="1" applyFill="1" applyAlignment="1">
      <alignment vertical="center"/>
    </xf>
    <xf numFmtId="0" fontId="69" fillId="8" borderId="23" xfId="0" applyFont="1" applyFill="1" applyBorder="1" applyAlignment="1">
      <alignment vertical="center" wrapText="1"/>
    </xf>
    <xf numFmtId="0" fontId="74" fillId="8" borderId="14" xfId="0" applyFont="1" applyFill="1" applyBorder="1" applyAlignment="1">
      <alignment horizontal="center" vertical="center" wrapText="1"/>
    </xf>
    <xf numFmtId="0" fontId="69" fillId="8" borderId="22" xfId="0" applyFont="1" applyFill="1" applyBorder="1" applyAlignment="1">
      <alignment horizontal="left" vertical="center" wrapText="1" indent="1"/>
    </xf>
    <xf numFmtId="0" fontId="69" fillId="13" borderId="22" xfId="0" applyFont="1" applyFill="1" applyBorder="1" applyAlignment="1">
      <alignment horizontal="left" vertical="center" wrapText="1" indent="1"/>
    </xf>
    <xf numFmtId="0" fontId="74" fillId="8" borderId="30" xfId="0" applyFont="1" applyFill="1" applyBorder="1" applyAlignment="1">
      <alignment horizontal="center" vertical="center" wrapText="1"/>
    </xf>
    <xf numFmtId="0" fontId="69" fillId="10" borderId="1" xfId="0" applyFont="1" applyFill="1" applyBorder="1" applyAlignment="1">
      <alignment vertical="center" wrapText="1"/>
    </xf>
    <xf numFmtId="0" fontId="69" fillId="13" borderId="1" xfId="0" applyFont="1" applyFill="1" applyBorder="1" applyAlignment="1">
      <alignment vertical="center" wrapText="1"/>
    </xf>
    <xf numFmtId="0" fontId="69" fillId="10" borderId="1" xfId="0" applyFont="1" applyFill="1" applyBorder="1" applyAlignment="1">
      <alignment horizontal="left" vertical="center" wrapText="1" indent="1"/>
    </xf>
    <xf numFmtId="0" fontId="69" fillId="9" borderId="1" xfId="0" applyFont="1" applyFill="1" applyBorder="1" applyAlignment="1">
      <alignment horizontal="center" vertical="center" wrapText="1"/>
    </xf>
    <xf numFmtId="0" fontId="69" fillId="0" borderId="26" xfId="0" applyFont="1" applyFill="1" applyBorder="1" applyAlignment="1">
      <alignment horizontal="center" vertical="center" wrapText="1"/>
    </xf>
    <xf numFmtId="0" fontId="69" fillId="3" borderId="26" xfId="0" applyFont="1" applyFill="1" applyBorder="1" applyAlignment="1">
      <alignment horizontal="center" vertical="center" wrapText="1"/>
    </xf>
    <xf numFmtId="9" fontId="69" fillId="0" borderId="0" xfId="0" applyNumberFormat="1" applyFont="1" applyFill="1" applyBorder="1" applyAlignment="1">
      <alignment vertical="center"/>
    </xf>
    <xf numFmtId="9" fontId="69" fillId="14" borderId="26" xfId="3" applyFont="1" applyFill="1" applyBorder="1" applyAlignment="1">
      <alignment horizontal="center" vertical="center" wrapText="1"/>
    </xf>
    <xf numFmtId="0" fontId="69" fillId="19" borderId="1" xfId="0" applyFont="1" applyFill="1" applyBorder="1" applyAlignment="1">
      <alignment vertical="center" wrapText="1"/>
    </xf>
    <xf numFmtId="0" fontId="76" fillId="19" borderId="1" xfId="0" applyFont="1" applyFill="1" applyBorder="1" applyAlignment="1">
      <alignment horizontal="left" vertical="center" wrapText="1" indent="1"/>
    </xf>
    <xf numFmtId="0" fontId="69" fillId="19" borderId="1" xfId="0" applyFont="1" applyFill="1" applyBorder="1" applyAlignment="1">
      <alignment horizontal="center" vertical="center" wrapText="1"/>
    </xf>
    <xf numFmtId="0" fontId="69" fillId="13" borderId="1" xfId="0" applyFont="1" applyFill="1" applyBorder="1" applyAlignment="1">
      <alignment horizontal="center" vertical="center" wrapText="1"/>
    </xf>
    <xf numFmtId="0" fontId="69" fillId="13" borderId="23" xfId="0" applyFont="1" applyFill="1" applyBorder="1" applyAlignment="1">
      <alignment horizontal="left" vertical="center" wrapText="1" indent="1"/>
    </xf>
    <xf numFmtId="0" fontId="75" fillId="8" borderId="1" xfId="0" applyFont="1" applyFill="1" applyBorder="1" applyAlignment="1">
      <alignment horizontal="left" vertical="center" wrapText="1" indent="1"/>
    </xf>
    <xf numFmtId="0" fontId="69" fillId="8" borderId="36" xfId="0" applyFont="1" applyFill="1" applyBorder="1" applyAlignment="1">
      <alignment vertical="center" wrapText="1"/>
    </xf>
    <xf numFmtId="0" fontId="69" fillId="10" borderId="11" xfId="0" applyFont="1" applyFill="1" applyBorder="1" applyAlignment="1">
      <alignment horizontal="left" vertical="center" wrapText="1" indent="1"/>
    </xf>
    <xf numFmtId="0" fontId="69" fillId="13" borderId="26" xfId="0" applyFont="1" applyFill="1" applyBorder="1" applyAlignment="1">
      <alignment horizontal="left" vertical="center" wrapText="1" indent="1"/>
    </xf>
    <xf numFmtId="0" fontId="76" fillId="10" borderId="1" xfId="0" applyFont="1" applyFill="1" applyBorder="1" applyAlignment="1">
      <alignment horizontal="left" vertical="center" wrapText="1" indent="1"/>
    </xf>
    <xf numFmtId="0" fontId="69" fillId="0" borderId="1" xfId="0" applyFont="1" applyFill="1" applyBorder="1" applyAlignment="1">
      <alignment horizontal="center" vertical="center" wrapText="1"/>
    </xf>
    <xf numFmtId="0" fontId="69" fillId="22" borderId="0" xfId="0" applyFont="1" applyFill="1" applyAlignment="1">
      <alignment horizontal="center" vertical="center"/>
    </xf>
    <xf numFmtId="9" fontId="69" fillId="18" borderId="1" xfId="3" applyFont="1" applyFill="1" applyBorder="1" applyAlignment="1">
      <alignment horizontal="center" vertical="center" wrapText="1"/>
    </xf>
    <xf numFmtId="0" fontId="69" fillId="10" borderId="11" xfId="0" applyFont="1" applyFill="1" applyBorder="1" applyAlignment="1">
      <alignment horizontal="right" vertical="center" wrapText="1" indent="1"/>
    </xf>
    <xf numFmtId="0" fontId="69" fillId="10" borderId="1" xfId="0" applyFont="1" applyFill="1" applyBorder="1" applyAlignment="1">
      <alignment horizontal="right" vertical="center" wrapText="1" indent="1"/>
    </xf>
    <xf numFmtId="0" fontId="69" fillId="13" borderId="1" xfId="0" applyFont="1" applyFill="1" applyBorder="1" applyAlignment="1">
      <alignment horizontal="left" vertical="center" wrapText="1" indent="1"/>
    </xf>
    <xf numFmtId="9" fontId="69" fillId="18" borderId="1" xfId="0" applyNumberFormat="1" applyFont="1" applyFill="1" applyBorder="1" applyAlignment="1">
      <alignment horizontal="center" vertical="center" wrapText="1"/>
    </xf>
    <xf numFmtId="0" fontId="69" fillId="10" borderId="11" xfId="0" applyFont="1" applyFill="1" applyBorder="1" applyAlignment="1">
      <alignment horizontal="center" vertical="center" wrapText="1"/>
    </xf>
    <xf numFmtId="0" fontId="69" fillId="13" borderId="26" xfId="0" applyFont="1" applyFill="1" applyBorder="1" applyAlignment="1">
      <alignment horizontal="center" vertical="center" wrapText="1"/>
    </xf>
    <xf numFmtId="0" fontId="69" fillId="10" borderId="50" xfId="0" applyFont="1" applyFill="1" applyBorder="1" applyAlignment="1">
      <alignment horizontal="center" vertical="center" wrapText="1"/>
    </xf>
    <xf numFmtId="0" fontId="69" fillId="13" borderId="53" xfId="0" applyFont="1" applyFill="1" applyBorder="1" applyAlignment="1">
      <alignment horizontal="center" vertical="center" wrapText="1"/>
    </xf>
    <xf numFmtId="0" fontId="69" fillId="10" borderId="38" xfId="0" applyFont="1" applyFill="1" applyBorder="1" applyAlignment="1">
      <alignment horizontal="left" vertical="center" wrapText="1" indent="1"/>
    </xf>
    <xf numFmtId="0" fontId="69" fillId="9" borderId="38" xfId="0" applyFont="1" applyFill="1" applyBorder="1" applyAlignment="1">
      <alignment horizontal="center" vertical="center" wrapText="1"/>
    </xf>
    <xf numFmtId="0" fontId="69" fillId="3" borderId="53" xfId="0" applyFont="1" applyFill="1" applyBorder="1" applyAlignment="1">
      <alignment horizontal="center" vertical="center" wrapText="1"/>
    </xf>
    <xf numFmtId="0" fontId="74" fillId="8" borderId="1" xfId="0" applyFont="1" applyFill="1" applyBorder="1" applyAlignment="1">
      <alignment horizontal="center" vertical="center" wrapText="1"/>
    </xf>
    <xf numFmtId="0" fontId="74" fillId="8" borderId="23" xfId="0" applyFont="1" applyFill="1" applyBorder="1" applyAlignment="1">
      <alignment vertical="center" wrapText="1"/>
    </xf>
    <xf numFmtId="0" fontId="74" fillId="8" borderId="24" xfId="0" applyFont="1" applyFill="1" applyBorder="1" applyAlignment="1">
      <alignment vertical="center" wrapText="1"/>
    </xf>
    <xf numFmtId="0" fontId="69" fillId="3" borderId="0" xfId="0" applyFont="1" applyFill="1" applyBorder="1" applyAlignment="1">
      <alignment horizontal="left" vertical="center" wrapText="1" indent="1"/>
    </xf>
    <xf numFmtId="0" fontId="69" fillId="9" borderId="14" xfId="0" applyFont="1" applyFill="1" applyBorder="1" applyAlignment="1" applyProtection="1">
      <alignment horizontal="center" vertical="center" wrapText="1"/>
    </xf>
    <xf numFmtId="0" fontId="69" fillId="19" borderId="11" xfId="0" applyFont="1" applyFill="1" applyBorder="1" applyAlignment="1">
      <alignment horizontal="center" vertical="center" wrapText="1"/>
    </xf>
    <xf numFmtId="0" fontId="69" fillId="19" borderId="26" xfId="0" applyFont="1" applyFill="1" applyBorder="1" applyAlignment="1">
      <alignment horizontal="center" vertical="center" wrapText="1"/>
    </xf>
    <xf numFmtId="0" fontId="69" fillId="19" borderId="14" xfId="0" applyFont="1" applyFill="1" applyBorder="1" applyAlignment="1" applyProtection="1">
      <alignment horizontal="center" vertical="center" wrapText="1"/>
    </xf>
    <xf numFmtId="0" fontId="77" fillId="20" borderId="1" xfId="0" applyFont="1" applyFill="1" applyBorder="1" applyAlignment="1">
      <alignment horizontal="center" vertical="center" wrapText="1"/>
    </xf>
    <xf numFmtId="0" fontId="73" fillId="8" borderId="1" xfId="0" applyFont="1" applyFill="1" applyBorder="1" applyAlignment="1">
      <alignment horizontal="center" vertical="center" wrapText="1"/>
    </xf>
    <xf numFmtId="0" fontId="73" fillId="8" borderId="23" xfId="0" applyFont="1" applyFill="1" applyBorder="1" applyAlignment="1">
      <alignment vertical="center" wrapText="1"/>
    </xf>
    <xf numFmtId="0" fontId="73" fillId="8" borderId="24" xfId="0" applyFont="1" applyFill="1" applyBorder="1" applyAlignment="1">
      <alignment vertical="center" wrapText="1"/>
    </xf>
    <xf numFmtId="0" fontId="69" fillId="10" borderId="11" xfId="0" applyFont="1" applyFill="1" applyBorder="1" applyAlignment="1">
      <alignment horizontal="center" vertical="center"/>
    </xf>
    <xf numFmtId="0" fontId="69" fillId="13" borderId="26" xfId="0" applyFont="1" applyFill="1" applyBorder="1" applyAlignment="1">
      <alignment horizontal="center" vertical="center"/>
    </xf>
    <xf numFmtId="0" fontId="69" fillId="19" borderId="11" xfId="0" applyFont="1" applyFill="1" applyBorder="1" applyAlignment="1">
      <alignment horizontal="center" vertical="center"/>
    </xf>
    <xf numFmtId="0" fontId="69" fillId="19" borderId="26" xfId="0" applyFont="1" applyFill="1" applyBorder="1" applyAlignment="1">
      <alignment horizontal="center" vertical="center"/>
    </xf>
    <xf numFmtId="0" fontId="69" fillId="10" borderId="33" xfId="0" applyFont="1" applyFill="1" applyBorder="1" applyAlignment="1">
      <alignment horizontal="center" vertical="center" wrapText="1"/>
    </xf>
    <xf numFmtId="0" fontId="69" fillId="13" borderId="34" xfId="0" applyFont="1" applyFill="1" applyBorder="1" applyAlignment="1">
      <alignment horizontal="center" vertical="center" wrapText="1"/>
    </xf>
    <xf numFmtId="0" fontId="69" fillId="19" borderId="33" xfId="0" applyFont="1" applyFill="1" applyBorder="1" applyAlignment="1">
      <alignment horizontal="center" vertical="center" wrapText="1"/>
    </xf>
    <xf numFmtId="0" fontId="69" fillId="19" borderId="34" xfId="0" applyFont="1" applyFill="1" applyBorder="1" applyAlignment="1">
      <alignment horizontal="center" vertical="center" wrapText="1"/>
    </xf>
    <xf numFmtId="0" fontId="69" fillId="3" borderId="0" xfId="0" applyFont="1" applyFill="1" applyAlignment="1">
      <alignment horizontal="center" vertical="center"/>
    </xf>
    <xf numFmtId="0" fontId="69" fillId="10" borderId="1" xfId="0" applyNumberFormat="1" applyFont="1" applyFill="1" applyBorder="1" applyAlignment="1">
      <alignment horizontal="left" vertical="center" wrapText="1" indent="1"/>
    </xf>
    <xf numFmtId="0" fontId="69" fillId="10" borderId="14" xfId="0" applyFont="1" applyFill="1" applyBorder="1" applyAlignment="1">
      <alignment horizontal="left" vertical="center" wrapText="1" indent="1"/>
    </xf>
    <xf numFmtId="0" fontId="78" fillId="19" borderId="1" xfId="0" applyFont="1" applyFill="1" applyBorder="1" applyAlignment="1">
      <alignment horizontal="left" vertical="center" wrapText="1" indent="1"/>
    </xf>
    <xf numFmtId="0" fontId="79" fillId="20" borderId="23" xfId="0" applyFont="1" applyFill="1" applyBorder="1"/>
    <xf numFmtId="0" fontId="74" fillId="20" borderId="24" xfId="0" applyFont="1" applyFill="1" applyBorder="1" applyAlignment="1">
      <alignment vertical="center" wrapText="1"/>
    </xf>
    <xf numFmtId="0" fontId="69" fillId="19" borderId="1" xfId="0" applyFont="1" applyFill="1" applyBorder="1" applyAlignment="1">
      <alignment horizontal="center" vertical="center"/>
    </xf>
    <xf numFmtId="0" fontId="69" fillId="19" borderId="1" xfId="0" applyFont="1" applyFill="1" applyBorder="1" applyAlignment="1" applyProtection="1">
      <alignment horizontal="center" vertical="center" wrapText="1"/>
    </xf>
    <xf numFmtId="0" fontId="74" fillId="20" borderId="1" xfId="0" applyFont="1" applyFill="1" applyBorder="1" applyAlignment="1">
      <alignment horizontal="center" vertical="center" wrapText="1"/>
    </xf>
    <xf numFmtId="0" fontId="69" fillId="3" borderId="0" xfId="0" applyFont="1" applyFill="1" applyBorder="1" applyAlignment="1">
      <alignment horizontal="left" vertical="center" wrapText="1" indent="2"/>
    </xf>
    <xf numFmtId="0" fontId="69" fillId="3" borderId="0" xfId="0" applyFont="1" applyFill="1" applyBorder="1" applyAlignment="1">
      <alignment horizontal="left" vertical="center"/>
    </xf>
    <xf numFmtId="0" fontId="69" fillId="14" borderId="0" xfId="0" applyFont="1" applyFill="1" applyBorder="1" applyAlignment="1">
      <alignment horizontal="center" vertical="center"/>
    </xf>
    <xf numFmtId="0" fontId="69" fillId="3" borderId="5" xfId="0" applyFont="1" applyFill="1" applyBorder="1" applyAlignment="1">
      <alignment horizontal="center" vertical="center"/>
    </xf>
    <xf numFmtId="0" fontId="69" fillId="3" borderId="0" xfId="0" applyFont="1" applyFill="1" applyBorder="1" applyAlignment="1">
      <alignment horizontal="left" vertical="center" wrapText="1"/>
    </xf>
    <xf numFmtId="0" fontId="69" fillId="3" borderId="6" xfId="0" applyFont="1" applyFill="1" applyBorder="1" applyAlignment="1">
      <alignment horizontal="center" vertical="center"/>
    </xf>
    <xf numFmtId="0" fontId="69" fillId="23" borderId="0" xfId="0" applyFont="1" applyFill="1" applyBorder="1"/>
    <xf numFmtId="0" fontId="69" fillId="3" borderId="7" xfId="0" applyFont="1" applyFill="1" applyBorder="1" applyAlignment="1">
      <alignment horizontal="center" vertical="center"/>
    </xf>
    <xf numFmtId="0" fontId="69" fillId="14" borderId="8" xfId="0" applyFont="1" applyFill="1" applyBorder="1" applyAlignment="1">
      <alignment horizontal="center" vertical="center"/>
    </xf>
    <xf numFmtId="0" fontId="69" fillId="3" borderId="8" xfId="0" applyFont="1" applyFill="1" applyBorder="1" applyAlignment="1">
      <alignment vertical="center" wrapText="1"/>
    </xf>
    <xf numFmtId="0" fontId="69" fillId="3" borderId="8" xfId="0" applyFont="1" applyFill="1" applyBorder="1" applyAlignment="1">
      <alignment horizontal="left" vertical="center" wrapText="1"/>
    </xf>
    <xf numFmtId="0" fontId="69" fillId="3" borderId="8" xfId="0" applyFont="1" applyFill="1" applyBorder="1" applyAlignment="1">
      <alignment horizontal="center" vertical="center"/>
    </xf>
    <xf numFmtId="0" fontId="69" fillId="3" borderId="9" xfId="0" applyFont="1" applyFill="1" applyBorder="1" applyAlignment="1">
      <alignment horizontal="center" vertical="center"/>
    </xf>
    <xf numFmtId="0" fontId="69" fillId="14" borderId="0" xfId="0" applyFont="1" applyFill="1" applyAlignment="1">
      <alignment horizontal="center" vertical="center"/>
    </xf>
    <xf numFmtId="0" fontId="69" fillId="3" borderId="0" xfId="0" applyFont="1" applyFill="1" applyAlignment="1">
      <alignment vertical="center" wrapText="1"/>
    </xf>
    <xf numFmtId="0" fontId="69" fillId="3" borderId="0" xfId="0" applyFont="1" applyFill="1" applyAlignment="1">
      <alignment horizontal="left" vertical="center" wrapText="1"/>
    </xf>
    <xf numFmtId="0" fontId="69" fillId="14" borderId="0" xfId="0" applyFont="1" applyFill="1" applyAlignment="1">
      <alignment vertical="center"/>
    </xf>
    <xf numFmtId="0" fontId="69" fillId="13" borderId="0" xfId="0" applyFont="1" applyFill="1" applyAlignment="1">
      <alignment horizontal="center" vertical="center"/>
    </xf>
    <xf numFmtId="0" fontId="69" fillId="0" borderId="0" xfId="0" applyFont="1" applyAlignment="1">
      <alignment horizontal="center" vertical="center"/>
    </xf>
    <xf numFmtId="0" fontId="69" fillId="0" borderId="0" xfId="0" applyFont="1" applyAlignment="1">
      <alignment vertical="center" wrapText="1"/>
    </xf>
    <xf numFmtId="0" fontId="69" fillId="0" borderId="0" xfId="0" applyFont="1" applyAlignment="1">
      <alignment horizontal="left" vertical="center" wrapText="1"/>
    </xf>
    <xf numFmtId="0" fontId="7" fillId="10" borderId="23" xfId="0" applyFont="1" applyFill="1" applyBorder="1" applyAlignment="1">
      <alignment horizontal="left" vertical="center" wrapText="1" indent="1"/>
    </xf>
    <xf numFmtId="0" fontId="80" fillId="2" borderId="0" xfId="0" applyFont="1" applyFill="1"/>
    <xf numFmtId="0" fontId="80" fillId="2" borderId="2" xfId="0" applyFont="1" applyFill="1" applyBorder="1"/>
    <xf numFmtId="0" fontId="80" fillId="2" borderId="3" xfId="0" applyFont="1" applyFill="1" applyBorder="1"/>
    <xf numFmtId="0" fontId="80" fillId="2" borderId="4" xfId="0" applyFont="1" applyFill="1" applyBorder="1"/>
    <xf numFmtId="0" fontId="80" fillId="0" borderId="0" xfId="0" applyFont="1"/>
    <xf numFmtId="0" fontId="80" fillId="0" borderId="0" xfId="0" applyFont="1" applyFill="1" applyBorder="1" applyAlignment="1">
      <alignment horizontal="center" vertical="center"/>
    </xf>
    <xf numFmtId="0" fontId="80" fillId="2" borderId="5" xfId="0" applyFont="1" applyFill="1" applyBorder="1"/>
    <xf numFmtId="0" fontId="80" fillId="2" borderId="6" xfId="0" applyFont="1" applyFill="1" applyBorder="1"/>
    <xf numFmtId="0" fontId="80" fillId="2" borderId="0" xfId="0" applyFont="1" applyFill="1" applyBorder="1"/>
    <xf numFmtId="0" fontId="83" fillId="2" borderId="0" xfId="0" applyFont="1" applyFill="1" applyBorder="1"/>
    <xf numFmtId="0" fontId="80" fillId="2" borderId="0" xfId="0" applyFont="1" applyFill="1" applyBorder="1" applyAlignment="1">
      <alignment horizontal="center" vertical="center"/>
    </xf>
    <xf numFmtId="0" fontId="80" fillId="2" borderId="0" xfId="0" applyFont="1" applyFill="1" applyBorder="1" applyAlignment="1">
      <alignment vertical="center"/>
    </xf>
    <xf numFmtId="0" fontId="85" fillId="2" borderId="0" xfId="0" applyFont="1" applyFill="1" applyBorder="1" applyAlignment="1">
      <alignment vertical="center"/>
    </xf>
    <xf numFmtId="0" fontId="85" fillId="2" borderId="0" xfId="0" applyFont="1" applyFill="1" applyBorder="1"/>
    <xf numFmtId="0" fontId="90" fillId="0" borderId="40" xfId="0" applyFont="1" applyBorder="1" applyAlignment="1">
      <alignment horizontal="center" vertical="center"/>
    </xf>
    <xf numFmtId="0" fontId="90" fillId="0" borderId="1" xfId="0" applyFont="1" applyBorder="1" applyAlignment="1">
      <alignment horizontal="center" vertical="center"/>
    </xf>
    <xf numFmtId="0" fontId="90" fillId="3" borderId="0" xfId="0" applyFont="1" applyFill="1" applyAlignment="1">
      <alignment vertical="center"/>
    </xf>
    <xf numFmtId="0" fontId="90" fillId="0" borderId="0" xfId="0" applyFont="1" applyAlignment="1">
      <alignment vertical="center"/>
    </xf>
    <xf numFmtId="0" fontId="90" fillId="7" borderId="14" xfId="0" applyFont="1" applyFill="1" applyBorder="1" applyAlignment="1">
      <alignment horizontal="center" vertical="center" wrapText="1"/>
    </xf>
    <xf numFmtId="0" fontId="90" fillId="7" borderId="12" xfId="0" applyFont="1" applyFill="1" applyBorder="1" applyAlignment="1">
      <alignment horizontal="center" vertical="center" wrapText="1"/>
    </xf>
    <xf numFmtId="0" fontId="90" fillId="7" borderId="61" xfId="0" applyFont="1" applyFill="1" applyBorder="1" applyAlignment="1">
      <alignment horizontal="center" vertical="center" wrapText="1"/>
    </xf>
    <xf numFmtId="0" fontId="90" fillId="3" borderId="0" xfId="0" applyFont="1" applyFill="1" applyAlignment="1">
      <alignment textRotation="90"/>
    </xf>
    <xf numFmtId="0" fontId="90" fillId="4" borderId="1" xfId="0" applyFont="1" applyFill="1" applyBorder="1" applyAlignment="1">
      <alignment horizontal="center" vertical="center"/>
    </xf>
    <xf numFmtId="0" fontId="90" fillId="2" borderId="1" xfId="0" applyFont="1" applyFill="1" applyBorder="1" applyAlignment="1">
      <alignment horizontal="center" vertical="center"/>
    </xf>
    <xf numFmtId="0" fontId="90" fillId="3" borderId="0" xfId="0" applyFont="1" applyFill="1"/>
    <xf numFmtId="0" fontId="90" fillId="0" borderId="0" xfId="0" applyFont="1"/>
    <xf numFmtId="0" fontId="91" fillId="24" borderId="1" xfId="0" applyFont="1" applyFill="1" applyBorder="1" applyAlignment="1">
      <alignment horizontal="center" vertical="center"/>
    </xf>
    <xf numFmtId="0" fontId="90" fillId="0" borderId="15" xfId="0" quotePrefix="1" applyFont="1" applyBorder="1" applyAlignment="1">
      <alignment horizontal="center" vertical="center"/>
    </xf>
    <xf numFmtId="2" fontId="90" fillId="0" borderId="15" xfId="0" applyNumberFormat="1" applyFont="1" applyFill="1" applyBorder="1" applyAlignment="1">
      <alignment horizontal="center" vertical="center" wrapText="1"/>
    </xf>
    <xf numFmtId="2" fontId="90" fillId="0" borderId="41" xfId="0" applyNumberFormat="1" applyFont="1" applyFill="1" applyBorder="1" applyAlignment="1">
      <alignment horizontal="center" vertical="center" wrapText="1"/>
    </xf>
    <xf numFmtId="0" fontId="90" fillId="5" borderId="1" xfId="0" applyFont="1" applyFill="1" applyBorder="1" applyAlignment="1">
      <alignment horizontal="center" vertical="center"/>
    </xf>
    <xf numFmtId="0" fontId="91" fillId="6" borderId="1" xfId="0" applyFont="1" applyFill="1" applyBorder="1" applyAlignment="1">
      <alignment horizontal="center" vertical="center"/>
    </xf>
    <xf numFmtId="0" fontId="90" fillId="0" borderId="1" xfId="0" applyFont="1" applyFill="1" applyBorder="1" applyAlignment="1">
      <alignment horizontal="center" vertical="center"/>
    </xf>
    <xf numFmtId="0" fontId="90" fillId="0" borderId="16" xfId="0" applyFont="1" applyBorder="1" applyAlignment="1">
      <alignment horizontal="center" vertical="center"/>
    </xf>
    <xf numFmtId="2" fontId="90" fillId="0" borderId="42" xfId="0" applyNumberFormat="1" applyFont="1" applyFill="1" applyBorder="1" applyAlignment="1">
      <alignment horizontal="center" vertical="center" wrapText="1"/>
    </xf>
    <xf numFmtId="2" fontId="90" fillId="0" borderId="99" xfId="0" applyNumberFormat="1" applyFont="1" applyFill="1" applyBorder="1" applyAlignment="1">
      <alignment horizontal="center" vertical="center" wrapText="1"/>
    </xf>
    <xf numFmtId="2" fontId="90" fillId="0" borderId="66" xfId="0" applyNumberFormat="1" applyFont="1" applyFill="1" applyBorder="1" applyAlignment="1">
      <alignment horizontal="center" vertical="center" wrapText="1"/>
    </xf>
    <xf numFmtId="2" fontId="90" fillId="0" borderId="43" xfId="0" applyNumberFormat="1" applyFont="1" applyFill="1" applyBorder="1" applyAlignment="1">
      <alignment horizontal="center" vertical="center" wrapText="1"/>
    </xf>
    <xf numFmtId="0" fontId="90" fillId="0" borderId="17" xfId="0" applyFont="1" applyBorder="1" applyAlignment="1">
      <alignment horizontal="center" vertical="center"/>
    </xf>
    <xf numFmtId="2" fontId="90" fillId="0" borderId="1" xfId="0" applyNumberFormat="1" applyFont="1" applyFill="1" applyBorder="1" applyAlignment="1">
      <alignment horizontal="center" vertical="center" wrapText="1"/>
    </xf>
    <xf numFmtId="2" fontId="90" fillId="0" borderId="36" xfId="0" applyNumberFormat="1" applyFont="1" applyFill="1" applyBorder="1" applyAlignment="1">
      <alignment horizontal="center" vertical="center" wrapText="1"/>
    </xf>
    <xf numFmtId="2" fontId="90" fillId="0" borderId="45" xfId="0" applyNumberFormat="1" applyFont="1" applyFill="1" applyBorder="1" applyAlignment="1">
      <alignment horizontal="center" vertical="center" wrapText="1"/>
    </xf>
    <xf numFmtId="0" fontId="90" fillId="0" borderId="18" xfId="0" applyFont="1" applyBorder="1" applyAlignment="1">
      <alignment horizontal="center" vertical="center"/>
    </xf>
    <xf numFmtId="2" fontId="90" fillId="0" borderId="12" xfId="0" applyNumberFormat="1" applyFont="1" applyFill="1" applyBorder="1" applyAlignment="1">
      <alignment horizontal="center" vertical="center" wrapText="1"/>
    </xf>
    <xf numFmtId="2" fontId="90" fillId="0" borderId="100" xfId="0" applyNumberFormat="1" applyFont="1" applyFill="1" applyBorder="1" applyAlignment="1">
      <alignment horizontal="center" vertical="center" wrapText="1"/>
    </xf>
    <xf numFmtId="2" fontId="90" fillId="0" borderId="47" xfId="0" applyNumberFormat="1" applyFont="1" applyFill="1" applyBorder="1" applyAlignment="1">
      <alignment horizontal="center" vertical="center" wrapText="1"/>
    </xf>
    <xf numFmtId="0" fontId="90" fillId="0" borderId="98" xfId="0" applyFont="1" applyBorder="1" applyAlignment="1">
      <alignment horizontal="center" vertical="center"/>
    </xf>
    <xf numFmtId="2" fontId="90" fillId="0" borderId="30" xfId="0" applyNumberFormat="1" applyFont="1" applyFill="1" applyBorder="1" applyAlignment="1">
      <alignment horizontal="center" vertical="center" wrapText="1"/>
    </xf>
    <xf numFmtId="2" fontId="90" fillId="0" borderId="48" xfId="0" applyNumberFormat="1" applyFont="1" applyFill="1" applyBorder="1" applyAlignment="1">
      <alignment horizontal="center" vertical="center" wrapText="1"/>
    </xf>
    <xf numFmtId="2" fontId="90" fillId="0" borderId="44" xfId="0" applyNumberFormat="1" applyFont="1" applyFill="1" applyBorder="1" applyAlignment="1">
      <alignment horizontal="center" vertical="center" wrapText="1"/>
    </xf>
    <xf numFmtId="0" fontId="90" fillId="0" borderId="17" xfId="0" applyFont="1" applyFill="1" applyBorder="1" applyAlignment="1">
      <alignment horizontal="center" vertical="center"/>
    </xf>
    <xf numFmtId="0" fontId="90" fillId="0" borderId="0" xfId="0" applyFont="1" applyFill="1" applyAlignment="1">
      <alignment vertical="center"/>
    </xf>
    <xf numFmtId="0" fontId="90" fillId="0" borderId="18" xfId="0" applyFont="1" applyFill="1" applyBorder="1" applyAlignment="1">
      <alignment horizontal="center" vertical="center"/>
    </xf>
    <xf numFmtId="2" fontId="90" fillId="0" borderId="46" xfId="0" applyNumberFormat="1" applyFont="1" applyFill="1" applyBorder="1" applyAlignment="1">
      <alignment horizontal="center" vertical="center" wrapText="1"/>
    </xf>
    <xf numFmtId="2" fontId="90" fillId="0" borderId="77" xfId="0" applyNumberFormat="1" applyFont="1" applyFill="1" applyBorder="1" applyAlignment="1">
      <alignment horizontal="center" vertical="center" wrapText="1"/>
    </xf>
    <xf numFmtId="2" fontId="90" fillId="3" borderId="0" xfId="0" applyNumberFormat="1" applyFont="1" applyFill="1" applyBorder="1" applyAlignment="1">
      <alignment horizontal="center" vertical="center" wrapText="1"/>
    </xf>
    <xf numFmtId="0" fontId="90" fillId="0" borderId="17" xfId="0" applyNumberFormat="1" applyFont="1" applyBorder="1" applyAlignment="1">
      <alignment horizontal="center" vertical="center"/>
    </xf>
    <xf numFmtId="2" fontId="90" fillId="0" borderId="49" xfId="0" applyNumberFormat="1" applyFont="1" applyFill="1" applyBorder="1" applyAlignment="1">
      <alignment horizontal="center" vertical="center" wrapText="1"/>
    </xf>
    <xf numFmtId="2" fontId="90" fillId="0" borderId="101" xfId="0" applyNumberFormat="1" applyFont="1" applyFill="1" applyBorder="1" applyAlignment="1">
      <alignment horizontal="center" vertical="center" wrapText="1"/>
    </xf>
    <xf numFmtId="2" fontId="90" fillId="0" borderId="97" xfId="0" applyNumberFormat="1" applyFont="1" applyFill="1" applyBorder="1" applyAlignment="1">
      <alignment horizontal="center" vertical="center" wrapText="1"/>
    </xf>
    <xf numFmtId="0" fontId="90" fillId="3" borderId="0" xfId="0" applyFont="1" applyFill="1" applyAlignment="1">
      <alignment horizontal="center"/>
    </xf>
    <xf numFmtId="0" fontId="90" fillId="0" borderId="0" xfId="0" applyFont="1" applyAlignment="1">
      <alignment horizontal="center"/>
    </xf>
    <xf numFmtId="0" fontId="7" fillId="10" borderId="33" xfId="0" applyFont="1" applyFill="1" applyBorder="1" applyAlignment="1">
      <alignment horizontal="left" vertical="center" wrapText="1" indent="1"/>
    </xf>
    <xf numFmtId="0" fontId="7" fillId="10" borderId="36" xfId="0" applyFont="1" applyFill="1" applyBorder="1" applyAlignment="1">
      <alignment horizontal="left" vertical="center" wrapText="1" indent="1"/>
    </xf>
    <xf numFmtId="0" fontId="7" fillId="10" borderId="1" xfId="0" applyFont="1" applyFill="1" applyBorder="1" applyAlignment="1">
      <alignment horizontal="left" vertical="center" wrapText="1" indent="1"/>
    </xf>
    <xf numFmtId="0" fontId="7" fillId="10" borderId="10" xfId="0" applyFont="1" applyFill="1" applyBorder="1" applyAlignment="1">
      <alignment horizontal="left" vertical="center" wrapText="1" indent="1"/>
    </xf>
    <xf numFmtId="0" fontId="7" fillId="2" borderId="1" xfId="0" applyFont="1" applyFill="1" applyBorder="1" applyAlignment="1">
      <alignment horizontal="left" vertical="center" wrapText="1" indent="1"/>
    </xf>
    <xf numFmtId="0" fontId="7" fillId="10" borderId="1" xfId="0" applyFont="1" applyFill="1" applyBorder="1" applyAlignment="1">
      <alignment horizontal="left" vertical="center" indent="1"/>
    </xf>
    <xf numFmtId="0" fontId="7" fillId="2" borderId="1" xfId="0" applyFont="1" applyFill="1" applyBorder="1" applyAlignment="1">
      <alignment horizontal="left" vertical="center" indent="1"/>
    </xf>
    <xf numFmtId="0" fontId="0" fillId="19" borderId="1" xfId="0" applyFill="1" applyBorder="1" applyAlignment="1">
      <alignment horizontal="left" vertical="center" wrapText="1" indent="1"/>
    </xf>
    <xf numFmtId="0" fontId="0" fillId="19" borderId="35" xfId="0" applyFill="1" applyBorder="1" applyAlignment="1">
      <alignment horizontal="left" vertical="center" wrapText="1" indent="1"/>
    </xf>
    <xf numFmtId="0" fontId="1" fillId="19" borderId="23" xfId="0" applyFont="1" applyFill="1" applyBorder="1" applyAlignment="1">
      <alignment horizontal="center" vertical="center" wrapText="1"/>
    </xf>
    <xf numFmtId="0" fontId="0" fillId="19" borderId="10" xfId="0" applyFill="1" applyBorder="1" applyAlignment="1">
      <alignment horizontal="left" vertical="center" wrapText="1" indent="1"/>
    </xf>
    <xf numFmtId="0" fontId="0" fillId="2" borderId="25" xfId="0" applyFill="1" applyBorder="1" applyAlignment="1">
      <alignment horizontal="center" vertical="center" wrapText="1"/>
    </xf>
    <xf numFmtId="0" fontId="0" fillId="2" borderId="14" xfId="0" applyFill="1" applyBorder="1" applyAlignment="1">
      <alignment horizontal="left" vertical="center" wrapText="1" indent="1"/>
    </xf>
    <xf numFmtId="0" fontId="1" fillId="19" borderId="19" xfId="0" applyFont="1" applyFill="1" applyBorder="1" applyAlignment="1">
      <alignment horizontal="center" vertical="center" wrapText="1"/>
    </xf>
    <xf numFmtId="0" fontId="0" fillId="19" borderId="38" xfId="0" applyFill="1" applyBorder="1" applyAlignment="1">
      <alignment horizontal="left" vertical="center" wrapText="1" indent="1"/>
    </xf>
    <xf numFmtId="0" fontId="0" fillId="19" borderId="39" xfId="0" applyFill="1" applyBorder="1" applyAlignment="1">
      <alignment horizontal="left" vertical="center" wrapText="1" indent="1"/>
    </xf>
    <xf numFmtId="0" fontId="94" fillId="2" borderId="0" xfId="0" applyFont="1" applyFill="1" applyBorder="1"/>
    <xf numFmtId="0" fontId="7" fillId="2" borderId="0" xfId="0" applyFont="1" applyFill="1" applyBorder="1" applyAlignment="1">
      <alignment vertical="center"/>
    </xf>
    <xf numFmtId="0" fontId="96" fillId="2" borderId="0" xfId="0" applyFont="1" applyFill="1" applyBorder="1" applyAlignment="1">
      <alignment vertical="center"/>
    </xf>
    <xf numFmtId="0" fontId="100" fillId="8" borderId="0" xfId="0" applyFont="1" applyFill="1" applyBorder="1" applyAlignment="1">
      <alignment vertical="center"/>
    </xf>
    <xf numFmtId="0" fontId="100" fillId="8" borderId="1" xfId="0" applyFont="1" applyFill="1" applyBorder="1" applyAlignment="1">
      <alignment horizontal="center" vertical="center" wrapText="1"/>
    </xf>
    <xf numFmtId="0" fontId="100" fillId="8" borderId="10" xfId="0" applyFont="1" applyFill="1" applyBorder="1" applyAlignment="1">
      <alignment horizontal="center" vertical="center" wrapText="1"/>
    </xf>
    <xf numFmtId="0" fontId="100" fillId="19" borderId="1" xfId="0" applyFont="1" applyFill="1" applyBorder="1" applyAlignment="1">
      <alignment vertical="center" wrapText="1"/>
    </xf>
    <xf numFmtId="0" fontId="100" fillId="19" borderId="1" xfId="0" applyFont="1" applyFill="1" applyBorder="1" applyAlignment="1">
      <alignment horizontal="center" vertical="center" wrapText="1"/>
    </xf>
    <xf numFmtId="0" fontId="100" fillId="19" borderId="14" xfId="0" applyFont="1" applyFill="1" applyBorder="1" applyAlignment="1">
      <alignment horizontal="center" vertical="center" wrapText="1"/>
    </xf>
    <xf numFmtId="0" fontId="100" fillId="10" borderId="14" xfId="0" applyFont="1" applyFill="1" applyBorder="1" applyAlignment="1">
      <alignment horizontal="left" vertical="center" wrapText="1" indent="1"/>
    </xf>
    <xf numFmtId="0" fontId="107" fillId="19" borderId="1" xfId="0" applyFont="1" applyFill="1" applyBorder="1" applyAlignment="1">
      <alignment horizontal="left" vertical="center" wrapText="1" indent="1"/>
    </xf>
    <xf numFmtId="0" fontId="100" fillId="19" borderId="33" xfId="0" applyFont="1" applyFill="1" applyBorder="1" applyAlignment="1">
      <alignment horizontal="center" vertical="center" wrapText="1"/>
    </xf>
    <xf numFmtId="0" fontId="100" fillId="10" borderId="1" xfId="0" applyFont="1" applyFill="1" applyBorder="1" applyAlignment="1">
      <alignment horizontal="left" vertical="center" wrapText="1" indent="1"/>
    </xf>
    <xf numFmtId="0" fontId="100" fillId="10" borderId="1" xfId="0" applyNumberFormat="1" applyFont="1" applyFill="1" applyBorder="1" applyAlignment="1">
      <alignment horizontal="left" vertical="center" wrapText="1" indent="1"/>
    </xf>
    <xf numFmtId="0" fontId="108" fillId="19" borderId="1" xfId="0" applyFont="1" applyFill="1" applyBorder="1" applyAlignment="1">
      <alignment horizontal="left" vertical="center" wrapText="1"/>
    </xf>
    <xf numFmtId="0" fontId="100" fillId="19" borderId="1" xfId="0" applyFont="1" applyFill="1" applyBorder="1" applyAlignment="1">
      <alignment horizontal="left" vertical="center" wrapText="1" indent="1"/>
    </xf>
    <xf numFmtId="0" fontId="108" fillId="19" borderId="1" xfId="0" applyFont="1" applyFill="1" applyBorder="1" applyAlignment="1">
      <alignment horizontal="left" vertical="center" wrapText="1" indent="1"/>
    </xf>
    <xf numFmtId="0" fontId="100" fillId="10" borderId="38" xfId="0" applyFont="1" applyFill="1" applyBorder="1" applyAlignment="1">
      <alignment horizontal="left" vertical="center" wrapText="1" indent="1"/>
    </xf>
    <xf numFmtId="0" fontId="81" fillId="21" borderId="0" xfId="0" applyFont="1" applyFill="1" applyBorder="1" applyAlignment="1">
      <alignment horizontal="center" vertical="center" wrapText="1"/>
    </xf>
    <xf numFmtId="0" fontId="93" fillId="2" borderId="0" xfId="0" applyFont="1" applyFill="1" applyBorder="1" applyAlignment="1">
      <alignment horizontal="center" vertical="center" wrapText="1"/>
    </xf>
    <xf numFmtId="0" fontId="82" fillId="2" borderId="0" xfId="0" applyFont="1" applyFill="1" applyBorder="1" applyAlignment="1">
      <alignment horizontal="center" vertical="center" wrapText="1"/>
    </xf>
    <xf numFmtId="0" fontId="80" fillId="2" borderId="7" xfId="0" applyFont="1" applyFill="1" applyBorder="1" applyAlignment="1">
      <alignment horizontal="left" vertical="top" wrapText="1"/>
    </xf>
    <xf numFmtId="0" fontId="87" fillId="2" borderId="8" xfId="0" applyFont="1" applyFill="1" applyBorder="1" applyAlignment="1">
      <alignment horizontal="left" vertical="top" wrapText="1"/>
    </xf>
    <xf numFmtId="0" fontId="87" fillId="2" borderId="9" xfId="0" applyFont="1" applyFill="1" applyBorder="1" applyAlignment="1">
      <alignment horizontal="left" vertical="top" wrapText="1"/>
    </xf>
    <xf numFmtId="0" fontId="95" fillId="2" borderId="0" xfId="0" applyFont="1" applyFill="1" applyBorder="1" applyAlignment="1">
      <alignment horizontal="center" vertical="center"/>
    </xf>
    <xf numFmtId="0" fontId="84" fillId="2" borderId="0" xfId="0" applyFont="1" applyFill="1" applyBorder="1" applyAlignment="1">
      <alignment horizontal="center" vertical="center"/>
    </xf>
    <xf numFmtId="0" fontId="80" fillId="2" borderId="5" xfId="0" applyFont="1" applyFill="1" applyBorder="1" applyAlignment="1">
      <alignment horizontal="center" vertical="center" wrapText="1"/>
    </xf>
    <xf numFmtId="0" fontId="80" fillId="2" borderId="0" xfId="0" applyFont="1" applyFill="1" applyBorder="1" applyAlignment="1">
      <alignment horizontal="center" vertical="center" wrapText="1"/>
    </xf>
    <xf numFmtId="0" fontId="80" fillId="2" borderId="6" xfId="0" applyFont="1" applyFill="1" applyBorder="1" applyAlignment="1">
      <alignment horizontal="center" vertical="center" wrapText="1"/>
    </xf>
    <xf numFmtId="0" fontId="97" fillId="2" borderId="5" xfId="0" applyFont="1" applyFill="1" applyBorder="1" applyAlignment="1">
      <alignment horizontal="left" vertical="center" wrapText="1" indent="1"/>
    </xf>
    <xf numFmtId="0" fontId="86" fillId="2" borderId="0" xfId="0" applyFont="1" applyFill="1" applyBorder="1" applyAlignment="1">
      <alignment horizontal="left" vertical="center" wrapText="1" indent="1"/>
    </xf>
    <xf numFmtId="0" fontId="86" fillId="2" borderId="6" xfId="0" applyFont="1" applyFill="1" applyBorder="1" applyAlignment="1">
      <alignment horizontal="left" vertical="center" wrapText="1" indent="1"/>
    </xf>
    <xf numFmtId="0" fontId="87" fillId="2" borderId="5" xfId="0" applyFont="1" applyFill="1" applyBorder="1" applyAlignment="1">
      <alignment horizontal="left" vertical="top" wrapText="1" indent="1"/>
    </xf>
    <xf numFmtId="0" fontId="87" fillId="2" borderId="0" xfId="0" applyFont="1" applyFill="1" applyBorder="1" applyAlignment="1">
      <alignment horizontal="left" vertical="top" wrapText="1" indent="1"/>
    </xf>
    <xf numFmtId="0" fontId="87" fillId="2" borderId="6" xfId="0" applyFont="1" applyFill="1" applyBorder="1" applyAlignment="1">
      <alignment horizontal="left" vertical="top" wrapText="1" indent="1"/>
    </xf>
    <xf numFmtId="0" fontId="98" fillId="2" borderId="5" xfId="0" applyFont="1" applyFill="1" applyBorder="1" applyAlignment="1">
      <alignment horizontal="left" vertical="top" wrapText="1" indent="1"/>
    </xf>
    <xf numFmtId="0" fontId="31" fillId="21" borderId="2" xfId="0" applyFont="1" applyFill="1" applyBorder="1" applyAlignment="1">
      <alignment horizontal="center" vertical="center" wrapText="1"/>
    </xf>
    <xf numFmtId="0" fontId="10" fillId="21" borderId="3" xfId="0" applyFont="1" applyFill="1" applyBorder="1" applyAlignment="1">
      <alignment horizontal="center" vertical="center" wrapText="1"/>
    </xf>
    <xf numFmtId="0" fontId="10" fillId="21" borderId="4" xfId="0" applyFont="1" applyFill="1" applyBorder="1" applyAlignment="1">
      <alignment horizontal="center" vertical="center" wrapText="1"/>
    </xf>
    <xf numFmtId="0" fontId="1" fillId="0" borderId="5" xfId="0" applyFont="1" applyFill="1" applyBorder="1" applyAlignment="1">
      <alignment horizontal="left" vertical="top" wrapText="1" indent="1"/>
    </xf>
    <xf numFmtId="0" fontId="0" fillId="0" borderId="0" xfId="0" applyFill="1" applyBorder="1" applyAlignment="1">
      <alignment horizontal="left" vertical="top" wrapText="1" indent="1"/>
    </xf>
    <xf numFmtId="0" fontId="0" fillId="0" borderId="6" xfId="0" applyFill="1" applyBorder="1" applyAlignment="1">
      <alignment horizontal="left" vertical="top" wrapText="1" indent="1"/>
    </xf>
    <xf numFmtId="0" fontId="100" fillId="0" borderId="7" xfId="0" applyFont="1" applyFill="1" applyBorder="1" applyAlignment="1">
      <alignment horizontal="left" vertical="top" wrapText="1" indent="1"/>
    </xf>
    <xf numFmtId="0" fontId="0" fillId="0" borderId="8" xfId="0" applyFill="1" applyBorder="1" applyAlignment="1">
      <alignment horizontal="left" vertical="top" wrapText="1" indent="1"/>
    </xf>
    <xf numFmtId="0" fontId="0" fillId="0" borderId="9" xfId="0" applyFill="1" applyBorder="1" applyAlignment="1">
      <alignment horizontal="left" vertical="top" wrapText="1" indent="1"/>
    </xf>
    <xf numFmtId="0" fontId="1" fillId="0" borderId="2" xfId="0" applyFont="1" applyFill="1" applyBorder="1" applyAlignment="1">
      <alignment horizontal="left" vertical="top" wrapText="1" indent="1"/>
    </xf>
    <xf numFmtId="0" fontId="0" fillId="0" borderId="3" xfId="0" applyFill="1" applyBorder="1" applyAlignment="1">
      <alignment horizontal="left" vertical="top" wrapText="1" indent="1"/>
    </xf>
    <xf numFmtId="0" fontId="0" fillId="0" borderId="4" xfId="0" applyFill="1" applyBorder="1" applyAlignment="1">
      <alignment horizontal="left" vertical="top" wrapText="1" indent="1"/>
    </xf>
    <xf numFmtId="0" fontId="100" fillId="0" borderId="5" xfId="0" applyFont="1" applyFill="1" applyBorder="1" applyAlignment="1">
      <alignment horizontal="left" vertical="top" wrapText="1" indent="1"/>
    </xf>
    <xf numFmtId="0" fontId="100" fillId="8" borderId="11" xfId="0" applyFont="1" applyFill="1" applyBorder="1" applyAlignment="1">
      <alignment horizontal="center" vertical="center" wrapText="1"/>
    </xf>
    <xf numFmtId="0" fontId="0" fillId="8" borderId="1" xfId="0" applyFill="1" applyBorder="1" applyAlignment="1">
      <alignment horizontal="center" vertical="center" wrapText="1"/>
    </xf>
    <xf numFmtId="0" fontId="1" fillId="0" borderId="38" xfId="0" applyFont="1" applyBorder="1" applyAlignment="1" applyProtection="1">
      <alignment horizontal="left" vertical="center" wrapText="1"/>
      <protection locked="0"/>
    </xf>
    <xf numFmtId="0" fontId="0" fillId="0" borderId="38" xfId="0" applyBorder="1" applyAlignment="1" applyProtection="1">
      <alignment horizontal="left" vertical="center" wrapText="1"/>
      <protection locked="0"/>
    </xf>
    <xf numFmtId="0" fontId="1" fillId="0" borderId="36" xfId="0" applyFont="1" applyBorder="1" applyAlignment="1">
      <alignment horizontal="left" vertical="center" wrapText="1" indent="1"/>
    </xf>
    <xf numFmtId="0" fontId="0" fillId="0" borderId="26" xfId="0" applyBorder="1" applyAlignment="1">
      <alignment horizontal="left" vertical="center" wrapText="1" indent="1"/>
    </xf>
    <xf numFmtId="0" fontId="99" fillId="8" borderId="63" xfId="0" applyFont="1" applyFill="1" applyBorder="1" applyAlignment="1">
      <alignment horizontal="left" vertical="center" wrapText="1" indent="1"/>
    </xf>
    <xf numFmtId="0" fontId="8" fillId="8" borderId="64" xfId="0" applyFont="1" applyFill="1" applyBorder="1" applyAlignment="1">
      <alignment horizontal="left" vertical="center" wrapText="1" indent="1"/>
    </xf>
    <xf numFmtId="0" fontId="6" fillId="0" borderId="36" xfId="0" applyFont="1" applyBorder="1" applyAlignment="1">
      <alignment horizontal="left" vertical="center" wrapText="1" indent="1"/>
    </xf>
    <xf numFmtId="0" fontId="6" fillId="0" borderId="24" xfId="0" applyFont="1" applyBorder="1" applyAlignment="1">
      <alignment horizontal="left" vertical="center" wrapText="1" indent="1"/>
    </xf>
    <xf numFmtId="0" fontId="6" fillId="0" borderId="37" xfId="0" applyFont="1" applyBorder="1" applyAlignment="1">
      <alignment horizontal="left" vertical="center" wrapText="1" indent="1"/>
    </xf>
    <xf numFmtId="0" fontId="6" fillId="0" borderId="86" xfId="0" applyFont="1" applyBorder="1" applyAlignment="1">
      <alignment horizontal="left" vertical="center" wrapText="1" indent="1"/>
    </xf>
    <xf numFmtId="0" fontId="0" fillId="0" borderId="36" xfId="0" applyBorder="1" applyAlignment="1">
      <alignment horizontal="left" vertical="center" wrapText="1" indent="1"/>
    </xf>
    <xf numFmtId="0" fontId="0" fillId="0" borderId="80" xfId="0" applyBorder="1" applyAlignment="1">
      <alignment horizontal="left" vertical="center" wrapText="1" indent="1"/>
    </xf>
    <xf numFmtId="0" fontId="0" fillId="0" borderId="8" xfId="0" applyBorder="1" applyAlignment="1">
      <alignment horizontal="left" vertical="center" wrapText="1" indent="1"/>
    </xf>
    <xf numFmtId="0" fontId="0" fillId="0" borderId="81" xfId="0" applyBorder="1" applyAlignment="1">
      <alignment horizontal="left" vertical="center" wrapText="1" indent="1"/>
    </xf>
    <xf numFmtId="0" fontId="0" fillId="0" borderId="37" xfId="0" applyBorder="1" applyAlignment="1">
      <alignment horizontal="left" vertical="center" wrapText="1" indent="1"/>
    </xf>
    <xf numFmtId="0" fontId="0" fillId="0" borderId="53" xfId="0" applyBorder="1" applyAlignment="1">
      <alignment horizontal="left" vertical="center" wrapText="1" indent="1"/>
    </xf>
    <xf numFmtId="0" fontId="0" fillId="0" borderId="77" xfId="0" applyBorder="1" applyAlignment="1">
      <alignment horizontal="left" vertical="center" wrapText="1" indent="1"/>
    </xf>
    <xf numFmtId="0" fontId="0" fillId="0" borderId="27" xfId="0" applyBorder="1" applyAlignment="1">
      <alignment horizontal="left" vertical="center" wrapText="1" indent="1"/>
    </xf>
    <xf numFmtId="0" fontId="0" fillId="0" borderId="31" xfId="0" applyBorder="1" applyAlignment="1">
      <alignment horizontal="left" vertical="center" wrapText="1" indent="1"/>
    </xf>
    <xf numFmtId="0" fontId="1" fillId="0" borderId="78" xfId="0" applyFont="1" applyBorder="1" applyAlignment="1">
      <alignment horizontal="center" vertical="center" wrapText="1"/>
    </xf>
    <xf numFmtId="0" fontId="0" fillId="0" borderId="74" xfId="0" applyBorder="1" applyAlignment="1">
      <alignment horizontal="center" vertical="center" wrapText="1"/>
    </xf>
    <xf numFmtId="0" fontId="0" fillId="0" borderId="75" xfId="0" applyBorder="1" applyAlignment="1">
      <alignment horizontal="center" vertical="center" wrapText="1"/>
    </xf>
    <xf numFmtId="0" fontId="1" fillId="0" borderId="77" xfId="0" applyFont="1" applyBorder="1" applyAlignment="1">
      <alignment horizontal="left" vertical="center" wrapText="1" indent="1"/>
    </xf>
    <xf numFmtId="0" fontId="99" fillId="0" borderId="54"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55" xfId="0" applyFont="1" applyBorder="1" applyAlignment="1">
      <alignment horizontal="center" vertical="center" wrapText="1"/>
    </xf>
    <xf numFmtId="0" fontId="99" fillId="8" borderId="2" xfId="0" applyFont="1" applyFill="1" applyBorder="1" applyAlignment="1">
      <alignment horizontal="left" vertical="center" wrapText="1" indent="1"/>
    </xf>
    <xf numFmtId="0" fontId="8" fillId="8" borderId="3" xfId="0" applyFont="1" applyFill="1" applyBorder="1" applyAlignment="1">
      <alignment horizontal="left" vertical="center" wrapText="1" indent="1"/>
    </xf>
    <xf numFmtId="0" fontId="0" fillId="3" borderId="0" xfId="0" applyFill="1" applyBorder="1" applyAlignment="1" applyProtection="1">
      <alignment horizontal="left" vertical="center" wrapText="1"/>
      <protection locked="0"/>
    </xf>
    <xf numFmtId="0" fontId="0" fillId="0" borderId="36" xfId="0" applyBorder="1" applyAlignment="1" applyProtection="1">
      <alignment horizontal="left" vertical="center" wrapText="1"/>
      <protection locked="0"/>
    </xf>
    <xf numFmtId="0" fontId="0" fillId="0" borderId="23" xfId="0" applyBorder="1" applyAlignment="1" applyProtection="1">
      <alignment horizontal="left" vertical="center" wrapText="1"/>
      <protection locked="0"/>
    </xf>
    <xf numFmtId="0" fontId="0" fillId="0" borderId="26"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53" xfId="0" applyBorder="1" applyAlignment="1" applyProtection="1">
      <alignment horizontal="left" vertical="center" wrapText="1"/>
      <protection locked="0"/>
    </xf>
    <xf numFmtId="0" fontId="1" fillId="0" borderId="36" xfId="0" applyFont="1" applyBorder="1" applyAlignment="1" applyProtection="1">
      <alignment horizontal="left" vertical="center" wrapText="1"/>
      <protection locked="0"/>
    </xf>
    <xf numFmtId="0" fontId="1" fillId="0" borderId="23" xfId="0" applyFont="1" applyBorder="1" applyAlignment="1" applyProtection="1">
      <alignment horizontal="left" vertical="center" wrapText="1"/>
      <protection locked="0"/>
    </xf>
    <xf numFmtId="0" fontId="1" fillId="0" borderId="26" xfId="0" applyFont="1" applyBorder="1" applyAlignment="1" applyProtection="1">
      <alignment horizontal="left" vertical="center" wrapText="1"/>
      <protection locked="0"/>
    </xf>
    <xf numFmtId="0" fontId="6" fillId="0" borderId="36" xfId="5" applyFont="1" applyBorder="1" applyAlignment="1">
      <alignment horizontal="left" vertical="center" wrapText="1" indent="1"/>
    </xf>
    <xf numFmtId="0" fontId="1" fillId="0" borderId="24" xfId="0" applyFont="1" applyBorder="1" applyAlignment="1">
      <alignment horizontal="left" vertical="center" wrapText="1" indent="1"/>
    </xf>
    <xf numFmtId="0" fontId="100" fillId="8" borderId="83" xfId="0" applyFont="1" applyFill="1" applyBorder="1" applyAlignment="1">
      <alignment horizontal="center" vertical="center" wrapText="1"/>
    </xf>
    <xf numFmtId="0" fontId="0" fillId="8" borderId="72" xfId="0" applyFill="1" applyBorder="1" applyAlignment="1">
      <alignment horizontal="center" vertical="center" wrapText="1"/>
    </xf>
    <xf numFmtId="0" fontId="0" fillId="8" borderId="84" xfId="0" applyFill="1" applyBorder="1" applyAlignment="1">
      <alignment horizontal="center" vertical="center" wrapText="1"/>
    </xf>
    <xf numFmtId="0" fontId="100" fillId="8" borderId="22" xfId="0" applyFont="1" applyFill="1" applyBorder="1" applyAlignment="1">
      <alignment horizontal="center" vertical="center" wrapText="1"/>
    </xf>
    <xf numFmtId="0" fontId="0" fillId="8" borderId="23" xfId="0" applyFill="1" applyBorder="1" applyAlignment="1">
      <alignment horizontal="center" vertical="center" wrapText="1"/>
    </xf>
    <xf numFmtId="0" fontId="0" fillId="8" borderId="26" xfId="0" applyFill="1" applyBorder="1" applyAlignment="1">
      <alignment horizontal="center" vertical="center" wrapText="1"/>
    </xf>
    <xf numFmtId="0" fontId="100" fillId="8" borderId="79" xfId="0" applyFont="1" applyFill="1" applyBorder="1" applyAlignment="1">
      <alignment horizontal="center" vertical="center" wrapText="1"/>
    </xf>
    <xf numFmtId="0" fontId="0" fillId="8" borderId="40" xfId="0" applyFill="1" applyBorder="1" applyAlignment="1">
      <alignment horizontal="center" vertical="center" wrapText="1"/>
    </xf>
    <xf numFmtId="0" fontId="0" fillId="8" borderId="76" xfId="0" applyFill="1" applyBorder="1" applyAlignment="1">
      <alignment horizontal="center" vertical="center" wrapText="1"/>
    </xf>
    <xf numFmtId="0" fontId="31" fillId="21" borderId="73" xfId="0" applyFont="1" applyFill="1" applyBorder="1" applyAlignment="1">
      <alignment horizontal="center" vertical="center" wrapText="1"/>
    </xf>
    <xf numFmtId="0" fontId="10" fillId="21" borderId="74" xfId="0" applyFont="1" applyFill="1" applyBorder="1" applyAlignment="1">
      <alignment horizontal="center" vertical="center" wrapText="1"/>
    </xf>
    <xf numFmtId="0" fontId="10" fillId="21" borderId="75" xfId="0" applyFont="1" applyFill="1" applyBorder="1" applyAlignment="1">
      <alignment horizontal="center" vertical="center" wrapText="1"/>
    </xf>
    <xf numFmtId="0" fontId="8" fillId="8" borderId="78" xfId="0" applyFont="1" applyFill="1" applyBorder="1" applyAlignment="1">
      <alignment horizontal="left" vertical="center" wrapText="1" indent="1"/>
    </xf>
    <xf numFmtId="0" fontId="103" fillId="3" borderId="74" xfId="0" applyFont="1" applyFill="1" applyBorder="1" applyAlignment="1">
      <alignment horizontal="center"/>
    </xf>
    <xf numFmtId="0" fontId="0" fillId="0" borderId="74" xfId="0" applyBorder="1" applyAlignment="1">
      <alignment horizontal="center"/>
    </xf>
    <xf numFmtId="0" fontId="0" fillId="0" borderId="75" xfId="0" applyBorder="1" applyAlignment="1">
      <alignment horizontal="center"/>
    </xf>
    <xf numFmtId="0" fontId="9" fillId="0" borderId="78" xfId="0" applyFont="1" applyBorder="1" applyAlignment="1">
      <alignment horizontal="center" vertical="center" wrapText="1"/>
    </xf>
    <xf numFmtId="0" fontId="9" fillId="0" borderId="74" xfId="0" applyFont="1" applyBorder="1" applyAlignment="1">
      <alignment horizontal="center" vertical="center" wrapText="1"/>
    </xf>
    <xf numFmtId="0" fontId="9" fillId="0" borderId="74" xfId="0" applyFont="1" applyBorder="1" applyAlignment="1">
      <alignment vertical="center" wrapText="1"/>
    </xf>
    <xf numFmtId="0" fontId="9" fillId="0" borderId="75" xfId="0" applyFont="1" applyBorder="1" applyAlignment="1">
      <alignment vertical="center" wrapText="1"/>
    </xf>
    <xf numFmtId="0" fontId="51" fillId="0" borderId="22" xfId="0" applyFont="1" applyFill="1" applyBorder="1" applyAlignment="1">
      <alignment horizontal="right" vertical="center"/>
    </xf>
    <xf numFmtId="0" fontId="51" fillId="0" borderId="23" xfId="0" applyFont="1" applyFill="1" applyBorder="1" applyAlignment="1">
      <alignment horizontal="right" vertical="center"/>
    </xf>
    <xf numFmtId="0" fontId="55" fillId="10" borderId="85" xfId="0" applyFont="1" applyFill="1" applyBorder="1" applyAlignment="1">
      <alignment horizontal="center" vertical="center"/>
    </xf>
    <xf numFmtId="0" fontId="55" fillId="10" borderId="19" xfId="0" applyFont="1" applyFill="1" applyBorder="1" applyAlignment="1">
      <alignment horizontal="center" vertical="center"/>
    </xf>
    <xf numFmtId="0" fontId="55" fillId="10" borderId="53" xfId="0" applyFont="1" applyFill="1" applyBorder="1" applyAlignment="1">
      <alignment horizontal="center" vertical="center"/>
    </xf>
    <xf numFmtId="0" fontId="56" fillId="8" borderId="22" xfId="0" applyFont="1" applyFill="1" applyBorder="1" applyAlignment="1">
      <alignment horizontal="left" vertical="center" wrapText="1" indent="1"/>
    </xf>
    <xf numFmtId="0" fontId="56" fillId="8" borderId="23" xfId="0" applyFont="1" applyFill="1" applyBorder="1" applyAlignment="1">
      <alignment horizontal="left" vertical="center" wrapText="1" indent="1"/>
    </xf>
    <xf numFmtId="0" fontId="56" fillId="8" borderId="24" xfId="0" applyFont="1" applyFill="1" applyBorder="1" applyAlignment="1">
      <alignment horizontal="left" vertical="center" wrapText="1" indent="1"/>
    </xf>
    <xf numFmtId="0" fontId="57" fillId="8" borderId="22" xfId="0" applyFont="1" applyFill="1" applyBorder="1" applyAlignment="1">
      <alignment horizontal="left" vertical="center" wrapText="1" indent="1"/>
    </xf>
    <xf numFmtId="0" fontId="57" fillId="8" borderId="23" xfId="0" applyFont="1" applyFill="1" applyBorder="1" applyAlignment="1">
      <alignment horizontal="left" vertical="center" wrapText="1" indent="1"/>
    </xf>
    <xf numFmtId="0" fontId="57" fillId="8" borderId="24" xfId="0" applyFont="1" applyFill="1" applyBorder="1" applyAlignment="1">
      <alignment horizontal="left" vertical="center" wrapText="1" indent="1"/>
    </xf>
    <xf numFmtId="0" fontId="50" fillId="0" borderId="36" xfId="0" applyFont="1" applyFill="1" applyBorder="1" applyAlignment="1">
      <alignment horizontal="left" vertical="center" wrapText="1"/>
    </xf>
    <xf numFmtId="0" fontId="50" fillId="0" borderId="23" xfId="0" applyFont="1" applyFill="1" applyBorder="1" applyAlignment="1">
      <alignment horizontal="left" vertical="center" wrapText="1"/>
    </xf>
    <xf numFmtId="0" fontId="50" fillId="0" borderId="24" xfId="0" applyFont="1" applyFill="1" applyBorder="1" applyAlignment="1">
      <alignment horizontal="left" vertical="center" wrapText="1"/>
    </xf>
    <xf numFmtId="0" fontId="50" fillId="0" borderId="37" xfId="0" applyFont="1" applyFill="1" applyBorder="1" applyAlignment="1">
      <alignment horizontal="left" vertical="center" wrapText="1"/>
    </xf>
    <xf numFmtId="0" fontId="50" fillId="0" borderId="19" xfId="0" applyFont="1" applyFill="1" applyBorder="1" applyAlignment="1">
      <alignment horizontal="left" vertical="center" wrapText="1"/>
    </xf>
    <xf numFmtId="0" fontId="50" fillId="0" borderId="86" xfId="0" applyFont="1" applyFill="1" applyBorder="1" applyAlignment="1">
      <alignment horizontal="left" vertical="center" wrapText="1"/>
    </xf>
    <xf numFmtId="0" fontId="50" fillId="0" borderId="23" xfId="0" applyFont="1" applyBorder="1" applyAlignment="1">
      <alignment horizontal="left" vertical="center" wrapText="1"/>
    </xf>
    <xf numFmtId="0" fontId="50" fillId="0" borderId="24" xfId="0" applyFont="1" applyBorder="1" applyAlignment="1">
      <alignment horizontal="left" vertical="center" wrapText="1"/>
    </xf>
    <xf numFmtId="0" fontId="51" fillId="11" borderId="2" xfId="0" applyFont="1" applyFill="1" applyBorder="1" applyAlignment="1">
      <alignment horizontal="left" vertical="center" wrapText="1" indent="1"/>
    </xf>
    <xf numFmtId="0" fontId="51" fillId="11" borderId="3" xfId="0" applyFont="1" applyFill="1" applyBorder="1" applyAlignment="1">
      <alignment horizontal="left" vertical="center" wrapText="1" indent="1"/>
    </xf>
    <xf numFmtId="0" fontId="51" fillId="11" borderId="72" xfId="0" applyFont="1" applyFill="1" applyBorder="1" applyAlignment="1">
      <alignment horizontal="left" vertical="center" wrapText="1" indent="1"/>
    </xf>
    <xf numFmtId="0" fontId="51" fillId="11" borderId="84" xfId="0" applyFont="1" applyFill="1" applyBorder="1" applyAlignment="1">
      <alignment horizontal="left" vertical="center" wrapText="1" indent="1"/>
    </xf>
    <xf numFmtId="165" fontId="52" fillId="0" borderId="36" xfId="0" applyNumberFormat="1" applyFont="1" applyFill="1" applyBorder="1" applyAlignment="1" applyProtection="1">
      <alignment horizontal="center" vertical="center" wrapText="1"/>
    </xf>
    <xf numFmtId="165" fontId="52" fillId="0" borderId="23" xfId="0" applyNumberFormat="1" applyFont="1" applyFill="1" applyBorder="1" applyAlignment="1" applyProtection="1">
      <alignment horizontal="center" vertical="center" wrapText="1"/>
    </xf>
    <xf numFmtId="165" fontId="52" fillId="0" borderId="24" xfId="0" applyNumberFormat="1" applyFont="1" applyFill="1" applyBorder="1" applyAlignment="1" applyProtection="1">
      <alignment horizontal="center" vertical="center" wrapText="1"/>
    </xf>
    <xf numFmtId="0" fontId="50" fillId="13" borderId="36" xfId="0" applyFont="1" applyFill="1" applyBorder="1" applyAlignment="1">
      <alignment horizontal="left" vertical="center" wrapText="1"/>
    </xf>
    <xf numFmtId="0" fontId="50" fillId="13" borderId="23" xfId="0" applyFont="1" applyFill="1" applyBorder="1" applyAlignment="1">
      <alignment horizontal="left" vertical="center" wrapText="1"/>
    </xf>
    <xf numFmtId="0" fontId="50" fillId="13" borderId="24" xfId="0" applyFont="1" applyFill="1" applyBorder="1" applyAlignment="1">
      <alignment horizontal="left" vertical="center" wrapText="1"/>
    </xf>
    <xf numFmtId="0" fontId="51" fillId="0" borderId="22" xfId="0" applyFont="1" applyFill="1" applyBorder="1" applyAlignment="1">
      <alignment horizontal="right" vertical="center" indent="1"/>
    </xf>
    <xf numFmtId="0" fontId="51" fillId="0" borderId="23" xfId="0" applyFont="1" applyFill="1" applyBorder="1" applyAlignment="1">
      <alignment horizontal="right" vertical="center" indent="1"/>
    </xf>
    <xf numFmtId="0" fontId="54" fillId="0" borderId="36" xfId="0" applyFont="1" applyFill="1" applyBorder="1" applyAlignment="1" applyProtection="1">
      <alignment horizontal="center" vertical="center" wrapText="1"/>
    </xf>
    <xf numFmtId="0" fontId="54" fillId="0" borderId="23" xfId="0" applyFont="1" applyFill="1" applyBorder="1" applyAlignment="1" applyProtection="1">
      <alignment horizontal="center" vertical="center" wrapText="1"/>
    </xf>
    <xf numFmtId="0" fontId="54" fillId="0" borderId="24" xfId="0" applyFont="1" applyFill="1" applyBorder="1" applyAlignment="1" applyProtection="1">
      <alignment horizontal="center" vertical="center" wrapText="1"/>
    </xf>
    <xf numFmtId="0" fontId="56" fillId="10" borderId="37" xfId="0" applyFont="1" applyFill="1" applyBorder="1" applyAlignment="1">
      <alignment horizontal="center" vertical="center" wrapText="1"/>
    </xf>
    <xf numFmtId="0" fontId="56" fillId="10" borderId="19" xfId="0" applyFont="1" applyFill="1" applyBorder="1" applyAlignment="1">
      <alignment horizontal="center" vertical="center" wrapText="1"/>
    </xf>
    <xf numFmtId="0" fontId="56" fillId="10" borderId="86" xfId="0" applyFont="1" applyFill="1" applyBorder="1" applyAlignment="1">
      <alignment horizontal="center" vertical="center" wrapText="1"/>
    </xf>
    <xf numFmtId="0" fontId="57" fillId="8" borderId="26" xfId="0" applyFont="1" applyFill="1" applyBorder="1" applyAlignment="1">
      <alignment horizontal="left" vertical="center" wrapText="1" indent="1"/>
    </xf>
    <xf numFmtId="0" fontId="56" fillId="8" borderId="87" xfId="0" applyFont="1" applyFill="1" applyBorder="1" applyAlignment="1">
      <alignment horizontal="center" vertical="center"/>
    </xf>
    <xf numFmtId="0" fontId="50" fillId="0" borderId="25" xfId="0" applyFont="1" applyBorder="1" applyAlignment="1">
      <alignment horizontal="center" vertical="center"/>
    </xf>
    <xf numFmtId="0" fontId="50" fillId="0" borderId="29" xfId="0" applyFont="1" applyBorder="1" applyAlignment="1">
      <alignment horizontal="center" vertical="center"/>
    </xf>
    <xf numFmtId="0" fontId="50" fillId="0" borderId="77" xfId="0" applyFont="1" applyBorder="1" applyAlignment="1">
      <alignment horizontal="center" vertical="center"/>
    </xf>
    <xf numFmtId="0" fontId="50" fillId="0" borderId="27" xfId="0" applyFont="1" applyBorder="1" applyAlignment="1">
      <alignment horizontal="center" vertical="center"/>
    </xf>
    <xf numFmtId="0" fontId="50" fillId="0" borderId="28" xfId="0" applyFont="1" applyBorder="1" applyAlignment="1">
      <alignment horizontal="center" vertical="center"/>
    </xf>
    <xf numFmtId="9" fontId="50" fillId="0" borderId="36" xfId="3" applyFont="1" applyFill="1" applyBorder="1" applyAlignment="1">
      <alignment horizontal="left" vertical="center" wrapText="1"/>
    </xf>
    <xf numFmtId="0" fontId="48" fillId="21" borderId="83" xfId="0" applyFont="1" applyFill="1" applyBorder="1" applyAlignment="1">
      <alignment horizontal="center" vertical="center" wrapText="1"/>
    </xf>
    <xf numFmtId="0" fontId="49" fillId="21" borderId="72" xfId="0" applyFont="1" applyFill="1" applyBorder="1" applyAlignment="1">
      <alignment horizontal="center" vertical="center" wrapText="1"/>
    </xf>
    <xf numFmtId="0" fontId="49" fillId="21" borderId="84" xfId="0" applyFont="1" applyFill="1" applyBorder="1" applyAlignment="1">
      <alignment horizontal="center" vertical="center" wrapText="1"/>
    </xf>
    <xf numFmtId="0" fontId="52" fillId="0" borderId="36" xfId="0" applyFont="1" applyFill="1" applyBorder="1" applyAlignment="1" applyProtection="1">
      <alignment horizontal="center" vertical="center" wrapText="1"/>
    </xf>
    <xf numFmtId="0" fontId="53" fillId="0" borderId="23" xfId="0" applyFont="1" applyBorder="1" applyAlignment="1">
      <alignment horizontal="center" vertical="center" wrapText="1"/>
    </xf>
    <xf numFmtId="0" fontId="53" fillId="0" borderId="24" xfId="0" applyFont="1" applyBorder="1" applyAlignment="1">
      <alignment horizontal="center" vertical="center" wrapText="1"/>
    </xf>
    <xf numFmtId="0" fontId="52" fillId="0" borderId="23" xfId="0" applyFont="1" applyFill="1" applyBorder="1" applyAlignment="1" applyProtection="1">
      <alignment horizontal="center" vertical="center" wrapText="1"/>
    </xf>
    <xf numFmtId="0" fontId="52" fillId="0" borderId="24" xfId="0" applyFont="1" applyFill="1" applyBorder="1" applyAlignment="1" applyProtection="1">
      <alignment horizontal="center" vertical="center" wrapText="1"/>
    </xf>
    <xf numFmtId="168" fontId="52" fillId="0" borderId="36" xfId="0" applyNumberFormat="1" applyFont="1" applyFill="1" applyBorder="1" applyAlignment="1" applyProtection="1">
      <alignment horizontal="center" vertical="center" wrapText="1"/>
    </xf>
    <xf numFmtId="168" fontId="52" fillId="0" borderId="23" xfId="0" applyNumberFormat="1" applyFont="1" applyFill="1" applyBorder="1" applyAlignment="1" applyProtection="1">
      <alignment horizontal="center" vertical="center" wrapText="1"/>
    </xf>
    <xf numFmtId="168" fontId="52" fillId="0" borderId="24" xfId="0" applyNumberFormat="1" applyFont="1" applyFill="1" applyBorder="1" applyAlignment="1" applyProtection="1">
      <alignment horizontal="center" vertical="center" wrapText="1"/>
    </xf>
    <xf numFmtId="0" fontId="55" fillId="8" borderId="22" xfId="0" applyFont="1" applyFill="1" applyBorder="1" applyAlignment="1">
      <alignment horizontal="left" vertical="center" wrapText="1"/>
    </xf>
    <xf numFmtId="0" fontId="55" fillId="8" borderId="23" xfId="0" applyFont="1" applyFill="1" applyBorder="1" applyAlignment="1">
      <alignment horizontal="left" vertical="center" wrapText="1"/>
    </xf>
    <xf numFmtId="0" fontId="50" fillId="2" borderId="1" xfId="0" applyFont="1" applyFill="1" applyBorder="1" applyAlignment="1" applyProtection="1">
      <alignment horizontal="left" vertical="center" wrapText="1"/>
    </xf>
    <xf numFmtId="0" fontId="50" fillId="2" borderId="10" xfId="0" applyFont="1" applyFill="1" applyBorder="1" applyAlignment="1" applyProtection="1">
      <alignment horizontal="left" vertical="center" wrapText="1"/>
    </xf>
    <xf numFmtId="0" fontId="50" fillId="0" borderId="1" xfId="0" applyFont="1" applyFill="1" applyBorder="1" applyAlignment="1" applyProtection="1">
      <alignment horizontal="center" vertical="center" wrapText="1"/>
      <protection locked="0"/>
    </xf>
    <xf numFmtId="0" fontId="56" fillId="8" borderId="36" xfId="0" applyFont="1" applyFill="1" applyBorder="1" applyAlignment="1">
      <alignment horizontal="center" vertical="center" wrapText="1"/>
    </xf>
    <xf numFmtId="0" fontId="50" fillId="0" borderId="23" xfId="0" applyFont="1" applyBorder="1" applyAlignment="1">
      <alignment vertical="center" wrapText="1"/>
    </xf>
    <xf numFmtId="0" fontId="50" fillId="0" borderId="24" xfId="0" applyFont="1" applyBorder="1" applyAlignment="1">
      <alignment vertical="center" wrapText="1"/>
    </xf>
    <xf numFmtId="9" fontId="50" fillId="2" borderId="36" xfId="3" applyFont="1" applyFill="1" applyBorder="1" applyAlignment="1">
      <alignment horizontal="left" vertical="center" wrapText="1"/>
    </xf>
    <xf numFmtId="0" fontId="50" fillId="0" borderId="1" xfId="0" applyFont="1" applyFill="1" applyBorder="1" applyAlignment="1">
      <alignment horizontal="left" vertical="center" wrapText="1"/>
    </xf>
    <xf numFmtId="0" fontId="50" fillId="0" borderId="36" xfId="0" applyFont="1" applyFill="1" applyBorder="1" applyAlignment="1" applyProtection="1">
      <alignment horizontal="center" vertical="center" wrapText="1"/>
      <protection locked="0"/>
    </xf>
    <xf numFmtId="0" fontId="50" fillId="0" borderId="26" xfId="0" applyFont="1" applyFill="1" applyBorder="1" applyAlignment="1" applyProtection="1">
      <alignment horizontal="center" vertical="center" wrapText="1"/>
      <protection locked="0"/>
    </xf>
    <xf numFmtId="0" fontId="50" fillId="2" borderId="36" xfId="0" applyFont="1" applyFill="1" applyBorder="1" applyAlignment="1" applyProtection="1">
      <alignment horizontal="left" vertical="center" wrapText="1"/>
    </xf>
    <xf numFmtId="0" fontId="50" fillId="2" borderId="23" xfId="0" applyFont="1" applyFill="1" applyBorder="1" applyAlignment="1" applyProtection="1">
      <alignment horizontal="left" vertical="center" wrapText="1"/>
    </xf>
    <xf numFmtId="0" fontId="50" fillId="2" borderId="24" xfId="0" applyFont="1" applyFill="1" applyBorder="1" applyAlignment="1" applyProtection="1">
      <alignment horizontal="left" vertical="center" wrapText="1"/>
    </xf>
    <xf numFmtId="0" fontId="51" fillId="11" borderId="79" xfId="0" applyFont="1" applyFill="1" applyBorder="1" applyAlignment="1">
      <alignment horizontal="left" vertical="center" wrapText="1" indent="1"/>
    </xf>
    <xf numFmtId="0" fontId="51" fillId="11" borderId="55" xfId="0" applyFont="1" applyFill="1" applyBorder="1" applyAlignment="1">
      <alignment horizontal="left" vertical="center" wrapText="1" indent="1"/>
    </xf>
    <xf numFmtId="0" fontId="51" fillId="11" borderId="40" xfId="0" applyFont="1" applyFill="1" applyBorder="1" applyAlignment="1">
      <alignment horizontal="left" vertical="center" wrapText="1" indent="1"/>
    </xf>
    <xf numFmtId="0" fontId="51" fillId="11" borderId="76" xfId="0" applyFont="1" applyFill="1" applyBorder="1" applyAlignment="1">
      <alignment horizontal="left" vertical="center" wrapText="1" indent="1"/>
    </xf>
    <xf numFmtId="0" fontId="50" fillId="2" borderId="36" xfId="0" applyFont="1" applyFill="1" applyBorder="1" applyAlignment="1" applyProtection="1">
      <alignment horizontal="left" vertical="center" wrapText="1"/>
      <protection locked="0"/>
    </xf>
    <xf numFmtId="0" fontId="50" fillId="2" borderId="23" xfId="0" applyFont="1" applyFill="1" applyBorder="1" applyAlignment="1" applyProtection="1">
      <alignment horizontal="left" vertical="center" wrapText="1"/>
      <protection locked="0"/>
    </xf>
    <xf numFmtId="0" fontId="50" fillId="2" borderId="24" xfId="0" applyFont="1" applyFill="1" applyBorder="1" applyAlignment="1" applyProtection="1">
      <alignment horizontal="left" vertical="center" wrapText="1"/>
      <protection locked="0"/>
    </xf>
    <xf numFmtId="0" fontId="56" fillId="8" borderId="23" xfId="0" applyFont="1" applyFill="1" applyBorder="1" applyAlignment="1">
      <alignment horizontal="left" vertical="center" wrapText="1"/>
    </xf>
    <xf numFmtId="0" fontId="50" fillId="13" borderId="36" xfId="0" applyFont="1" applyFill="1" applyBorder="1" applyAlignment="1" applyProtection="1">
      <alignment horizontal="left" vertical="center" wrapText="1"/>
      <protection locked="0"/>
    </xf>
    <xf numFmtId="0" fontId="50" fillId="13" borderId="23" xfId="0" applyFont="1" applyFill="1" applyBorder="1" applyAlignment="1" applyProtection="1">
      <alignment horizontal="left" vertical="center" wrapText="1"/>
      <protection locked="0"/>
    </xf>
    <xf numFmtId="0" fontId="50" fillId="13" borderId="24" xfId="0" applyFont="1" applyFill="1" applyBorder="1" applyAlignment="1" applyProtection="1">
      <alignment horizontal="left" vertical="center" wrapText="1"/>
      <protection locked="0"/>
    </xf>
    <xf numFmtId="0" fontId="56" fillId="20" borderId="22" xfId="0" applyFont="1" applyFill="1" applyBorder="1" applyAlignment="1">
      <alignment horizontal="left" vertical="center" wrapText="1" indent="1"/>
    </xf>
    <xf numFmtId="0" fontId="56" fillId="20" borderId="23" xfId="0" applyFont="1" applyFill="1" applyBorder="1" applyAlignment="1">
      <alignment horizontal="left" vertical="center" wrapText="1" indent="1"/>
    </xf>
    <xf numFmtId="0" fontId="60" fillId="20" borderId="1" xfId="0" applyFont="1" applyFill="1" applyBorder="1" applyAlignment="1">
      <alignment horizontal="center" vertical="center" wrapText="1"/>
    </xf>
    <xf numFmtId="0" fontId="60" fillId="20" borderId="10" xfId="0" applyFont="1" applyFill="1" applyBorder="1" applyAlignment="1">
      <alignment horizontal="center" vertical="center" wrapText="1"/>
    </xf>
    <xf numFmtId="0" fontId="50" fillId="20" borderId="36" xfId="0" applyFont="1" applyFill="1" applyBorder="1" applyAlignment="1" applyProtection="1">
      <alignment horizontal="center" vertical="center" wrapText="1"/>
      <protection locked="0"/>
    </xf>
    <xf numFmtId="0" fontId="50" fillId="20" borderId="26" xfId="0" applyFont="1" applyFill="1" applyBorder="1" applyAlignment="1" applyProtection="1">
      <alignment horizontal="center" vertical="center" wrapText="1"/>
      <protection locked="0"/>
    </xf>
    <xf numFmtId="0" fontId="60" fillId="20" borderId="36" xfId="0" applyFont="1" applyFill="1" applyBorder="1" applyAlignment="1" applyProtection="1">
      <alignment horizontal="left" vertical="center" wrapText="1"/>
    </xf>
    <xf numFmtId="0" fontId="50" fillId="20" borderId="23" xfId="0" applyFont="1" applyFill="1" applyBorder="1" applyAlignment="1" applyProtection="1">
      <alignment horizontal="left" vertical="center" wrapText="1"/>
    </xf>
    <xf numFmtId="0" fontId="50" fillId="20" borderId="24" xfId="0" applyFont="1" applyFill="1" applyBorder="1" applyAlignment="1" applyProtection="1">
      <alignment horizontal="left" vertical="center" wrapText="1"/>
    </xf>
    <xf numFmtId="0" fontId="56" fillId="20" borderId="23" xfId="0" applyFont="1" applyFill="1" applyBorder="1" applyAlignment="1">
      <alignment horizontal="left" vertical="center" wrapText="1"/>
    </xf>
    <xf numFmtId="0" fontId="60" fillId="20" borderId="25" xfId="0" applyFont="1" applyFill="1" applyBorder="1" applyAlignment="1" applyProtection="1">
      <alignment horizontal="left" vertical="center" wrapText="1"/>
      <protection locked="0"/>
    </xf>
    <xf numFmtId="0" fontId="60" fillId="20" borderId="29" xfId="0" applyFont="1" applyFill="1" applyBorder="1" applyAlignment="1" applyProtection="1">
      <alignment horizontal="left" vertical="center" wrapText="1"/>
      <protection locked="0"/>
    </xf>
    <xf numFmtId="0" fontId="50" fillId="2" borderId="25" xfId="0" applyFont="1" applyFill="1" applyBorder="1" applyAlignment="1" applyProtection="1">
      <alignment horizontal="left" vertical="center" wrapText="1"/>
      <protection locked="0"/>
    </xf>
    <xf numFmtId="0" fontId="50" fillId="13" borderId="36" xfId="0" applyFont="1" applyFill="1" applyBorder="1" applyAlignment="1" applyProtection="1">
      <alignment horizontal="center" vertical="center" wrapText="1"/>
      <protection locked="0"/>
    </xf>
    <xf numFmtId="0" fontId="50" fillId="13" borderId="1" xfId="0" applyFont="1" applyFill="1" applyBorder="1" applyAlignment="1" applyProtection="1">
      <alignment horizontal="center" vertical="center" wrapText="1"/>
      <protection locked="0"/>
    </xf>
    <xf numFmtId="0" fontId="50" fillId="0" borderId="1" xfId="0" applyFont="1" applyFill="1" applyBorder="1" applyAlignment="1">
      <alignment horizontal="center" vertical="center" wrapText="1"/>
    </xf>
    <xf numFmtId="0" fontId="50" fillId="0" borderId="26" xfId="0" applyFont="1" applyFill="1" applyBorder="1" applyAlignment="1">
      <alignment horizontal="center" vertical="center" wrapText="1"/>
    </xf>
    <xf numFmtId="0" fontId="56" fillId="20" borderId="22" xfId="0" applyFont="1" applyFill="1" applyBorder="1" applyAlignment="1">
      <alignment horizontal="left" vertical="center" wrapText="1"/>
    </xf>
    <xf numFmtId="0" fontId="56" fillId="20" borderId="26" xfId="0" applyFont="1" applyFill="1" applyBorder="1" applyAlignment="1">
      <alignment horizontal="left" vertical="center" wrapText="1"/>
    </xf>
    <xf numFmtId="0" fontId="51" fillId="11" borderId="83" xfId="0" applyFont="1" applyFill="1" applyBorder="1" applyAlignment="1">
      <alignment horizontal="left" vertical="center" wrapText="1" indent="1"/>
    </xf>
    <xf numFmtId="0" fontId="56" fillId="20" borderId="1" xfId="0" applyFont="1" applyFill="1" applyBorder="1" applyAlignment="1">
      <alignment horizontal="left" vertical="center" wrapText="1"/>
    </xf>
    <xf numFmtId="0" fontId="56" fillId="20" borderId="36" xfId="0" applyFont="1" applyFill="1" applyBorder="1" applyAlignment="1">
      <alignment horizontal="left" vertical="center" wrapText="1"/>
    </xf>
    <xf numFmtId="0" fontId="51" fillId="11" borderId="60" xfId="0" applyFont="1" applyFill="1" applyBorder="1" applyAlignment="1">
      <alignment horizontal="left" vertical="center" wrapText="1" indent="1"/>
    </xf>
    <xf numFmtId="0" fontId="51" fillId="11" borderId="31" xfId="0" applyFont="1" applyFill="1" applyBorder="1" applyAlignment="1">
      <alignment horizontal="left" vertical="center" wrapText="1" indent="1"/>
    </xf>
    <xf numFmtId="0" fontId="51" fillId="11" borderId="30" xfId="0" applyFont="1" applyFill="1" applyBorder="1" applyAlignment="1">
      <alignment horizontal="left" vertical="center" wrapText="1" indent="1"/>
    </xf>
    <xf numFmtId="0" fontId="51" fillId="11" borderId="62" xfId="0" applyFont="1" applyFill="1" applyBorder="1" applyAlignment="1">
      <alignment horizontal="left" vertical="center" wrapText="1" indent="1"/>
    </xf>
    <xf numFmtId="0" fontId="50" fillId="13" borderId="82" xfId="0" applyFont="1" applyFill="1" applyBorder="1" applyAlignment="1">
      <alignment horizontal="left" vertical="center" wrapText="1"/>
    </xf>
    <xf numFmtId="0" fontId="50" fillId="13" borderId="25" xfId="0" applyFont="1" applyFill="1" applyBorder="1" applyAlignment="1">
      <alignment horizontal="left" vertical="center" wrapText="1"/>
    </xf>
    <xf numFmtId="0" fontId="50" fillId="13" borderId="29" xfId="0" applyFont="1" applyFill="1" applyBorder="1" applyAlignment="1">
      <alignment horizontal="left" vertical="center" wrapText="1"/>
    </xf>
    <xf numFmtId="0" fontId="50" fillId="13" borderId="5" xfId="0" applyFont="1" applyFill="1" applyBorder="1" applyAlignment="1">
      <alignment horizontal="left" vertical="center" wrapText="1"/>
    </xf>
    <xf numFmtId="0" fontId="50" fillId="13" borderId="0" xfId="0" applyFont="1" applyFill="1" applyBorder="1" applyAlignment="1">
      <alignment horizontal="left" vertical="center" wrapText="1"/>
    </xf>
    <xf numFmtId="0" fontId="50" fillId="13" borderId="6" xfId="0" applyFont="1" applyFill="1" applyBorder="1" applyAlignment="1">
      <alignment horizontal="left" vertical="center" wrapText="1"/>
    </xf>
    <xf numFmtId="0" fontId="50" fillId="13" borderId="7" xfId="0" applyFont="1" applyFill="1" applyBorder="1" applyAlignment="1">
      <alignment horizontal="left" vertical="center" wrapText="1"/>
    </xf>
    <xf numFmtId="0" fontId="50" fillId="13" borderId="8" xfId="0" applyFont="1" applyFill="1" applyBorder="1" applyAlignment="1">
      <alignment horizontal="left" vertical="center" wrapText="1"/>
    </xf>
    <xf numFmtId="0" fontId="50" fillId="13" borderId="9" xfId="0" applyFont="1" applyFill="1" applyBorder="1" applyAlignment="1">
      <alignment horizontal="left" vertical="center" wrapText="1"/>
    </xf>
    <xf numFmtId="0" fontId="50" fillId="0" borderId="1" xfId="0" applyFont="1" applyFill="1" applyBorder="1" applyAlignment="1">
      <alignment horizontal="left" vertical="center"/>
    </xf>
    <xf numFmtId="0" fontId="57" fillId="8" borderId="22" xfId="0" applyFont="1" applyFill="1" applyBorder="1" applyAlignment="1">
      <alignment horizontal="center" vertical="center" wrapText="1"/>
    </xf>
    <xf numFmtId="0" fontId="57" fillId="8" borderId="23" xfId="0" applyFont="1" applyFill="1" applyBorder="1" applyAlignment="1">
      <alignment horizontal="center" vertical="center" wrapText="1"/>
    </xf>
    <xf numFmtId="0" fontId="57" fillId="8" borderId="24" xfId="0" applyFont="1" applyFill="1" applyBorder="1" applyAlignment="1">
      <alignment horizontal="center" vertical="center" wrapText="1"/>
    </xf>
    <xf numFmtId="0" fontId="50" fillId="13" borderId="14" xfId="0" applyFont="1" applyFill="1" applyBorder="1" applyAlignment="1" applyProtection="1">
      <alignment horizontal="center" vertical="center" wrapText="1"/>
      <protection locked="0"/>
    </xf>
    <xf numFmtId="0" fontId="1" fillId="0" borderId="36" xfId="0" applyFont="1" applyFill="1" applyBorder="1" applyAlignment="1" applyProtection="1">
      <alignment horizontal="center" vertical="center" wrapText="1"/>
      <protection locked="0"/>
    </xf>
    <xf numFmtId="0" fontId="1" fillId="0" borderId="26" xfId="0" applyFont="1" applyFill="1" applyBorder="1" applyAlignment="1" applyProtection="1">
      <alignment horizontal="center" vertical="center" wrapText="1"/>
      <protection locked="0"/>
    </xf>
    <xf numFmtId="0" fontId="1" fillId="2" borderId="36" xfId="0" applyFont="1" applyFill="1" applyBorder="1" applyAlignment="1" applyProtection="1">
      <alignment horizontal="left" vertical="center" wrapText="1"/>
    </xf>
    <xf numFmtId="0" fontId="1" fillId="2" borderId="23" xfId="0" applyFont="1" applyFill="1" applyBorder="1" applyAlignment="1" applyProtection="1">
      <alignment horizontal="left" vertical="center" wrapText="1"/>
    </xf>
    <xf numFmtId="0" fontId="1" fillId="2" borderId="24" xfId="0" applyFont="1" applyFill="1" applyBorder="1" applyAlignment="1" applyProtection="1">
      <alignment horizontal="left" vertical="center" wrapText="1"/>
    </xf>
    <xf numFmtId="0" fontId="1" fillId="0" borderId="1" xfId="0" applyFont="1" applyFill="1"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xf>
    <xf numFmtId="0" fontId="1" fillId="2" borderId="10" xfId="0" applyFont="1" applyFill="1" applyBorder="1" applyAlignment="1" applyProtection="1">
      <alignment horizontal="left" vertical="center" wrapText="1"/>
    </xf>
    <xf numFmtId="0" fontId="9" fillId="8" borderId="22" xfId="0" applyFont="1" applyFill="1" applyBorder="1" applyAlignment="1">
      <alignment horizontal="left" vertical="center" wrapText="1"/>
    </xf>
    <xf numFmtId="0" fontId="8" fillId="8" borderId="23" xfId="0" applyFont="1" applyFill="1" applyBorder="1" applyAlignment="1">
      <alignment horizontal="left" vertical="center" wrapText="1"/>
    </xf>
    <xf numFmtId="0" fontId="7" fillId="11" borderId="2" xfId="0" applyFont="1" applyFill="1" applyBorder="1" applyAlignment="1">
      <alignment horizontal="left" vertical="center" wrapText="1" indent="1"/>
    </xf>
    <xf numFmtId="0" fontId="7" fillId="11" borderId="3" xfId="0" applyFont="1" applyFill="1" applyBorder="1" applyAlignment="1">
      <alignment horizontal="left" vertical="center" wrapText="1" indent="1"/>
    </xf>
    <xf numFmtId="0" fontId="7" fillId="11" borderId="72" xfId="0" applyFont="1" applyFill="1" applyBorder="1" applyAlignment="1">
      <alignment horizontal="left" vertical="center" wrapText="1" indent="1"/>
    </xf>
    <xf numFmtId="0" fontId="7" fillId="11" borderId="84" xfId="0" applyFont="1" applyFill="1" applyBorder="1" applyAlignment="1">
      <alignment horizontal="left" vertical="center" wrapText="1" indent="1"/>
    </xf>
    <xf numFmtId="0" fontId="31" fillId="21" borderId="83" xfId="0" applyFont="1" applyFill="1" applyBorder="1" applyAlignment="1">
      <alignment horizontal="center" vertical="center" wrapText="1"/>
    </xf>
    <xf numFmtId="0" fontId="10" fillId="21" borderId="72" xfId="0" applyFont="1" applyFill="1" applyBorder="1" applyAlignment="1">
      <alignment horizontal="center" vertical="center" wrapText="1"/>
    </xf>
    <xf numFmtId="0" fontId="10" fillId="21" borderId="84" xfId="0" applyFont="1" applyFill="1" applyBorder="1" applyAlignment="1">
      <alignment horizontal="center" vertical="center" wrapText="1"/>
    </xf>
    <xf numFmtId="0" fontId="7" fillId="0" borderId="22" xfId="0" applyFont="1" applyFill="1" applyBorder="1" applyAlignment="1">
      <alignment horizontal="right" vertical="center" indent="1"/>
    </xf>
    <xf numFmtId="0" fontId="7" fillId="0" borderId="23" xfId="0" applyFont="1" applyFill="1" applyBorder="1" applyAlignment="1">
      <alignment horizontal="right" vertical="center" indent="1"/>
    </xf>
    <xf numFmtId="0" fontId="25" fillId="0" borderId="36" xfId="0" applyFont="1" applyFill="1" applyBorder="1" applyAlignment="1" applyProtection="1">
      <alignment horizontal="center" vertical="center" wrapText="1"/>
    </xf>
    <xf numFmtId="0" fontId="26" fillId="0" borderId="23" xfId="0" applyFont="1" applyBorder="1" applyAlignment="1">
      <alignment horizontal="center" vertical="center" wrapText="1"/>
    </xf>
    <xf numFmtId="0" fontId="26" fillId="0" borderId="24" xfId="0" applyFont="1" applyBorder="1" applyAlignment="1">
      <alignment horizontal="center" vertical="center" wrapText="1"/>
    </xf>
    <xf numFmtId="0" fontId="25" fillId="0" borderId="23" xfId="0" applyFont="1" applyFill="1" applyBorder="1" applyAlignment="1" applyProtection="1">
      <alignment horizontal="center" vertical="center" wrapText="1"/>
    </xf>
    <xf numFmtId="0" fontId="25" fillId="0" borderId="24" xfId="0" applyFont="1" applyFill="1" applyBorder="1" applyAlignment="1" applyProtection="1">
      <alignment horizontal="center" vertical="center" wrapText="1"/>
    </xf>
    <xf numFmtId="0" fontId="7" fillId="0" borderId="22" xfId="0" applyFont="1" applyFill="1" applyBorder="1" applyAlignment="1">
      <alignment horizontal="right" vertical="center"/>
    </xf>
    <xf numFmtId="0" fontId="7" fillId="0" borderId="23" xfId="0" applyFont="1" applyFill="1" applyBorder="1" applyAlignment="1">
      <alignment horizontal="right" vertical="center"/>
    </xf>
    <xf numFmtId="168" fontId="25" fillId="0" borderId="36" xfId="0" applyNumberFormat="1" applyFont="1" applyFill="1" applyBorder="1" applyAlignment="1" applyProtection="1">
      <alignment horizontal="center" vertical="center" wrapText="1"/>
    </xf>
    <xf numFmtId="168" fontId="25" fillId="0" borderId="23" xfId="0" applyNumberFormat="1" applyFont="1" applyFill="1" applyBorder="1" applyAlignment="1" applyProtection="1">
      <alignment horizontal="center" vertical="center" wrapText="1"/>
    </xf>
    <xf numFmtId="168" fontId="25" fillId="0" borderId="24" xfId="0" applyNumberFormat="1" applyFont="1" applyFill="1" applyBorder="1" applyAlignment="1" applyProtection="1">
      <alignment horizontal="center" vertical="center" wrapText="1"/>
    </xf>
    <xf numFmtId="165" fontId="25" fillId="0" borderId="36" xfId="0" applyNumberFormat="1" applyFont="1" applyFill="1" applyBorder="1" applyAlignment="1" applyProtection="1">
      <alignment horizontal="center" vertical="center" wrapText="1"/>
    </xf>
    <xf numFmtId="165" fontId="25" fillId="0" borderId="23" xfId="0" applyNumberFormat="1" applyFont="1" applyFill="1" applyBorder="1" applyAlignment="1" applyProtection="1">
      <alignment horizontal="center" vertical="center" wrapText="1"/>
    </xf>
    <xf numFmtId="165" fontId="25" fillId="0" borderId="24" xfId="0" applyNumberFormat="1" applyFont="1" applyFill="1" applyBorder="1" applyAlignment="1" applyProtection="1">
      <alignment horizontal="center" vertical="center" wrapText="1"/>
    </xf>
    <xf numFmtId="0" fontId="9" fillId="10" borderId="85" xfId="0" applyFont="1" applyFill="1" applyBorder="1" applyAlignment="1">
      <alignment horizontal="center" vertical="center"/>
    </xf>
    <xf numFmtId="0" fontId="9" fillId="10" borderId="19" xfId="0" applyFont="1" applyFill="1" applyBorder="1" applyAlignment="1">
      <alignment horizontal="center" vertical="center"/>
    </xf>
    <xf numFmtId="0" fontId="9" fillId="10" borderId="53" xfId="0" applyFont="1" applyFill="1" applyBorder="1" applyAlignment="1">
      <alignment horizontal="center" vertical="center"/>
    </xf>
    <xf numFmtId="0" fontId="8" fillId="10" borderId="37" xfId="0" applyFont="1" applyFill="1" applyBorder="1" applyAlignment="1">
      <alignment horizontal="center" vertical="center" wrapText="1"/>
    </xf>
    <xf numFmtId="0" fontId="8" fillId="10" borderId="19" xfId="0" applyFont="1" applyFill="1" applyBorder="1" applyAlignment="1">
      <alignment horizontal="center" vertical="center" wrapText="1"/>
    </xf>
    <xf numFmtId="0" fontId="8" fillId="10" borderId="86" xfId="0" applyFont="1" applyFill="1" applyBorder="1" applyAlignment="1">
      <alignment horizontal="center" vertical="center" wrapText="1"/>
    </xf>
    <xf numFmtId="0" fontId="8" fillId="20" borderId="22" xfId="0" applyFont="1" applyFill="1" applyBorder="1" applyAlignment="1">
      <alignment horizontal="left" vertical="center" wrapText="1" indent="1"/>
    </xf>
    <xf numFmtId="0" fontId="8" fillId="20" borderId="23" xfId="0" applyFont="1" applyFill="1" applyBorder="1" applyAlignment="1">
      <alignment horizontal="left" vertical="center" wrapText="1" indent="1"/>
    </xf>
    <xf numFmtId="0" fontId="1" fillId="20" borderId="36" xfId="0" applyFont="1" applyFill="1" applyBorder="1" applyAlignment="1" applyProtection="1">
      <alignment horizontal="center" vertical="center" wrapText="1"/>
      <protection locked="0"/>
    </xf>
    <xf numFmtId="0" fontId="1" fillId="20" borderId="26" xfId="0" applyFont="1" applyFill="1" applyBorder="1" applyAlignment="1" applyProtection="1">
      <alignment horizontal="center" vertical="center" wrapText="1"/>
      <protection locked="0"/>
    </xf>
    <xf numFmtId="0" fontId="1" fillId="20" borderId="36" xfId="0" applyFont="1" applyFill="1" applyBorder="1" applyAlignment="1" applyProtection="1">
      <alignment horizontal="left" vertical="center" wrapText="1"/>
    </xf>
    <xf numFmtId="0" fontId="1" fillId="20" borderId="23" xfId="0" applyFont="1" applyFill="1" applyBorder="1" applyAlignment="1" applyProtection="1">
      <alignment horizontal="left" vertical="center" wrapText="1"/>
    </xf>
    <xf numFmtId="0" fontId="1" fillId="20" borderId="24" xfId="0" applyFont="1" applyFill="1" applyBorder="1" applyAlignment="1" applyProtection="1">
      <alignment horizontal="left" vertical="center" wrapText="1"/>
    </xf>
    <xf numFmtId="0" fontId="0" fillId="20" borderId="1" xfId="0" applyFill="1" applyBorder="1" applyAlignment="1">
      <alignment horizontal="center" vertical="center" wrapText="1"/>
    </xf>
    <xf numFmtId="0" fontId="0" fillId="20" borderId="10" xfId="0" applyFill="1" applyBorder="1" applyAlignment="1">
      <alignment horizontal="center" vertical="center" wrapText="1"/>
    </xf>
    <xf numFmtId="0" fontId="9" fillId="8" borderId="23" xfId="0" applyFont="1" applyFill="1" applyBorder="1" applyAlignment="1">
      <alignment horizontal="left" vertical="center" wrapText="1"/>
    </xf>
    <xf numFmtId="0" fontId="8" fillId="8" borderId="22" xfId="0" applyFont="1" applyFill="1" applyBorder="1" applyAlignment="1">
      <alignment horizontal="left" vertical="center" wrapText="1" indent="1"/>
    </xf>
    <xf numFmtId="0" fontId="8" fillId="8" borderId="23" xfId="0" applyFont="1" applyFill="1" applyBorder="1" applyAlignment="1">
      <alignment horizontal="left" vertical="center" wrapText="1" indent="1"/>
    </xf>
    <xf numFmtId="0" fontId="8" fillId="8" borderId="87" xfId="0" applyFont="1" applyFill="1" applyBorder="1" applyAlignment="1">
      <alignment horizontal="center" vertical="center"/>
    </xf>
    <xf numFmtId="0" fontId="0" fillId="0" borderId="25" xfId="0" applyBorder="1" applyAlignment="1">
      <alignment horizontal="center" vertical="center"/>
    </xf>
    <xf numFmtId="0" fontId="0" fillId="0" borderId="29" xfId="0" applyBorder="1" applyAlignment="1">
      <alignment horizontal="center" vertical="center"/>
    </xf>
    <xf numFmtId="0" fontId="0" fillId="0" borderId="77"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5" fillId="8" borderId="22" xfId="0" applyFont="1" applyFill="1" applyBorder="1" applyAlignment="1">
      <alignment horizontal="left" vertical="center" wrapText="1" indent="1"/>
    </xf>
    <xf numFmtId="0" fontId="5" fillId="8" borderId="26" xfId="0" applyFont="1" applyFill="1" applyBorder="1" applyAlignment="1">
      <alignment horizontal="left" vertical="center" wrapText="1" indent="1"/>
    </xf>
    <xf numFmtId="0" fontId="1" fillId="0" borderId="36" xfId="0" applyFont="1" applyFill="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2" borderId="36" xfId="0" applyFont="1" applyFill="1" applyBorder="1" applyAlignment="1" applyProtection="1">
      <alignment horizontal="left" vertical="center" wrapText="1"/>
      <protection locked="0"/>
    </xf>
    <xf numFmtId="0" fontId="1" fillId="2" borderId="23" xfId="0" applyFont="1" applyFill="1" applyBorder="1" applyAlignment="1" applyProtection="1">
      <alignment horizontal="left" vertical="center" wrapText="1"/>
      <protection locked="0"/>
    </xf>
    <xf numFmtId="0" fontId="1" fillId="2" borderId="24" xfId="0" applyFont="1" applyFill="1" applyBorder="1" applyAlignment="1" applyProtection="1">
      <alignment horizontal="left" vertical="center" wrapText="1"/>
      <protection locked="0"/>
    </xf>
    <xf numFmtId="0" fontId="1" fillId="0" borderId="37" xfId="0" applyFont="1" applyFill="1" applyBorder="1" applyAlignment="1">
      <alignment horizontal="left" vertical="center" wrapText="1"/>
    </xf>
    <xf numFmtId="0" fontId="1" fillId="0" borderId="19" xfId="0" applyFont="1" applyFill="1" applyBorder="1" applyAlignment="1">
      <alignment horizontal="left" vertical="center" wrapText="1"/>
    </xf>
    <xf numFmtId="0" fontId="1" fillId="0" borderId="86" xfId="0" applyFont="1" applyFill="1" applyBorder="1" applyAlignment="1">
      <alignment horizontal="left" vertical="center" wrapText="1"/>
    </xf>
    <xf numFmtId="0" fontId="7" fillId="11" borderId="79" xfId="0" applyFont="1" applyFill="1" applyBorder="1" applyAlignment="1">
      <alignment horizontal="left" vertical="center" wrapText="1" indent="1"/>
    </xf>
    <xf numFmtId="0" fontId="7" fillId="11" borderId="55" xfId="0" applyFont="1" applyFill="1" applyBorder="1" applyAlignment="1">
      <alignment horizontal="left" vertical="center" wrapText="1" indent="1"/>
    </xf>
    <xf numFmtId="0" fontId="7" fillId="11" borderId="40" xfId="0" applyFont="1" applyFill="1" applyBorder="1" applyAlignment="1">
      <alignment horizontal="left" vertical="center" wrapText="1" indent="1"/>
    </xf>
    <xf numFmtId="0" fontId="7" fillId="11" borderId="76" xfId="0" applyFont="1" applyFill="1" applyBorder="1" applyAlignment="1">
      <alignment horizontal="left" vertical="center" wrapText="1" indent="1"/>
    </xf>
    <xf numFmtId="0" fontId="1" fillId="13" borderId="36" xfId="0" applyFont="1" applyFill="1" applyBorder="1" applyAlignment="1">
      <alignment horizontal="left" vertical="center" wrapText="1"/>
    </xf>
    <xf numFmtId="9" fontId="1" fillId="2" borderId="36" xfId="3" applyFont="1" applyFill="1" applyBorder="1" applyAlignment="1">
      <alignment horizontal="left" vertical="center" wrapText="1"/>
    </xf>
    <xf numFmtId="0" fontId="8" fillId="8" borderId="24" xfId="0" applyFont="1" applyFill="1" applyBorder="1" applyAlignment="1">
      <alignment horizontal="left" vertical="center" wrapText="1" indent="1"/>
    </xf>
    <xf numFmtId="0" fontId="5" fillId="8" borderId="23" xfId="0" applyFont="1" applyFill="1" applyBorder="1" applyAlignment="1">
      <alignment horizontal="left" vertical="center" wrapText="1" indent="1"/>
    </xf>
    <xf numFmtId="0" fontId="5" fillId="8" borderId="24" xfId="0" applyFont="1" applyFill="1" applyBorder="1" applyAlignment="1">
      <alignment horizontal="left" vertical="center" wrapText="1" indent="1"/>
    </xf>
    <xf numFmtId="0" fontId="1" fillId="0" borderId="23" xfId="0" applyFont="1" applyFill="1" applyBorder="1" applyAlignment="1">
      <alignment horizontal="left" vertical="center" wrapText="1"/>
    </xf>
    <xf numFmtId="0" fontId="1" fillId="0" borderId="24" xfId="0" applyFont="1" applyFill="1" applyBorder="1" applyAlignment="1">
      <alignment horizontal="left" vertical="center" wrapText="1"/>
    </xf>
    <xf numFmtId="0" fontId="1" fillId="13" borderId="23" xfId="0" applyFont="1" applyFill="1" applyBorder="1" applyAlignment="1">
      <alignment horizontal="left" vertical="center" wrapText="1"/>
    </xf>
    <xf numFmtId="0" fontId="1" fillId="13" borderId="24" xfId="0" applyFont="1" applyFill="1" applyBorder="1" applyAlignment="1">
      <alignment horizontal="left" vertical="center" wrapText="1"/>
    </xf>
    <xf numFmtId="9" fontId="1" fillId="0" borderId="36" xfId="3" applyFont="1" applyFill="1" applyBorder="1" applyAlignment="1">
      <alignment horizontal="left" vertical="center" wrapText="1"/>
    </xf>
    <xf numFmtId="0" fontId="8" fillId="8" borderId="36" xfId="0" applyFont="1" applyFill="1" applyBorder="1" applyAlignment="1">
      <alignment horizontal="center" vertical="center" wrapText="1"/>
    </xf>
    <xf numFmtId="0" fontId="0" fillId="0" borderId="23" xfId="0" applyBorder="1" applyAlignment="1">
      <alignment vertical="center" wrapText="1"/>
    </xf>
    <xf numFmtId="0" fontId="0" fillId="0" borderId="24" xfId="0" applyBorder="1" applyAlignment="1">
      <alignment vertical="center" wrapText="1"/>
    </xf>
    <xf numFmtId="0" fontId="0" fillId="0" borderId="1" xfId="0" applyFill="1" applyBorder="1" applyAlignment="1">
      <alignment horizontal="center" vertical="center" wrapText="1"/>
    </xf>
    <xf numFmtId="0" fontId="0" fillId="0" borderId="26" xfId="0" applyFill="1" applyBorder="1" applyAlignment="1">
      <alignment horizontal="center" vertical="center" wrapText="1"/>
    </xf>
    <xf numFmtId="0" fontId="0" fillId="0" borderId="26" xfId="0" applyFill="1" applyBorder="1" applyAlignment="1" applyProtection="1">
      <alignment horizontal="center" vertical="center" wrapText="1"/>
      <protection locked="0"/>
    </xf>
    <xf numFmtId="0" fontId="1" fillId="13" borderId="36" xfId="0" applyFont="1" applyFill="1" applyBorder="1" applyAlignment="1" applyProtection="1">
      <alignment horizontal="left" vertical="center" wrapText="1"/>
      <protection locked="0"/>
    </xf>
    <xf numFmtId="0" fontId="1" fillId="13" borderId="23" xfId="0" applyFont="1" applyFill="1" applyBorder="1" applyAlignment="1" applyProtection="1">
      <alignment horizontal="left" vertical="center" wrapText="1"/>
      <protection locked="0"/>
    </xf>
    <xf numFmtId="0" fontId="1" fillId="13" borderId="24" xfId="0" applyFont="1" applyFill="1" applyBorder="1" applyAlignment="1" applyProtection="1">
      <alignment horizontal="left" vertical="center" wrapText="1"/>
      <protection locked="0"/>
    </xf>
    <xf numFmtId="0" fontId="1" fillId="2" borderId="25" xfId="0" applyFont="1" applyFill="1" applyBorder="1" applyAlignment="1" applyProtection="1">
      <alignment horizontal="left" vertical="center" wrapText="1"/>
      <protection locked="0"/>
    </xf>
    <xf numFmtId="0" fontId="1" fillId="13" borderId="1" xfId="0" applyFont="1" applyFill="1" applyBorder="1" applyAlignment="1" applyProtection="1">
      <alignment horizontal="center" vertical="center" wrapText="1"/>
      <protection locked="0"/>
    </xf>
    <xf numFmtId="0" fontId="1" fillId="13" borderId="36" xfId="0" applyFont="1" applyFill="1" applyBorder="1" applyAlignment="1" applyProtection="1">
      <alignment horizontal="center" vertical="center" wrapText="1"/>
      <protection locked="0"/>
    </xf>
    <xf numFmtId="0" fontId="7" fillId="11" borderId="83" xfId="0" applyFont="1" applyFill="1" applyBorder="1" applyAlignment="1">
      <alignment horizontal="left" vertical="center" wrapText="1" indent="1"/>
    </xf>
    <xf numFmtId="0" fontId="7" fillId="11" borderId="60" xfId="0" applyFont="1" applyFill="1" applyBorder="1" applyAlignment="1">
      <alignment horizontal="left" vertical="center" wrapText="1" indent="1"/>
    </xf>
    <xf numFmtId="0" fontId="7" fillId="11" borderId="31" xfId="0" applyFont="1" applyFill="1" applyBorder="1" applyAlignment="1">
      <alignment horizontal="left" vertical="center" wrapText="1" indent="1"/>
    </xf>
    <xf numFmtId="0" fontId="7" fillId="11" borderId="30" xfId="0" applyFont="1" applyFill="1" applyBorder="1" applyAlignment="1">
      <alignment horizontal="left" vertical="center" wrapText="1" indent="1"/>
    </xf>
    <xf numFmtId="0" fontId="7" fillId="11" borderId="62" xfId="0" applyFont="1" applyFill="1" applyBorder="1" applyAlignment="1">
      <alignment horizontal="left" vertical="center" wrapText="1" indent="1"/>
    </xf>
    <xf numFmtId="0" fontId="8" fillId="20" borderId="22" xfId="0" applyFont="1" applyFill="1" applyBorder="1" applyAlignment="1">
      <alignment horizontal="left" vertical="center" wrapText="1"/>
    </xf>
    <xf numFmtId="0" fontId="8" fillId="20" borderId="23" xfId="0" applyFont="1" applyFill="1" applyBorder="1" applyAlignment="1">
      <alignment horizontal="left" vertical="center" wrapText="1"/>
    </xf>
    <xf numFmtId="0" fontId="8" fillId="20" borderId="26" xfId="0" applyFont="1" applyFill="1" applyBorder="1" applyAlignment="1">
      <alignment horizontal="left" vertical="center" wrapText="1"/>
    </xf>
    <xf numFmtId="0" fontId="8" fillId="20" borderId="1" xfId="0" applyFont="1" applyFill="1" applyBorder="1" applyAlignment="1">
      <alignment horizontal="left" vertical="center" wrapText="1"/>
    </xf>
    <xf numFmtId="0" fontId="8" fillId="20" borderId="36" xfId="0" applyFont="1" applyFill="1" applyBorder="1" applyAlignment="1">
      <alignment horizontal="left" vertical="center" wrapText="1"/>
    </xf>
    <xf numFmtId="0" fontId="0" fillId="13" borderId="1" xfId="0" applyFill="1" applyBorder="1" applyAlignment="1" applyProtection="1">
      <alignment horizontal="center" vertical="center" wrapText="1"/>
      <protection locked="0"/>
    </xf>
    <xf numFmtId="0" fontId="1" fillId="13" borderId="14" xfId="0" applyFont="1" applyFill="1" applyBorder="1" applyAlignment="1" applyProtection="1">
      <alignment horizontal="center" vertical="center" wrapText="1"/>
      <protection locked="0"/>
    </xf>
    <xf numFmtId="0" fontId="0" fillId="13" borderId="14" xfId="0" applyFill="1" applyBorder="1" applyAlignment="1" applyProtection="1">
      <alignment horizontal="center" vertical="center" wrapText="1"/>
      <protection locked="0"/>
    </xf>
    <xf numFmtId="0" fontId="0" fillId="20" borderId="25" xfId="0" applyFill="1" applyBorder="1" applyAlignment="1" applyProtection="1">
      <alignment horizontal="left" vertical="center" wrapText="1"/>
      <protection locked="0"/>
    </xf>
    <xf numFmtId="0" fontId="0" fillId="20" borderId="29" xfId="0" applyFill="1" applyBorder="1" applyAlignment="1" applyProtection="1">
      <alignment horizontal="left" vertical="center" wrapText="1"/>
      <protection locked="0"/>
    </xf>
    <xf numFmtId="0" fontId="1" fillId="0" borderId="1" xfId="0" applyFont="1" applyFill="1" applyBorder="1" applyAlignment="1">
      <alignment horizontal="left" vertical="center" textRotation="90"/>
    </xf>
    <xf numFmtId="0" fontId="5" fillId="8" borderId="22" xfId="0" applyFont="1" applyFill="1" applyBorder="1" applyAlignment="1">
      <alignment horizontal="center" vertical="center" wrapText="1"/>
    </xf>
    <xf numFmtId="0" fontId="5" fillId="8" borderId="23" xfId="0" applyFont="1" applyFill="1" applyBorder="1" applyAlignment="1">
      <alignment horizontal="center" vertical="center" wrapText="1"/>
    </xf>
    <xf numFmtId="0" fontId="5" fillId="8" borderId="24" xfId="0" applyFont="1" applyFill="1" applyBorder="1" applyAlignment="1">
      <alignment horizontal="center" vertical="center" wrapText="1"/>
    </xf>
    <xf numFmtId="0" fontId="0" fillId="13" borderId="82" xfId="0" applyFill="1" applyBorder="1" applyAlignment="1">
      <alignment horizontal="left" vertical="center" wrapText="1"/>
    </xf>
    <xf numFmtId="0" fontId="0" fillId="13" borderId="25" xfId="0" applyFill="1" applyBorder="1" applyAlignment="1">
      <alignment horizontal="left" vertical="center" wrapText="1"/>
    </xf>
    <xf numFmtId="0" fontId="0" fillId="13" borderId="29" xfId="0" applyFill="1" applyBorder="1" applyAlignment="1">
      <alignment horizontal="left" vertical="center" wrapText="1"/>
    </xf>
    <xf numFmtId="0" fontId="0" fillId="13" borderId="5" xfId="0" applyFill="1" applyBorder="1" applyAlignment="1">
      <alignment horizontal="left" vertical="center" wrapText="1"/>
    </xf>
    <xf numFmtId="0" fontId="0" fillId="13" borderId="0" xfId="0" applyFill="1" applyBorder="1" applyAlignment="1">
      <alignment horizontal="left" vertical="center" wrapText="1"/>
    </xf>
    <xf numFmtId="0" fontId="0" fillId="13" borderId="6" xfId="0" applyFill="1" applyBorder="1" applyAlignment="1">
      <alignment horizontal="left" vertical="center" wrapText="1"/>
    </xf>
    <xf numFmtId="0" fontId="0" fillId="13" borderId="7" xfId="0" applyFill="1" applyBorder="1" applyAlignment="1">
      <alignment horizontal="left" vertical="center" wrapText="1"/>
    </xf>
    <xf numFmtId="0" fontId="0" fillId="13" borderId="8" xfId="0" applyFill="1" applyBorder="1" applyAlignment="1">
      <alignment horizontal="left" vertical="center" wrapText="1"/>
    </xf>
    <xf numFmtId="0" fontId="0" fillId="13" borderId="9" xfId="0" applyFill="1" applyBorder="1" applyAlignment="1">
      <alignment horizontal="left" vertical="center" wrapText="1"/>
    </xf>
    <xf numFmtId="0" fontId="1" fillId="0" borderId="1"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0" fillId="0" borderId="36" xfId="0" applyFill="1" applyBorder="1" applyAlignment="1" applyProtection="1">
      <alignment horizontal="center" vertical="center" wrapText="1"/>
      <protection locked="0"/>
    </xf>
    <xf numFmtId="0" fontId="8" fillId="8" borderId="22" xfId="0" applyFont="1" applyFill="1" applyBorder="1" applyAlignment="1">
      <alignment horizontal="left" vertical="center" wrapText="1"/>
    </xf>
    <xf numFmtId="0" fontId="1" fillId="13" borderId="1" xfId="0" applyFont="1" applyFill="1" applyBorder="1" applyAlignment="1">
      <alignment horizontal="center" vertical="center" wrapText="1"/>
    </xf>
    <xf numFmtId="0" fontId="0" fillId="13" borderId="36" xfId="0" applyFill="1" applyBorder="1" applyAlignment="1" applyProtection="1">
      <alignment horizontal="center" vertical="center" wrapText="1"/>
      <protection locked="0"/>
    </xf>
    <xf numFmtId="0" fontId="0" fillId="0" borderId="1" xfId="0" applyFill="1" applyBorder="1" applyAlignment="1">
      <alignment horizontal="left" vertical="center" textRotation="90"/>
    </xf>
    <xf numFmtId="0" fontId="10" fillId="12" borderId="83" xfId="0" applyFont="1" applyFill="1" applyBorder="1" applyAlignment="1">
      <alignment horizontal="center" vertical="center" wrapText="1"/>
    </xf>
    <xf numFmtId="0" fontId="10" fillId="12" borderId="72" xfId="0" applyFont="1" applyFill="1" applyBorder="1" applyAlignment="1">
      <alignment horizontal="center" vertical="center" wrapText="1"/>
    </xf>
    <xf numFmtId="0" fontId="10" fillId="12" borderId="84" xfId="0" applyFont="1" applyFill="1" applyBorder="1" applyAlignment="1">
      <alignment horizontal="center" vertical="center" wrapText="1"/>
    </xf>
    <xf numFmtId="0" fontId="1" fillId="13" borderId="36" xfId="0" applyFont="1" applyFill="1" applyBorder="1" applyAlignment="1">
      <alignment horizontal="center" vertical="center" wrapText="1"/>
    </xf>
    <xf numFmtId="0" fontId="1" fillId="13" borderId="23" xfId="0" applyFont="1" applyFill="1" applyBorder="1" applyAlignment="1">
      <alignment horizontal="center" vertical="center" wrapText="1"/>
    </xf>
    <xf numFmtId="0" fontId="1" fillId="13" borderId="24" xfId="0" applyFont="1" applyFill="1" applyBorder="1" applyAlignment="1">
      <alignment horizontal="center" vertical="center" wrapText="1"/>
    </xf>
    <xf numFmtId="0" fontId="1" fillId="13" borderId="1" xfId="0" applyFont="1" applyFill="1" applyBorder="1" applyAlignment="1">
      <alignment horizontal="left" vertical="center" wrapText="1"/>
    </xf>
    <xf numFmtId="0" fontId="74" fillId="20" borderId="22" xfId="0" applyFont="1" applyFill="1" applyBorder="1" applyAlignment="1">
      <alignment horizontal="left" vertical="center" wrapText="1" indent="1"/>
    </xf>
    <xf numFmtId="0" fontId="74" fillId="20" borderId="23" xfId="0" applyFont="1" applyFill="1" applyBorder="1" applyAlignment="1">
      <alignment horizontal="left" vertical="center" wrapText="1" indent="1"/>
    </xf>
    <xf numFmtId="0" fontId="69" fillId="20" borderId="36" xfId="0" applyFont="1" applyFill="1" applyBorder="1" applyAlignment="1" applyProtection="1">
      <alignment horizontal="center" vertical="center" wrapText="1"/>
      <protection locked="0"/>
    </xf>
    <xf numFmtId="0" fontId="69" fillId="20" borderId="26" xfId="0" applyFont="1" applyFill="1" applyBorder="1" applyAlignment="1" applyProtection="1">
      <alignment horizontal="center" vertical="center" wrapText="1"/>
      <protection locked="0"/>
    </xf>
    <xf numFmtId="0" fontId="68" fillId="12" borderId="83" xfId="0" applyFont="1" applyFill="1" applyBorder="1" applyAlignment="1">
      <alignment horizontal="center" vertical="center" wrapText="1"/>
    </xf>
    <xf numFmtId="0" fontId="68" fillId="12" borderId="72" xfId="0" applyFont="1" applyFill="1" applyBorder="1" applyAlignment="1">
      <alignment horizontal="center" vertical="center" wrapText="1"/>
    </xf>
    <xf numFmtId="0" fontId="68" fillId="12" borderId="84" xfId="0" applyFont="1" applyFill="1" applyBorder="1" applyAlignment="1">
      <alignment horizontal="center" vertical="center" wrapText="1"/>
    </xf>
    <xf numFmtId="0" fontId="70" fillId="0" borderId="22" xfId="0" applyFont="1" applyFill="1" applyBorder="1" applyAlignment="1">
      <alignment horizontal="right" vertical="center" indent="1"/>
    </xf>
    <xf numFmtId="0" fontId="70" fillId="0" borderId="23" xfId="0" applyFont="1" applyFill="1" applyBorder="1" applyAlignment="1">
      <alignment horizontal="right" vertical="center" indent="1"/>
    </xf>
    <xf numFmtId="0" fontId="71" fillId="0" borderId="36" xfId="0" applyFont="1" applyFill="1" applyBorder="1" applyAlignment="1" applyProtection="1">
      <alignment horizontal="center" vertical="center" wrapText="1"/>
    </xf>
    <xf numFmtId="0" fontId="72" fillId="0" borderId="23" xfId="0" applyFont="1" applyBorder="1" applyAlignment="1">
      <alignment horizontal="center" vertical="center" wrapText="1"/>
    </xf>
    <xf numFmtId="0" fontId="72" fillId="0" borderId="24" xfId="0" applyFont="1" applyBorder="1" applyAlignment="1">
      <alignment horizontal="center" vertical="center" wrapText="1"/>
    </xf>
    <xf numFmtId="0" fontId="71" fillId="0" borderId="23" xfId="0" applyFont="1" applyFill="1" applyBorder="1" applyAlignment="1" applyProtection="1">
      <alignment horizontal="center" vertical="center" wrapText="1"/>
    </xf>
    <xf numFmtId="0" fontId="71" fillId="0" borderId="24" xfId="0" applyFont="1" applyFill="1" applyBorder="1" applyAlignment="1" applyProtection="1">
      <alignment horizontal="center" vertical="center" wrapText="1"/>
    </xf>
    <xf numFmtId="168" fontId="71" fillId="0" borderId="36" xfId="0" applyNumberFormat="1" applyFont="1" applyFill="1" applyBorder="1" applyAlignment="1" applyProtection="1">
      <alignment horizontal="center" vertical="center" wrapText="1"/>
    </xf>
    <xf numFmtId="168" fontId="71" fillId="0" borderId="23" xfId="0" applyNumberFormat="1" applyFont="1" applyFill="1" applyBorder="1" applyAlignment="1" applyProtection="1">
      <alignment horizontal="center" vertical="center" wrapText="1"/>
    </xf>
    <xf numFmtId="168" fontId="71" fillId="0" borderId="24" xfId="0" applyNumberFormat="1" applyFont="1" applyFill="1" applyBorder="1" applyAlignment="1" applyProtection="1">
      <alignment horizontal="center" vertical="center" wrapText="1"/>
    </xf>
    <xf numFmtId="165" fontId="71" fillId="0" borderId="36" xfId="0" applyNumberFormat="1" applyFont="1" applyFill="1" applyBorder="1" applyAlignment="1" applyProtection="1">
      <alignment horizontal="center" vertical="center" wrapText="1"/>
    </xf>
    <xf numFmtId="165" fontId="71" fillId="0" borderId="23" xfId="0" applyNumberFormat="1" applyFont="1" applyFill="1" applyBorder="1" applyAlignment="1" applyProtection="1">
      <alignment horizontal="center" vertical="center" wrapText="1"/>
    </xf>
    <xf numFmtId="165" fontId="71" fillId="0" borderId="24" xfId="0" applyNumberFormat="1" applyFont="1" applyFill="1" applyBorder="1" applyAlignment="1" applyProtection="1">
      <alignment horizontal="center" vertical="center" wrapText="1"/>
    </xf>
    <xf numFmtId="0" fontId="70" fillId="0" borderId="22" xfId="0" applyFont="1" applyFill="1" applyBorder="1" applyAlignment="1">
      <alignment horizontal="right" vertical="center"/>
    </xf>
    <xf numFmtId="0" fontId="70" fillId="0" borderId="23" xfId="0" applyFont="1" applyFill="1" applyBorder="1" applyAlignment="1">
      <alignment horizontal="right" vertical="center"/>
    </xf>
    <xf numFmtId="0" fontId="73" fillId="10" borderId="85" xfId="0" applyFont="1" applyFill="1" applyBorder="1" applyAlignment="1">
      <alignment horizontal="center" vertical="center"/>
    </xf>
    <xf numFmtId="0" fontId="73" fillId="10" borderId="19" xfId="0" applyFont="1" applyFill="1" applyBorder="1" applyAlignment="1">
      <alignment horizontal="center" vertical="center"/>
    </xf>
    <xf numFmtId="0" fontId="73" fillId="10" borderId="53" xfId="0" applyFont="1" applyFill="1" applyBorder="1" applyAlignment="1">
      <alignment horizontal="center" vertical="center"/>
    </xf>
    <xf numFmtId="0" fontId="74" fillId="10" borderId="37" xfId="0" applyFont="1" applyFill="1" applyBorder="1" applyAlignment="1">
      <alignment horizontal="center" vertical="center" wrapText="1"/>
    </xf>
    <xf numFmtId="0" fontId="74" fillId="10" borderId="19" xfId="0" applyFont="1" applyFill="1" applyBorder="1" applyAlignment="1">
      <alignment horizontal="center" vertical="center" wrapText="1"/>
    </xf>
    <xf numFmtId="0" fontId="74" fillId="10" borderId="86" xfId="0" applyFont="1" applyFill="1" applyBorder="1" applyAlignment="1">
      <alignment horizontal="center" vertical="center" wrapText="1"/>
    </xf>
    <xf numFmtId="0" fontId="70" fillId="11" borderId="2" xfId="0" applyFont="1" applyFill="1" applyBorder="1" applyAlignment="1">
      <alignment horizontal="left" vertical="center" wrapText="1" indent="1"/>
    </xf>
    <xf numFmtId="0" fontId="70" fillId="11" borderId="3" xfId="0" applyFont="1" applyFill="1" applyBorder="1" applyAlignment="1">
      <alignment horizontal="left" vertical="center" wrapText="1" indent="1"/>
    </xf>
    <xf numFmtId="0" fontId="70" fillId="11" borderId="72" xfId="0" applyFont="1" applyFill="1" applyBorder="1" applyAlignment="1">
      <alignment horizontal="left" vertical="center" wrapText="1" indent="1"/>
    </xf>
    <xf numFmtId="0" fontId="70" fillId="11" borderId="84" xfId="0" applyFont="1" applyFill="1" applyBorder="1" applyAlignment="1">
      <alignment horizontal="left" vertical="center" wrapText="1" indent="1"/>
    </xf>
    <xf numFmtId="0" fontId="74" fillId="8" borderId="22" xfId="0" applyFont="1" applyFill="1" applyBorder="1" applyAlignment="1">
      <alignment horizontal="left" vertical="center" wrapText="1" indent="1"/>
    </xf>
    <xf numFmtId="0" fontId="74" fillId="8" borderId="23" xfId="0" applyFont="1" applyFill="1" applyBorder="1" applyAlignment="1">
      <alignment horizontal="left" vertical="center" wrapText="1" indent="1"/>
    </xf>
    <xf numFmtId="0" fontId="74" fillId="8" borderId="87" xfId="0" applyFont="1" applyFill="1" applyBorder="1" applyAlignment="1">
      <alignment horizontal="center" vertical="center"/>
    </xf>
    <xf numFmtId="0" fontId="69" fillId="0" borderId="25" xfId="0" applyFont="1" applyBorder="1" applyAlignment="1">
      <alignment horizontal="center" vertical="center"/>
    </xf>
    <xf numFmtId="0" fontId="69" fillId="0" borderId="29" xfId="0" applyFont="1" applyBorder="1" applyAlignment="1">
      <alignment horizontal="center" vertical="center"/>
    </xf>
    <xf numFmtId="0" fontId="69" fillId="0" borderId="77" xfId="0" applyFont="1" applyBorder="1" applyAlignment="1">
      <alignment horizontal="center" vertical="center"/>
    </xf>
    <xf numFmtId="0" fontId="69" fillId="0" borderId="27" xfId="0" applyFont="1" applyBorder="1" applyAlignment="1">
      <alignment horizontal="center" vertical="center"/>
    </xf>
    <xf numFmtId="0" fontId="69" fillId="0" borderId="28" xfId="0" applyFont="1" applyBorder="1" applyAlignment="1">
      <alignment horizontal="center" vertical="center"/>
    </xf>
    <xf numFmtId="0" fontId="75" fillId="8" borderId="22" xfId="0" applyFont="1" applyFill="1" applyBorder="1" applyAlignment="1">
      <alignment horizontal="left" vertical="center" wrapText="1" indent="1"/>
    </xf>
    <xf numFmtId="0" fontId="75" fillId="8" borderId="26" xfId="0" applyFont="1" applyFill="1" applyBorder="1" applyAlignment="1">
      <alignment horizontal="left" vertical="center" wrapText="1" indent="1"/>
    </xf>
    <xf numFmtId="0" fontId="69" fillId="0" borderId="36" xfId="0" applyFont="1" applyFill="1" applyBorder="1" applyAlignment="1">
      <alignment horizontal="left" vertical="center" wrapText="1"/>
    </xf>
    <xf numFmtId="0" fontId="69" fillId="0" borderId="23" xfId="0" applyFont="1" applyBorder="1" applyAlignment="1">
      <alignment horizontal="left" vertical="center" wrapText="1"/>
    </xf>
    <xf numFmtId="0" fontId="69" fillId="0" borderId="24" xfId="0" applyFont="1" applyBorder="1" applyAlignment="1">
      <alignment horizontal="left" vertical="center" wrapText="1"/>
    </xf>
    <xf numFmtId="9" fontId="69" fillId="0" borderId="36" xfId="3" applyFont="1" applyFill="1" applyBorder="1" applyAlignment="1">
      <alignment horizontal="left" vertical="center" wrapText="1"/>
    </xf>
    <xf numFmtId="0" fontId="74" fillId="8" borderId="24" xfId="0" applyFont="1" applyFill="1" applyBorder="1" applyAlignment="1">
      <alignment horizontal="left" vertical="center" wrapText="1" indent="1"/>
    </xf>
    <xf numFmtId="0" fontId="74" fillId="8" borderId="36" xfId="0" applyFont="1" applyFill="1" applyBorder="1" applyAlignment="1">
      <alignment horizontal="center" vertical="center" wrapText="1"/>
    </xf>
    <xf numFmtId="0" fontId="69" fillId="0" borderId="23" xfId="0" applyFont="1" applyBorder="1" applyAlignment="1">
      <alignment vertical="center" wrapText="1"/>
    </xf>
    <xf numFmtId="0" fontId="69" fillId="0" borderId="24" xfId="0" applyFont="1" applyBorder="1" applyAlignment="1">
      <alignment vertical="center" wrapText="1"/>
    </xf>
    <xf numFmtId="0" fontId="69" fillId="13" borderId="36" xfId="0" applyFont="1" applyFill="1" applyBorder="1" applyAlignment="1">
      <alignment horizontal="left" vertical="center" wrapText="1"/>
    </xf>
    <xf numFmtId="9" fontId="69" fillId="2" borderId="36" xfId="3" applyFont="1" applyFill="1" applyBorder="1" applyAlignment="1">
      <alignment horizontal="left" vertical="center" wrapText="1"/>
    </xf>
    <xf numFmtId="0" fontId="75" fillId="8" borderId="23" xfId="0" applyFont="1" applyFill="1" applyBorder="1" applyAlignment="1">
      <alignment horizontal="left" vertical="center" wrapText="1" indent="1"/>
    </xf>
    <xf numFmtId="0" fontId="75" fillId="8" borderId="24" xfId="0" applyFont="1" applyFill="1" applyBorder="1" applyAlignment="1">
      <alignment horizontal="left" vertical="center" wrapText="1" indent="1"/>
    </xf>
    <xf numFmtId="0" fontId="69" fillId="0" borderId="23" xfId="0" applyFont="1" applyFill="1" applyBorder="1" applyAlignment="1">
      <alignment horizontal="left" vertical="center" wrapText="1"/>
    </xf>
    <xf numFmtId="0" fontId="69" fillId="0" borderId="24" xfId="0" applyFont="1" applyFill="1" applyBorder="1" applyAlignment="1">
      <alignment horizontal="left" vertical="center" wrapText="1"/>
    </xf>
    <xf numFmtId="0" fontId="69" fillId="13" borderId="1" xfId="0" applyFont="1" applyFill="1" applyBorder="1" applyAlignment="1">
      <alignment horizontal="center" vertical="center" wrapText="1"/>
    </xf>
    <xf numFmtId="0" fontId="69" fillId="0" borderId="37" xfId="0" applyFont="1" applyFill="1" applyBorder="1" applyAlignment="1">
      <alignment horizontal="left" vertical="center" wrapText="1"/>
    </xf>
    <xf numFmtId="0" fontId="69" fillId="0" borderId="19" xfId="0" applyFont="1" applyFill="1" applyBorder="1" applyAlignment="1">
      <alignment horizontal="left" vertical="center" wrapText="1"/>
    </xf>
    <xf numFmtId="0" fontId="69" fillId="0" borderId="86" xfId="0" applyFont="1" applyFill="1" applyBorder="1" applyAlignment="1">
      <alignment horizontal="left" vertical="center" wrapText="1"/>
    </xf>
    <xf numFmtId="0" fontId="70" fillId="11" borderId="79" xfId="0" applyFont="1" applyFill="1" applyBorder="1" applyAlignment="1">
      <alignment horizontal="left" vertical="center" wrapText="1" indent="1"/>
    </xf>
    <xf numFmtId="0" fontId="70" fillId="11" borderId="55" xfId="0" applyFont="1" applyFill="1" applyBorder="1" applyAlignment="1">
      <alignment horizontal="left" vertical="center" wrapText="1" indent="1"/>
    </xf>
    <xf numFmtId="0" fontId="70" fillId="11" borderId="40" xfId="0" applyFont="1" applyFill="1" applyBorder="1" applyAlignment="1">
      <alignment horizontal="left" vertical="center" wrapText="1" indent="1"/>
    </xf>
    <xf numFmtId="0" fontId="70" fillId="11" borderId="76" xfId="0" applyFont="1" applyFill="1" applyBorder="1" applyAlignment="1">
      <alignment horizontal="left" vertical="center" wrapText="1" indent="1"/>
    </xf>
    <xf numFmtId="0" fontId="69" fillId="0" borderId="1" xfId="0" applyFont="1" applyFill="1" applyBorder="1" applyAlignment="1" applyProtection="1">
      <alignment horizontal="center" vertical="center" wrapText="1"/>
      <protection locked="0"/>
    </xf>
    <xf numFmtId="0" fontId="69" fillId="2" borderId="1" xfId="0" applyFont="1" applyFill="1" applyBorder="1" applyAlignment="1" applyProtection="1">
      <alignment horizontal="left" vertical="center" wrapText="1"/>
    </xf>
    <xf numFmtId="0" fontId="69" fillId="2" borderId="10" xfId="0" applyFont="1" applyFill="1" applyBorder="1" applyAlignment="1" applyProtection="1">
      <alignment horizontal="left" vertical="center" wrapText="1"/>
    </xf>
    <xf numFmtId="0" fontId="74" fillId="8" borderId="22" xfId="0" applyFont="1" applyFill="1" applyBorder="1" applyAlignment="1">
      <alignment horizontal="left" vertical="center" wrapText="1"/>
    </xf>
    <xf numFmtId="0" fontId="74" fillId="8" borderId="23" xfId="0" applyFont="1" applyFill="1" applyBorder="1" applyAlignment="1">
      <alignment horizontal="left" vertical="center" wrapText="1"/>
    </xf>
    <xf numFmtId="0" fontId="69" fillId="0" borderId="36" xfId="0" applyFont="1" applyFill="1" applyBorder="1" applyAlignment="1" applyProtection="1">
      <alignment horizontal="center" vertical="center" wrapText="1"/>
      <protection locked="0"/>
    </xf>
    <xf numFmtId="0" fontId="69" fillId="0" borderId="26" xfId="0" applyFont="1" applyFill="1" applyBorder="1" applyAlignment="1" applyProtection="1">
      <alignment horizontal="center" vertical="center" wrapText="1"/>
      <protection locked="0"/>
    </xf>
    <xf numFmtId="0" fontId="69" fillId="2" borderId="36" xfId="0" applyFont="1" applyFill="1" applyBorder="1" applyAlignment="1" applyProtection="1">
      <alignment horizontal="left" vertical="center" wrapText="1"/>
    </xf>
    <xf numFmtId="0" fontId="69" fillId="2" borderId="23" xfId="0" applyFont="1" applyFill="1" applyBorder="1" applyAlignment="1" applyProtection="1">
      <alignment horizontal="left" vertical="center" wrapText="1"/>
    </xf>
    <xf numFmtId="0" fontId="69" fillId="2" borderId="24" xfId="0" applyFont="1" applyFill="1" applyBorder="1" applyAlignment="1" applyProtection="1">
      <alignment horizontal="left" vertical="center" wrapText="1"/>
    </xf>
    <xf numFmtId="0" fontId="69" fillId="20" borderId="36" xfId="0" applyFont="1" applyFill="1" applyBorder="1" applyAlignment="1" applyProtection="1">
      <alignment horizontal="left" vertical="center" wrapText="1"/>
    </xf>
    <xf numFmtId="0" fontId="69" fillId="20" borderId="23" xfId="0" applyFont="1" applyFill="1" applyBorder="1" applyAlignment="1" applyProtection="1">
      <alignment horizontal="left" vertical="center" wrapText="1"/>
    </xf>
    <xf numFmtId="0" fontId="69" fillId="20" borderId="24" xfId="0" applyFont="1" applyFill="1" applyBorder="1" applyAlignment="1" applyProtection="1">
      <alignment horizontal="left" vertical="center" wrapText="1"/>
    </xf>
    <xf numFmtId="0" fontId="73" fillId="8" borderId="22" xfId="0" applyFont="1" applyFill="1" applyBorder="1" applyAlignment="1">
      <alignment horizontal="left" vertical="center" wrapText="1"/>
    </xf>
    <xf numFmtId="0" fontId="73" fillId="8" borderId="23" xfId="0" applyFont="1" applyFill="1" applyBorder="1" applyAlignment="1">
      <alignment horizontal="left" vertical="center" wrapText="1"/>
    </xf>
    <xf numFmtId="0" fontId="69" fillId="20" borderId="1" xfId="0" applyFont="1" applyFill="1" applyBorder="1" applyAlignment="1">
      <alignment horizontal="center" vertical="center" wrapText="1"/>
    </xf>
    <xf numFmtId="0" fontId="69" fillId="20" borderId="10" xfId="0" applyFont="1" applyFill="1" applyBorder="1" applyAlignment="1">
      <alignment horizontal="center" vertical="center" wrapText="1"/>
    </xf>
    <xf numFmtId="0" fontId="69" fillId="2" borderId="36" xfId="0" applyFont="1" applyFill="1" applyBorder="1" applyAlignment="1" applyProtection="1">
      <alignment horizontal="left" vertical="center" wrapText="1"/>
      <protection locked="0"/>
    </xf>
    <xf numFmtId="0" fontId="69" fillId="2" borderId="23" xfId="0" applyFont="1" applyFill="1" applyBorder="1" applyAlignment="1" applyProtection="1">
      <alignment horizontal="left" vertical="center" wrapText="1"/>
      <protection locked="0"/>
    </xf>
    <xf numFmtId="0" fontId="69" fillId="2" borderId="24" xfId="0" applyFont="1" applyFill="1" applyBorder="1" applyAlignment="1" applyProtection="1">
      <alignment horizontal="left" vertical="center" wrapText="1"/>
      <protection locked="0"/>
    </xf>
    <xf numFmtId="0" fontId="69" fillId="13" borderId="36" xfId="0" applyFont="1" applyFill="1" applyBorder="1" applyAlignment="1" applyProtection="1">
      <alignment horizontal="left" vertical="center" wrapText="1"/>
      <protection locked="0"/>
    </xf>
    <xf numFmtId="0" fontId="69" fillId="13" borderId="23" xfId="0" applyFont="1" applyFill="1" applyBorder="1" applyAlignment="1" applyProtection="1">
      <alignment horizontal="left" vertical="center" wrapText="1"/>
      <protection locked="0"/>
    </xf>
    <xf numFmtId="0" fontId="69" fillId="13" borderId="24" xfId="0" applyFont="1" applyFill="1" applyBorder="1" applyAlignment="1" applyProtection="1">
      <alignment horizontal="left" vertical="center" wrapText="1"/>
      <protection locked="0"/>
    </xf>
    <xf numFmtId="0" fontId="69" fillId="0" borderId="1" xfId="0" applyFont="1" applyFill="1" applyBorder="1" applyAlignment="1">
      <alignment horizontal="left" vertical="center" textRotation="90"/>
    </xf>
    <xf numFmtId="0" fontId="69" fillId="13" borderId="1" xfId="0" applyFont="1" applyFill="1" applyBorder="1" applyAlignment="1" applyProtection="1">
      <alignment horizontal="center" vertical="center" wrapText="1"/>
      <protection locked="0"/>
    </xf>
    <xf numFmtId="0" fontId="69" fillId="13" borderId="36" xfId="0" applyFont="1" applyFill="1" applyBorder="1" applyAlignment="1" applyProtection="1">
      <alignment horizontal="center" vertical="center" wrapText="1"/>
      <protection locked="0"/>
    </xf>
    <xf numFmtId="0" fontId="75" fillId="8" borderId="22" xfId="0" applyFont="1" applyFill="1" applyBorder="1" applyAlignment="1">
      <alignment horizontal="center" vertical="center" wrapText="1"/>
    </xf>
    <xf numFmtId="0" fontId="75" fillId="8" borderId="23" xfId="0" applyFont="1" applyFill="1" applyBorder="1" applyAlignment="1">
      <alignment horizontal="center" vertical="center" wrapText="1"/>
    </xf>
    <xf numFmtId="0" fontId="75" fillId="8" borderId="24" xfId="0" applyFont="1" applyFill="1" applyBorder="1" applyAlignment="1">
      <alignment horizontal="center" vertical="center" wrapText="1"/>
    </xf>
    <xf numFmtId="0" fontId="69" fillId="13" borderId="82" xfId="0" applyFont="1" applyFill="1" applyBorder="1" applyAlignment="1">
      <alignment horizontal="left" vertical="center" wrapText="1"/>
    </xf>
    <xf numFmtId="0" fontId="69" fillId="13" borderId="25" xfId="0" applyFont="1" applyFill="1" applyBorder="1" applyAlignment="1">
      <alignment horizontal="left" vertical="center" wrapText="1"/>
    </xf>
    <xf numFmtId="0" fontId="69" fillId="13" borderId="29" xfId="0" applyFont="1" applyFill="1" applyBorder="1" applyAlignment="1">
      <alignment horizontal="left" vertical="center" wrapText="1"/>
    </xf>
    <xf numFmtId="0" fontId="69" fillId="13" borderId="5" xfId="0" applyFont="1" applyFill="1" applyBorder="1" applyAlignment="1">
      <alignment horizontal="left" vertical="center" wrapText="1"/>
    </xf>
    <xf numFmtId="0" fontId="69" fillId="13" borderId="0" xfId="0" applyFont="1" applyFill="1" applyBorder="1" applyAlignment="1">
      <alignment horizontal="left" vertical="center" wrapText="1"/>
    </xf>
    <xf numFmtId="0" fontId="69" fillId="13" borderId="6" xfId="0" applyFont="1" applyFill="1" applyBorder="1" applyAlignment="1">
      <alignment horizontal="left" vertical="center" wrapText="1"/>
    </xf>
    <xf numFmtId="0" fontId="69" fillId="13" borderId="7" xfId="0" applyFont="1" applyFill="1" applyBorder="1" applyAlignment="1">
      <alignment horizontal="left" vertical="center" wrapText="1"/>
    </xf>
    <xf numFmtId="0" fontId="69" fillId="13" borderId="8" xfId="0" applyFont="1" applyFill="1" applyBorder="1" applyAlignment="1">
      <alignment horizontal="left" vertical="center" wrapText="1"/>
    </xf>
    <xf numFmtId="0" fontId="69" fillId="13" borderId="9" xfId="0" applyFont="1" applyFill="1" applyBorder="1" applyAlignment="1">
      <alignment horizontal="left" vertical="center" wrapText="1"/>
    </xf>
    <xf numFmtId="0" fontId="69" fillId="0" borderId="1" xfId="0" applyFont="1" applyFill="1" applyBorder="1" applyAlignment="1">
      <alignment horizontal="center" vertical="center" wrapText="1"/>
    </xf>
    <xf numFmtId="0" fontId="69" fillId="0" borderId="26" xfId="0" applyFont="1" applyFill="1" applyBorder="1" applyAlignment="1">
      <alignment horizontal="center" vertical="center" wrapText="1"/>
    </xf>
    <xf numFmtId="0" fontId="74" fillId="20" borderId="22" xfId="0" applyFont="1" applyFill="1" applyBorder="1" applyAlignment="1">
      <alignment horizontal="left" vertical="center" wrapText="1"/>
    </xf>
    <xf numFmtId="0" fontId="74" fillId="20" borderId="23" xfId="0" applyFont="1" applyFill="1" applyBorder="1" applyAlignment="1">
      <alignment horizontal="left" vertical="center" wrapText="1"/>
    </xf>
    <xf numFmtId="0" fontId="74" fillId="20" borderId="26" xfId="0" applyFont="1" applyFill="1" applyBorder="1" applyAlignment="1">
      <alignment horizontal="left" vertical="center" wrapText="1"/>
    </xf>
    <xf numFmtId="0" fontId="69" fillId="20" borderId="25" xfId="0" applyFont="1" applyFill="1" applyBorder="1" applyAlignment="1" applyProtection="1">
      <alignment horizontal="left" vertical="center" wrapText="1"/>
      <protection locked="0"/>
    </xf>
    <xf numFmtId="0" fontId="69" fillId="20" borderId="29" xfId="0" applyFont="1" applyFill="1" applyBorder="1" applyAlignment="1" applyProtection="1">
      <alignment horizontal="left" vertical="center" wrapText="1"/>
      <protection locked="0"/>
    </xf>
    <xf numFmtId="0" fontId="70" fillId="11" borderId="83" xfId="0" applyFont="1" applyFill="1" applyBorder="1" applyAlignment="1">
      <alignment horizontal="left" vertical="center" wrapText="1" indent="1"/>
    </xf>
    <xf numFmtId="0" fontId="70" fillId="11" borderId="60" xfId="0" applyFont="1" applyFill="1" applyBorder="1" applyAlignment="1">
      <alignment horizontal="left" vertical="center" wrapText="1" indent="1"/>
    </xf>
    <xf numFmtId="0" fontId="70" fillId="11" borderId="31" xfId="0" applyFont="1" applyFill="1" applyBorder="1" applyAlignment="1">
      <alignment horizontal="left" vertical="center" wrapText="1" indent="1"/>
    </xf>
    <xf numFmtId="0" fontId="70" fillId="11" borderId="30" xfId="0" applyFont="1" applyFill="1" applyBorder="1" applyAlignment="1">
      <alignment horizontal="left" vertical="center" wrapText="1" indent="1"/>
    </xf>
    <xf numFmtId="0" fontId="70" fillId="11" borderId="62" xfId="0" applyFont="1" applyFill="1" applyBorder="1" applyAlignment="1">
      <alignment horizontal="left" vertical="center" wrapText="1" indent="1"/>
    </xf>
    <xf numFmtId="0" fontId="69" fillId="2" borderId="25" xfId="0" applyFont="1" applyFill="1" applyBorder="1" applyAlignment="1" applyProtection="1">
      <alignment horizontal="left" vertical="center" wrapText="1"/>
      <protection locked="0"/>
    </xf>
    <xf numFmtId="0" fontId="74" fillId="20" borderId="1" xfId="0" applyFont="1" applyFill="1" applyBorder="1" applyAlignment="1">
      <alignment horizontal="left" vertical="center" wrapText="1"/>
    </xf>
    <xf numFmtId="0" fontId="74" fillId="20" borderId="36" xfId="0" applyFont="1" applyFill="1" applyBorder="1" applyAlignment="1">
      <alignment horizontal="left" vertical="center" wrapText="1"/>
    </xf>
    <xf numFmtId="0" fontId="69" fillId="13" borderId="14" xfId="0" applyFont="1" applyFill="1" applyBorder="1" applyAlignment="1" applyProtection="1">
      <alignment horizontal="center" vertical="center" wrapText="1"/>
      <protection locked="0"/>
    </xf>
    <xf numFmtId="0" fontId="65" fillId="21" borderId="2" xfId="0" applyFont="1" applyFill="1" applyBorder="1" applyAlignment="1">
      <alignment horizontal="center" vertical="center"/>
    </xf>
    <xf numFmtId="0" fontId="66" fillId="21" borderId="3" xfId="0" applyFont="1" applyFill="1" applyBorder="1" applyAlignment="1">
      <alignment horizontal="center" vertical="center"/>
    </xf>
    <xf numFmtId="0" fontId="66" fillId="21" borderId="4" xfId="0" applyFont="1" applyFill="1" applyBorder="1" applyAlignment="1">
      <alignment horizontal="center" vertical="center"/>
    </xf>
    <xf numFmtId="0" fontId="66" fillId="21" borderId="7" xfId="0" applyFont="1" applyFill="1" applyBorder="1" applyAlignment="1">
      <alignment horizontal="center" vertical="center"/>
    </xf>
    <xf numFmtId="0" fontId="66" fillId="21" borderId="8" xfId="0" applyFont="1" applyFill="1" applyBorder="1" applyAlignment="1">
      <alignment horizontal="center" vertical="center"/>
    </xf>
    <xf numFmtId="0" fontId="66" fillId="21" borderId="9" xfId="0" applyFont="1" applyFill="1" applyBorder="1" applyAlignment="1">
      <alignment horizontal="center" vertical="center"/>
    </xf>
    <xf numFmtId="0" fontId="67" fillId="0" borderId="1" xfId="0" applyFont="1" applyFill="1" applyBorder="1" applyAlignment="1">
      <alignment horizontal="center" vertical="center" wrapText="1"/>
    </xf>
    <xf numFmtId="0" fontId="67" fillId="0" borderId="26" xfId="0" applyFont="1" applyFill="1" applyBorder="1" applyAlignment="1">
      <alignment horizontal="center" vertical="center" wrapText="1"/>
    </xf>
    <xf numFmtId="0" fontId="94" fillId="0" borderId="22" xfId="0" applyFont="1" applyFill="1" applyBorder="1" applyAlignment="1">
      <alignment horizontal="right" vertical="center" indent="1"/>
    </xf>
    <xf numFmtId="0" fontId="35" fillId="0" borderId="26" xfId="0" applyFont="1" applyFill="1" applyBorder="1" applyAlignment="1">
      <alignment horizontal="right" vertical="center" indent="1"/>
    </xf>
    <xf numFmtId="165" fontId="36" fillId="0" borderId="36" xfId="0" applyNumberFormat="1" applyFont="1" applyFill="1" applyBorder="1" applyAlignment="1" applyProtection="1">
      <alignment horizontal="center" vertical="center" wrapText="1"/>
    </xf>
    <xf numFmtId="165" fontId="36" fillId="0" borderId="23" xfId="0" applyNumberFormat="1" applyFont="1" applyFill="1" applyBorder="1" applyAlignment="1" applyProtection="1">
      <alignment horizontal="center" vertical="center" wrapText="1"/>
    </xf>
    <xf numFmtId="165" fontId="36" fillId="0" borderId="24" xfId="0" applyNumberFormat="1" applyFont="1" applyFill="1" applyBorder="1" applyAlignment="1" applyProtection="1">
      <alignment horizontal="center" vertical="center" wrapText="1"/>
    </xf>
    <xf numFmtId="0" fontId="103" fillId="8" borderId="22" xfId="0" applyFont="1" applyFill="1" applyBorder="1" applyAlignment="1">
      <alignment horizontal="center" vertical="center" wrapText="1"/>
    </xf>
    <xf numFmtId="0" fontId="39" fillId="8" borderId="23" xfId="0" applyFont="1" applyFill="1" applyBorder="1" applyAlignment="1">
      <alignment horizontal="center" vertical="center" wrapText="1"/>
    </xf>
    <xf numFmtId="0" fontId="105" fillId="8" borderId="22" xfId="0" applyFont="1" applyFill="1" applyBorder="1" applyAlignment="1">
      <alignment horizontal="left" vertical="center" wrapText="1" indent="1"/>
    </xf>
    <xf numFmtId="0" fontId="40" fillId="8" borderId="26" xfId="0" applyFont="1" applyFill="1" applyBorder="1" applyAlignment="1">
      <alignment horizontal="left" vertical="center" wrapText="1" indent="1"/>
    </xf>
    <xf numFmtId="0" fontId="34" fillId="13" borderId="36" xfId="0" applyFont="1" applyFill="1" applyBorder="1" applyAlignment="1">
      <alignment horizontal="center" vertical="center" wrapText="1"/>
    </xf>
    <xf numFmtId="0" fontId="34" fillId="13" borderId="23" xfId="0" applyFont="1" applyFill="1" applyBorder="1" applyAlignment="1">
      <alignment horizontal="center" vertical="center" wrapText="1"/>
    </xf>
    <xf numFmtId="0" fontId="34" fillId="13" borderId="24" xfId="0" applyFont="1" applyFill="1" applyBorder="1" applyAlignment="1">
      <alignment horizontal="center" vertical="center" wrapText="1"/>
    </xf>
    <xf numFmtId="9" fontId="34" fillId="0" borderId="36" xfId="0" applyNumberFormat="1" applyFont="1" applyFill="1" applyBorder="1" applyAlignment="1">
      <alignment horizontal="center" vertical="center" wrapText="1"/>
    </xf>
    <xf numFmtId="9" fontId="34" fillId="0" borderId="23" xfId="0" applyNumberFormat="1" applyFont="1" applyFill="1" applyBorder="1" applyAlignment="1">
      <alignment horizontal="center" vertical="center" wrapText="1"/>
    </xf>
    <xf numFmtId="9" fontId="34" fillId="0" borderId="24" xfId="0" applyNumberFormat="1" applyFont="1" applyFill="1" applyBorder="1" applyAlignment="1">
      <alignment horizontal="center" vertical="center" wrapText="1"/>
    </xf>
    <xf numFmtId="0" fontId="94" fillId="0" borderId="25" xfId="0" applyFont="1" applyFill="1" applyBorder="1" applyAlignment="1">
      <alignment horizontal="center" vertical="center"/>
    </xf>
    <xf numFmtId="0" fontId="35" fillId="0" borderId="34" xfId="0" applyFont="1" applyFill="1" applyBorder="1" applyAlignment="1">
      <alignment horizontal="center" vertical="center"/>
    </xf>
    <xf numFmtId="0" fontId="33" fillId="21" borderId="72" xfId="0" applyFont="1" applyFill="1" applyBorder="1" applyAlignment="1">
      <alignment horizontal="center" vertical="center" wrapText="1"/>
    </xf>
    <xf numFmtId="0" fontId="33" fillId="21" borderId="84" xfId="0" applyFont="1" applyFill="1" applyBorder="1" applyAlignment="1">
      <alignment horizontal="center" vertical="center" wrapText="1"/>
    </xf>
    <xf numFmtId="0" fontId="34" fillId="0" borderId="1" xfId="0" applyFont="1" applyFill="1" applyBorder="1" applyAlignment="1" applyProtection="1">
      <alignment horizontal="center" vertical="center" wrapText="1"/>
      <protection locked="0"/>
    </xf>
    <xf numFmtId="0" fontId="36" fillId="0" borderId="36" xfId="0" applyFont="1" applyFill="1" applyBorder="1" applyAlignment="1" applyProtection="1">
      <alignment horizontal="center" vertical="center" wrapText="1"/>
    </xf>
    <xf numFmtId="0" fontId="36" fillId="0" borderId="23" xfId="0" applyFont="1" applyFill="1" applyBorder="1" applyAlignment="1" applyProtection="1">
      <alignment horizontal="center" vertical="center" wrapText="1"/>
    </xf>
    <xf numFmtId="0" fontId="36" fillId="0" borderId="24" xfId="0" applyFont="1" applyFill="1" applyBorder="1" applyAlignment="1" applyProtection="1">
      <alignment horizontal="center" vertical="center" wrapText="1"/>
    </xf>
    <xf numFmtId="0" fontId="104" fillId="10" borderId="85" xfId="0" applyFont="1" applyFill="1" applyBorder="1" applyAlignment="1">
      <alignment horizontal="center" vertical="center"/>
    </xf>
    <xf numFmtId="0" fontId="37" fillId="10" borderId="53" xfId="0" applyFont="1" applyFill="1" applyBorder="1" applyAlignment="1">
      <alignment horizontal="center" vertical="center"/>
    </xf>
    <xf numFmtId="0" fontId="100" fillId="10" borderId="37" xfId="0" applyFont="1" applyFill="1" applyBorder="1" applyAlignment="1">
      <alignment horizontal="center" vertical="center" wrapText="1"/>
    </xf>
    <xf numFmtId="0" fontId="34" fillId="10" borderId="19" xfId="0" applyFont="1" applyFill="1" applyBorder="1" applyAlignment="1">
      <alignment horizontal="center" vertical="center" wrapText="1"/>
    </xf>
    <xf numFmtId="0" fontId="99" fillId="10" borderId="37" xfId="0" applyFont="1" applyFill="1" applyBorder="1" applyAlignment="1">
      <alignment horizontal="center" vertical="center" wrapText="1"/>
    </xf>
    <xf numFmtId="0" fontId="38" fillId="10" borderId="19" xfId="0" applyFont="1" applyFill="1" applyBorder="1" applyAlignment="1">
      <alignment horizontal="center" vertical="center" wrapText="1"/>
    </xf>
    <xf numFmtId="0" fontId="38" fillId="10" borderId="86" xfId="0" applyFont="1" applyFill="1" applyBorder="1" applyAlignment="1">
      <alignment horizontal="center" vertical="center" wrapText="1"/>
    </xf>
    <xf numFmtId="0" fontId="104" fillId="11" borderId="83" xfId="0" applyFont="1" applyFill="1" applyBorder="1" applyAlignment="1">
      <alignment horizontal="left" vertical="center" wrapText="1" indent="1"/>
    </xf>
    <xf numFmtId="0" fontId="37" fillId="11" borderId="72" xfId="0" applyFont="1" applyFill="1" applyBorder="1" applyAlignment="1">
      <alignment horizontal="left" vertical="center" wrapText="1" indent="1"/>
    </xf>
    <xf numFmtId="0" fontId="37" fillId="11" borderId="84" xfId="0" applyFont="1" applyFill="1" applyBorder="1" applyAlignment="1">
      <alignment horizontal="left" vertical="center" wrapText="1" indent="1"/>
    </xf>
    <xf numFmtId="0" fontId="35" fillId="0" borderId="26" xfId="0" applyFont="1" applyFill="1" applyBorder="1" applyAlignment="1">
      <alignment horizontal="right" vertical="center"/>
    </xf>
    <xf numFmtId="168" fontId="36" fillId="0" borderId="36" xfId="0" applyNumberFormat="1" applyFont="1" applyFill="1" applyBorder="1" applyAlignment="1" applyProtection="1">
      <alignment horizontal="center" vertical="center" wrapText="1"/>
    </xf>
    <xf numFmtId="168" fontId="36" fillId="0" borderId="23" xfId="0" applyNumberFormat="1" applyFont="1" applyFill="1" applyBorder="1" applyAlignment="1" applyProtection="1">
      <alignment horizontal="center" vertical="center" wrapText="1"/>
    </xf>
    <xf numFmtId="168" fontId="36" fillId="0" borderId="24" xfId="0" applyNumberFormat="1" applyFont="1" applyFill="1" applyBorder="1" applyAlignment="1" applyProtection="1">
      <alignment horizontal="center" vertical="center" wrapText="1"/>
    </xf>
    <xf numFmtId="0" fontId="39" fillId="8" borderId="22" xfId="0" applyFont="1" applyFill="1" applyBorder="1" applyAlignment="1">
      <alignment horizontal="left" vertical="center" wrapText="1" indent="1"/>
    </xf>
    <xf numFmtId="0" fontId="39" fillId="8" borderId="23" xfId="0" applyFont="1" applyFill="1" applyBorder="1" applyAlignment="1">
      <alignment horizontal="left" vertical="center" wrapText="1" indent="1"/>
    </xf>
    <xf numFmtId="0" fontId="34" fillId="0" borderId="1" xfId="0" applyFont="1" applyFill="1" applyBorder="1" applyAlignment="1" applyProtection="1">
      <alignment horizontal="center" vertical="center" wrapText="1"/>
    </xf>
    <xf numFmtId="0" fontId="34" fillId="0" borderId="10" xfId="0" applyFont="1" applyFill="1" applyBorder="1" applyAlignment="1" applyProtection="1">
      <alignment horizontal="center" vertical="center" wrapText="1"/>
    </xf>
    <xf numFmtId="9" fontId="42" fillId="0" borderId="37" xfId="0" applyNumberFormat="1" applyFont="1" applyFill="1" applyBorder="1" applyAlignment="1">
      <alignment horizontal="center" vertical="center" wrapText="1"/>
    </xf>
    <xf numFmtId="9" fontId="42" fillId="0" borderId="19" xfId="0" applyNumberFormat="1" applyFont="1" applyFill="1" applyBorder="1" applyAlignment="1">
      <alignment horizontal="center" vertical="center" wrapText="1"/>
    </xf>
    <xf numFmtId="9" fontId="42" fillId="0" borderId="86" xfId="0" applyNumberFormat="1" applyFont="1" applyFill="1" applyBorder="1" applyAlignment="1">
      <alignment horizontal="center" vertical="center" wrapText="1"/>
    </xf>
    <xf numFmtId="0" fontId="103" fillId="8" borderId="22" xfId="0" applyFont="1" applyFill="1" applyBorder="1" applyAlignment="1">
      <alignment horizontal="left" vertical="center" wrapText="1" indent="1"/>
    </xf>
    <xf numFmtId="0" fontId="34" fillId="17" borderId="1" xfId="0" applyFont="1" applyFill="1" applyBorder="1" applyAlignment="1">
      <alignment horizontal="center" vertical="center" wrapText="1"/>
    </xf>
    <xf numFmtId="0" fontId="34" fillId="0" borderId="1" xfId="0" applyFont="1" applyFill="1" applyBorder="1" applyAlignment="1" applyProtection="1">
      <alignment horizontal="left" vertical="center" wrapText="1"/>
    </xf>
    <xf numFmtId="0" fontId="34" fillId="0" borderId="10" xfId="0" applyFont="1" applyFill="1" applyBorder="1" applyAlignment="1" applyProtection="1">
      <alignment horizontal="left" vertical="center" wrapText="1"/>
    </xf>
    <xf numFmtId="0" fontId="34" fillId="17" borderId="36" xfId="0" applyFont="1" applyFill="1" applyBorder="1" applyAlignment="1">
      <alignment horizontal="center" vertical="center" wrapText="1"/>
    </xf>
    <xf numFmtId="0" fontId="34" fillId="17" borderId="23" xfId="0" applyFont="1" applyFill="1" applyBorder="1" applyAlignment="1">
      <alignment horizontal="center" vertical="center" wrapText="1"/>
    </xf>
    <xf numFmtId="0" fontId="34" fillId="17" borderId="24" xfId="0" applyFont="1" applyFill="1" applyBorder="1" applyAlignment="1">
      <alignment horizontal="center" vertical="center" wrapText="1"/>
    </xf>
    <xf numFmtId="0" fontId="34" fillId="0" borderId="36" xfId="0" applyFont="1" applyFill="1" applyBorder="1" applyAlignment="1" applyProtection="1">
      <alignment horizontal="center" vertical="center" wrapText="1"/>
      <protection locked="0"/>
    </xf>
    <xf numFmtId="0" fontId="34" fillId="0" borderId="26" xfId="0" applyFont="1" applyFill="1" applyBorder="1" applyAlignment="1" applyProtection="1">
      <alignment horizontal="center" vertical="center" wrapText="1"/>
      <protection locked="0"/>
    </xf>
    <xf numFmtId="0" fontId="34" fillId="0" borderId="36" xfId="0" applyFont="1" applyFill="1" applyBorder="1" applyAlignment="1" applyProtection="1">
      <alignment horizontal="left" vertical="center" wrapText="1"/>
    </xf>
    <xf numFmtId="0" fontId="34" fillId="0" borderId="23" xfId="0" applyFont="1" applyFill="1" applyBorder="1" applyAlignment="1" applyProtection="1">
      <alignment horizontal="left" vertical="center" wrapText="1"/>
    </xf>
    <xf numFmtId="0" fontId="34" fillId="0" borderId="24" xfId="0" applyFont="1" applyFill="1" applyBorder="1" applyAlignment="1" applyProtection="1">
      <alignment horizontal="left" vertical="center" wrapText="1"/>
    </xf>
    <xf numFmtId="0" fontId="34" fillId="20" borderId="36" xfId="0" applyFont="1" applyFill="1" applyBorder="1" applyAlignment="1">
      <alignment horizontal="center" vertical="center" wrapText="1"/>
    </xf>
    <xf numFmtId="0" fontId="34" fillId="20" borderId="23" xfId="0" applyFont="1" applyFill="1" applyBorder="1" applyAlignment="1">
      <alignment horizontal="center" vertical="center" wrapText="1"/>
    </xf>
    <xf numFmtId="0" fontId="34" fillId="20" borderId="24" xfId="0" applyFont="1" applyFill="1" applyBorder="1" applyAlignment="1">
      <alignment horizontal="center" vertical="center" wrapText="1"/>
    </xf>
    <xf numFmtId="0" fontId="103" fillId="17" borderId="22" xfId="0" applyFont="1" applyFill="1" applyBorder="1" applyAlignment="1">
      <alignment horizontal="left" vertical="center" wrapText="1" indent="1"/>
    </xf>
    <xf numFmtId="0" fontId="39" fillId="17" borderId="23" xfId="0" applyFont="1" applyFill="1" applyBorder="1" applyAlignment="1">
      <alignment horizontal="left" vertical="center" wrapText="1" indent="1"/>
    </xf>
    <xf numFmtId="0" fontId="39" fillId="17" borderId="1" xfId="0" applyFont="1" applyFill="1" applyBorder="1" applyAlignment="1">
      <alignment horizontal="center" vertical="center" wrapText="1"/>
    </xf>
    <xf numFmtId="0" fontId="34" fillId="0" borderId="36" xfId="0" applyFont="1" applyFill="1" applyBorder="1" applyAlignment="1" applyProtection="1">
      <alignment horizontal="left" vertical="center" wrapText="1"/>
      <protection locked="0"/>
    </xf>
    <xf numFmtId="0" fontId="34" fillId="0" borderId="23" xfId="0" applyFont="1" applyFill="1" applyBorder="1" applyAlignment="1" applyProtection="1">
      <alignment horizontal="left" vertical="center" wrapText="1"/>
      <protection locked="0"/>
    </xf>
    <xf numFmtId="0" fontId="34" fillId="0" borderId="24" xfId="0" applyFont="1" applyFill="1" applyBorder="1" applyAlignment="1" applyProtection="1">
      <alignment horizontal="left" vertical="center" wrapText="1"/>
      <protection locked="0"/>
    </xf>
    <xf numFmtId="0" fontId="34" fillId="0" borderId="23" xfId="0" applyFont="1" applyFill="1" applyBorder="1" applyAlignment="1" applyProtection="1">
      <alignment horizontal="center" vertical="center" wrapText="1"/>
      <protection locked="0"/>
    </xf>
    <xf numFmtId="0" fontId="34" fillId="0" borderId="24" xfId="0" applyFont="1" applyFill="1" applyBorder="1" applyAlignment="1" applyProtection="1">
      <alignment horizontal="center" vertical="center" wrapText="1"/>
      <protection locked="0"/>
    </xf>
    <xf numFmtId="0" fontId="94" fillId="11" borderId="79" xfId="0" applyFont="1" applyFill="1" applyBorder="1" applyAlignment="1">
      <alignment horizontal="left" vertical="center" wrapText="1" indent="1"/>
    </xf>
    <xf numFmtId="0" fontId="35" fillId="11" borderId="40" xfId="0" applyFont="1" applyFill="1" applyBorder="1" applyAlignment="1">
      <alignment horizontal="left" vertical="center" wrapText="1" indent="1"/>
    </xf>
    <xf numFmtId="0" fontId="35" fillId="11" borderId="76" xfId="0" applyFont="1" applyFill="1" applyBorder="1" applyAlignment="1">
      <alignment horizontal="left" vertical="center" wrapText="1" indent="1"/>
    </xf>
    <xf numFmtId="0" fontId="106" fillId="8" borderId="22" xfId="0" applyFont="1" applyFill="1" applyBorder="1" applyAlignment="1">
      <alignment horizontal="center" vertical="center" wrapText="1"/>
    </xf>
    <xf numFmtId="0" fontId="40" fillId="8" borderId="23" xfId="0" applyFont="1" applyFill="1" applyBorder="1" applyAlignment="1">
      <alignment horizontal="center" vertical="center" wrapText="1"/>
    </xf>
    <xf numFmtId="0" fontId="40" fillId="8" borderId="24" xfId="0" applyFont="1" applyFill="1" applyBorder="1" applyAlignment="1">
      <alignment horizontal="center" vertical="center" wrapText="1"/>
    </xf>
    <xf numFmtId="0" fontId="34" fillId="13" borderId="82" xfId="0" applyFont="1" applyFill="1" applyBorder="1" applyAlignment="1">
      <alignment horizontal="center" vertical="center" wrapText="1"/>
    </xf>
    <xf numFmtId="0" fontId="34" fillId="13" borderId="25" xfId="0" applyFont="1" applyFill="1" applyBorder="1" applyAlignment="1">
      <alignment horizontal="center" vertical="center" wrapText="1"/>
    </xf>
    <xf numFmtId="0" fontId="34" fillId="13" borderId="29" xfId="0" applyFont="1" applyFill="1" applyBorder="1" applyAlignment="1">
      <alignment horizontal="center" vertical="center" wrapText="1"/>
    </xf>
    <xf numFmtId="0" fontId="34" fillId="13" borderId="5" xfId="0" applyFont="1" applyFill="1" applyBorder="1" applyAlignment="1">
      <alignment horizontal="center" vertical="center" wrapText="1"/>
    </xf>
    <xf numFmtId="0" fontId="34" fillId="13" borderId="0" xfId="0" applyFont="1" applyFill="1" applyBorder="1" applyAlignment="1">
      <alignment horizontal="center" vertical="center" wrapText="1"/>
    </xf>
    <xf numFmtId="0" fontId="34" fillId="13" borderId="6" xfId="0" applyFont="1" applyFill="1" applyBorder="1" applyAlignment="1">
      <alignment horizontal="center" vertical="center" wrapText="1"/>
    </xf>
    <xf numFmtId="0" fontId="34" fillId="13" borderId="7" xfId="0" applyFont="1" applyFill="1" applyBorder="1" applyAlignment="1">
      <alignment horizontal="center" vertical="center" wrapText="1"/>
    </xf>
    <xf numFmtId="0" fontId="34" fillId="13" borderId="8" xfId="0" applyFont="1" applyFill="1" applyBorder="1" applyAlignment="1">
      <alignment horizontal="center" vertical="center" wrapText="1"/>
    </xf>
    <xf numFmtId="0" fontId="34" fillId="13" borderId="9" xfId="0" applyFont="1" applyFill="1" applyBorder="1" applyAlignment="1">
      <alignment horizontal="center" vertical="center" wrapText="1"/>
    </xf>
    <xf numFmtId="0" fontId="34" fillId="20" borderId="1" xfId="0" applyFont="1" applyFill="1" applyBorder="1" applyAlignment="1">
      <alignment horizontal="center" vertical="center" wrapText="1"/>
    </xf>
    <xf numFmtId="0" fontId="99" fillId="8" borderId="36" xfId="0" applyFont="1" applyFill="1" applyBorder="1" applyAlignment="1">
      <alignment horizontal="center" vertical="center" wrapText="1"/>
    </xf>
    <xf numFmtId="0" fontId="38" fillId="8" borderId="23" xfId="0" applyFont="1" applyFill="1" applyBorder="1" applyAlignment="1">
      <alignment horizontal="center" vertical="center" wrapText="1"/>
    </xf>
    <xf numFmtId="0" fontId="38" fillId="8" borderId="24" xfId="0" applyFont="1" applyFill="1" applyBorder="1" applyAlignment="1">
      <alignment horizontal="center" vertical="center" wrapText="1"/>
    </xf>
    <xf numFmtId="0" fontId="34" fillId="2" borderId="36" xfId="0" applyFont="1" applyFill="1" applyBorder="1" applyAlignment="1">
      <alignment horizontal="center" vertical="center" wrapText="1"/>
    </xf>
    <xf numFmtId="0" fontId="34" fillId="2" borderId="23" xfId="0" applyFont="1" applyFill="1" applyBorder="1" applyAlignment="1">
      <alignment horizontal="center" vertical="center" wrapText="1"/>
    </xf>
    <xf numFmtId="0" fontId="34" fillId="2" borderId="24" xfId="0" applyFont="1" applyFill="1" applyBorder="1" applyAlignment="1">
      <alignment horizontal="center" vertical="center" wrapText="1"/>
    </xf>
    <xf numFmtId="9" fontId="34" fillId="2" borderId="36" xfId="0" applyNumberFormat="1" applyFont="1" applyFill="1" applyBorder="1" applyAlignment="1">
      <alignment horizontal="center" vertical="center" wrapText="1"/>
    </xf>
    <xf numFmtId="9" fontId="34" fillId="2" borderId="23" xfId="0" applyNumberFormat="1" applyFont="1" applyFill="1" applyBorder="1" applyAlignment="1">
      <alignment horizontal="center" vertical="center" wrapText="1"/>
    </xf>
    <xf numFmtId="9" fontId="34" fillId="2" borderId="24" xfId="0" applyNumberFormat="1" applyFont="1" applyFill="1" applyBorder="1" applyAlignment="1">
      <alignment horizontal="center" vertical="center" wrapText="1"/>
    </xf>
    <xf numFmtId="0" fontId="34" fillId="0" borderId="36" xfId="0" applyFont="1" applyFill="1" applyBorder="1" applyAlignment="1">
      <alignment horizontal="center" vertical="center" wrapText="1"/>
    </xf>
    <xf numFmtId="0" fontId="34" fillId="0" borderId="23" xfId="0" applyFont="1" applyFill="1" applyBorder="1" applyAlignment="1">
      <alignment horizontal="center" vertical="center" wrapText="1"/>
    </xf>
    <xf numFmtId="0" fontId="34" fillId="0" borderId="24"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8" borderId="24" xfId="0" applyFont="1" applyFill="1" applyBorder="1" applyAlignment="1">
      <alignment horizontal="center" vertical="center" wrapText="1"/>
    </xf>
    <xf numFmtId="0" fontId="39" fillId="20" borderId="1" xfId="0" applyFont="1" applyFill="1" applyBorder="1" applyAlignment="1">
      <alignment horizontal="center" vertical="center" wrapText="1"/>
    </xf>
    <xf numFmtId="0" fontId="90" fillId="0" borderId="1" xfId="0" applyFont="1" applyBorder="1" applyAlignment="1">
      <alignment horizontal="left" vertical="center" wrapText="1" indent="1"/>
    </xf>
    <xf numFmtId="0" fontId="90" fillId="11" borderId="94" xfId="0" applyFont="1" applyFill="1" applyBorder="1" applyAlignment="1">
      <alignment horizontal="center" vertical="center"/>
    </xf>
    <xf numFmtId="0" fontId="90" fillId="11" borderId="91" xfId="0" applyFont="1" applyFill="1" applyBorder="1" applyAlignment="1">
      <alignment horizontal="center" vertical="center"/>
    </xf>
    <xf numFmtId="0" fontId="90" fillId="11" borderId="95" xfId="0" applyFont="1" applyFill="1" applyBorder="1" applyAlignment="1">
      <alignment horizontal="center" vertical="center"/>
    </xf>
    <xf numFmtId="0" fontId="90" fillId="0" borderId="12" xfId="0" applyFont="1" applyBorder="1" applyAlignment="1">
      <alignment horizontal="left" vertical="center" wrapText="1" indent="1"/>
    </xf>
    <xf numFmtId="0" fontId="90" fillId="0" borderId="30" xfId="0" applyFont="1" applyBorder="1" applyAlignment="1">
      <alignment horizontal="left" vertical="center" wrapText="1" indent="1"/>
    </xf>
    <xf numFmtId="0" fontId="88" fillId="12" borderId="79" xfId="0" applyFont="1" applyFill="1" applyBorder="1" applyAlignment="1">
      <alignment horizontal="center" vertical="center" wrapText="1"/>
    </xf>
    <xf numFmtId="0" fontId="88" fillId="12" borderId="40" xfId="0" applyFont="1" applyFill="1" applyBorder="1" applyAlignment="1">
      <alignment horizontal="center" vertical="center"/>
    </xf>
    <xf numFmtId="0" fontId="88" fillId="12" borderId="33" xfId="0" applyFont="1" applyFill="1" applyBorder="1" applyAlignment="1">
      <alignment horizontal="center" vertical="center"/>
    </xf>
    <xf numFmtId="0" fontId="88" fillId="12" borderId="14" xfId="0" applyFont="1" applyFill="1" applyBorder="1" applyAlignment="1">
      <alignment horizontal="center" vertical="center"/>
    </xf>
    <xf numFmtId="0" fontId="90" fillId="11" borderId="21" xfId="0" applyFont="1" applyFill="1" applyBorder="1" applyAlignment="1">
      <alignment horizontal="center" vertical="center" textRotation="90" wrapText="1"/>
    </xf>
    <xf numFmtId="0" fontId="90" fillId="11" borderId="88" xfId="0" applyFont="1" applyFill="1" applyBorder="1" applyAlignment="1">
      <alignment horizontal="center" vertical="center" textRotation="90"/>
    </xf>
    <xf numFmtId="0" fontId="90" fillId="3" borderId="89" xfId="0" applyFont="1" applyFill="1" applyBorder="1" applyAlignment="1">
      <alignment horizontal="left" vertical="center" indent="1"/>
    </xf>
    <xf numFmtId="0" fontId="90" fillId="0" borderId="90" xfId="0" applyFont="1" applyBorder="1"/>
    <xf numFmtId="0" fontId="90" fillId="0" borderId="41" xfId="0" applyFont="1" applyBorder="1"/>
    <xf numFmtId="0" fontId="90" fillId="3" borderId="90" xfId="0" applyFont="1" applyFill="1" applyBorder="1" applyAlignment="1">
      <alignment horizontal="left" vertical="center" indent="1"/>
    </xf>
    <xf numFmtId="0" fontId="90" fillId="3" borderId="41" xfId="0" applyFont="1" applyFill="1" applyBorder="1" applyAlignment="1">
      <alignment horizontal="left" vertical="center" indent="1"/>
    </xf>
    <xf numFmtId="0" fontId="90" fillId="0" borderId="42" xfId="0" applyFont="1" applyBorder="1" applyAlignment="1">
      <alignment horizontal="left" vertical="center" wrapText="1" indent="1"/>
    </xf>
    <xf numFmtId="0" fontId="90" fillId="0" borderId="36" xfId="0" applyFont="1" applyBorder="1" applyAlignment="1">
      <alignment horizontal="center" vertical="center"/>
    </xf>
    <xf numFmtId="0" fontId="90" fillId="0" borderId="23" xfId="0" applyFont="1" applyBorder="1" applyAlignment="1">
      <alignment horizontal="center" vertical="center"/>
    </xf>
    <xf numFmtId="0" fontId="90" fillId="0" borderId="26" xfId="0" applyFont="1" applyBorder="1" applyAlignment="1">
      <alignment horizontal="center" vertical="center"/>
    </xf>
    <xf numFmtId="0" fontId="90" fillId="0" borderId="91" xfId="0" applyFont="1" applyBorder="1"/>
    <xf numFmtId="0" fontId="90" fillId="0" borderId="92" xfId="0" applyFont="1" applyBorder="1" applyAlignment="1">
      <alignment horizontal="left" vertical="center" wrapText="1" indent="1"/>
    </xf>
    <xf numFmtId="0" fontId="90" fillId="0" borderId="90" xfId="0" applyFont="1" applyBorder="1" applyAlignment="1">
      <alignment horizontal="left" vertical="center" wrapText="1" indent="1"/>
    </xf>
    <xf numFmtId="0" fontId="90" fillId="0" borderId="93" xfId="0" applyFont="1" applyBorder="1" applyAlignment="1">
      <alignment horizontal="left" vertical="center" wrapText="1" indent="1"/>
    </xf>
    <xf numFmtId="0" fontId="31" fillId="21" borderId="2" xfId="0" applyFont="1" applyFill="1" applyBorder="1" applyAlignment="1">
      <alignment horizontal="center" vertical="center"/>
    </xf>
    <xf numFmtId="0" fontId="63" fillId="21" borderId="3" xfId="0" applyFont="1" applyFill="1" applyBorder="1" applyAlignment="1">
      <alignment horizontal="center" vertical="center"/>
    </xf>
    <xf numFmtId="0" fontId="63" fillId="21" borderId="4" xfId="0" applyFont="1" applyFill="1" applyBorder="1" applyAlignment="1">
      <alignment horizontal="center" vertical="center"/>
    </xf>
    <xf numFmtId="0" fontId="63" fillId="21" borderId="7" xfId="0" applyFont="1" applyFill="1" applyBorder="1" applyAlignment="1">
      <alignment horizontal="center" vertical="center"/>
    </xf>
    <xf numFmtId="0" fontId="63" fillId="21" borderId="8" xfId="0" applyFont="1" applyFill="1" applyBorder="1" applyAlignment="1">
      <alignment horizontal="center" vertical="center"/>
    </xf>
    <xf numFmtId="0" fontId="63" fillId="21" borderId="9" xfId="0" applyFont="1" applyFill="1" applyBorder="1" applyAlignment="1">
      <alignment horizontal="center" vertical="center"/>
    </xf>
    <xf numFmtId="0" fontId="87" fillId="2" borderId="14" xfId="0" applyFont="1" applyFill="1" applyBorder="1" applyAlignment="1">
      <alignment horizontal="left" vertical="center" wrapText="1" indent="1"/>
    </xf>
    <xf numFmtId="0" fontId="87" fillId="2" borderId="32" xfId="0" applyFont="1" applyFill="1" applyBorder="1" applyAlignment="1">
      <alignment horizontal="left" vertical="center" wrapText="1" indent="1"/>
    </xf>
    <xf numFmtId="0" fontId="87" fillId="2" borderId="52" xfId="0" applyFont="1" applyFill="1" applyBorder="1" applyAlignment="1">
      <alignment horizontal="left" vertical="center" wrapText="1" indent="1"/>
    </xf>
    <xf numFmtId="0" fontId="87" fillId="10" borderId="1" xfId="0" applyFont="1" applyFill="1" applyBorder="1" applyAlignment="1">
      <alignment horizontal="left" vertical="center" wrapText="1" indent="1"/>
    </xf>
    <xf numFmtId="0" fontId="87" fillId="2" borderId="1" xfId="0" applyFont="1" applyFill="1" applyBorder="1" applyAlignment="1">
      <alignment horizontal="left" vertical="center" wrapText="1" indent="1"/>
    </xf>
    <xf numFmtId="0" fontId="87" fillId="2" borderId="30" xfId="0" applyFont="1" applyFill="1" applyBorder="1" applyAlignment="1">
      <alignment horizontal="left" vertical="center" wrapText="1" indent="1"/>
    </xf>
    <xf numFmtId="0" fontId="0" fillId="10" borderId="85" xfId="0" applyFill="1" applyBorder="1" applyAlignment="1">
      <alignment horizontal="left" vertical="top" wrapText="1"/>
    </xf>
    <xf numFmtId="0" fontId="0" fillId="10" borderId="19" xfId="0" applyFill="1" applyBorder="1" applyAlignment="1">
      <alignment horizontal="left" vertical="top" wrapText="1"/>
    </xf>
    <xf numFmtId="0" fontId="0" fillId="10" borderId="53" xfId="0" applyFill="1" applyBorder="1" applyAlignment="1">
      <alignment horizontal="left" vertical="top" wrapText="1"/>
    </xf>
    <xf numFmtId="0" fontId="11" fillId="12" borderId="2" xfId="0" applyFont="1" applyFill="1" applyBorder="1" applyAlignment="1">
      <alignment horizontal="center" vertical="center" wrapText="1"/>
    </xf>
    <xf numFmtId="0" fontId="11" fillId="12" borderId="3" xfId="0" applyFont="1" applyFill="1" applyBorder="1" applyAlignment="1">
      <alignment horizontal="center" vertical="center" wrapText="1"/>
    </xf>
    <xf numFmtId="0" fontId="11" fillId="12" borderId="4" xfId="0" applyFont="1" applyFill="1" applyBorder="1" applyAlignment="1">
      <alignment horizontal="center" vertical="center" wrapText="1"/>
    </xf>
    <xf numFmtId="0" fontId="11" fillId="12" borderId="5" xfId="0" applyFont="1" applyFill="1" applyBorder="1" applyAlignment="1">
      <alignment horizontal="center" vertical="center" wrapText="1"/>
    </xf>
    <xf numFmtId="0" fontId="11" fillId="12" borderId="0" xfId="0" applyFont="1" applyFill="1" applyBorder="1" applyAlignment="1">
      <alignment horizontal="center" vertical="center" wrapText="1"/>
    </xf>
    <xf numFmtId="0" fontId="11" fillId="12" borderId="6" xfId="0" applyFont="1" applyFill="1" applyBorder="1" applyAlignment="1">
      <alignment horizontal="center" vertical="center" wrapText="1"/>
    </xf>
    <xf numFmtId="0" fontId="0" fillId="10" borderId="22" xfId="0" applyFill="1" applyBorder="1" applyAlignment="1">
      <alignment horizontal="center" vertical="top" wrapText="1"/>
    </xf>
    <xf numFmtId="0" fontId="0" fillId="10" borderId="23" xfId="0" applyFill="1" applyBorder="1" applyAlignment="1">
      <alignment horizontal="center" vertical="top" wrapText="1"/>
    </xf>
    <xf numFmtId="0" fontId="0" fillId="10" borderId="26" xfId="0" applyFill="1" applyBorder="1" applyAlignment="1">
      <alignment horizontal="center" vertical="top" wrapText="1"/>
    </xf>
    <xf numFmtId="0" fontId="7" fillId="11" borderId="1" xfId="0" applyFont="1" applyFill="1" applyBorder="1" applyAlignment="1">
      <alignment horizontal="left" vertical="center" wrapText="1" indent="1"/>
    </xf>
    <xf numFmtId="0" fontId="7" fillId="11" borderId="10" xfId="0" applyFont="1" applyFill="1" applyBorder="1" applyAlignment="1">
      <alignment horizontal="left" vertical="center" wrapText="1" indent="1"/>
    </xf>
    <xf numFmtId="0" fontId="7" fillId="11" borderId="14" xfId="0" applyFont="1" applyFill="1" applyBorder="1" applyAlignment="1">
      <alignment horizontal="left" vertical="center" wrapText="1" indent="1"/>
    </xf>
    <xf numFmtId="0" fontId="7" fillId="11" borderId="32" xfId="0" applyFont="1" applyFill="1" applyBorder="1" applyAlignment="1">
      <alignment horizontal="left" vertical="center" wrapText="1" indent="1"/>
    </xf>
    <xf numFmtId="0" fontId="0" fillId="13" borderId="1" xfId="0" applyFill="1" applyBorder="1" applyAlignment="1">
      <alignment horizontal="center" vertical="center" wrapText="1"/>
    </xf>
    <xf numFmtId="0" fontId="0" fillId="2" borderId="10" xfId="0" applyFill="1" applyBorder="1" applyAlignment="1">
      <alignment horizontal="center" vertical="center" wrapText="1"/>
    </xf>
    <xf numFmtId="0" fontId="7" fillId="10" borderId="22" xfId="0" applyFont="1" applyFill="1" applyBorder="1" applyAlignment="1">
      <alignment horizontal="left" vertical="center" wrapText="1" indent="1"/>
    </xf>
    <xf numFmtId="0" fontId="7" fillId="10" borderId="23" xfId="0" applyFont="1" applyFill="1" applyBorder="1" applyAlignment="1">
      <alignment horizontal="left" vertical="center" wrapText="1" indent="1"/>
    </xf>
    <xf numFmtId="0" fontId="7" fillId="10" borderId="26" xfId="0" applyFont="1" applyFill="1" applyBorder="1" applyAlignment="1">
      <alignment horizontal="left" vertical="center" wrapText="1" indent="1"/>
    </xf>
    <xf numFmtId="0" fontId="7" fillId="11" borderId="82" xfId="0" applyFont="1" applyFill="1" applyBorder="1" applyAlignment="1">
      <alignment horizontal="left" vertical="center" wrapText="1" indent="1"/>
    </xf>
    <xf numFmtId="0" fontId="7" fillId="11" borderId="25" xfId="0" applyFont="1" applyFill="1" applyBorder="1" applyAlignment="1">
      <alignment horizontal="left" vertical="center" wrapText="1" indent="1"/>
    </xf>
    <xf numFmtId="0" fontId="7" fillId="11" borderId="34" xfId="0" applyFont="1" applyFill="1" applyBorder="1" applyAlignment="1">
      <alignment horizontal="left" vertical="center" wrapText="1" indent="1"/>
    </xf>
    <xf numFmtId="0" fontId="7" fillId="11" borderId="5" xfId="0" applyFont="1" applyFill="1" applyBorder="1" applyAlignment="1">
      <alignment horizontal="left" vertical="center" wrapText="1" indent="1"/>
    </xf>
    <xf numFmtId="0" fontId="7" fillId="11" borderId="0" xfId="0" applyFont="1" applyFill="1" applyBorder="1" applyAlignment="1">
      <alignment horizontal="left" vertical="center" wrapText="1" indent="1"/>
    </xf>
    <xf numFmtId="0" fontId="7" fillId="11" borderId="96" xfId="0" applyFont="1" applyFill="1" applyBorder="1" applyAlignment="1">
      <alignment horizontal="left" vertical="center" wrapText="1" indent="1"/>
    </xf>
    <xf numFmtId="0" fontId="7" fillId="11" borderId="51" xfId="0" applyFont="1" applyFill="1" applyBorder="1" applyAlignment="1">
      <alignment horizontal="left" vertical="center" wrapText="1" indent="1"/>
    </xf>
    <xf numFmtId="0" fontId="7" fillId="11" borderId="27" xfId="0" applyFont="1" applyFill="1" applyBorder="1" applyAlignment="1">
      <alignment horizontal="left" vertical="center" wrapText="1" indent="1"/>
    </xf>
    <xf numFmtId="0" fontId="8" fillId="0" borderId="0" xfId="0" applyFont="1" applyBorder="1" applyAlignment="1">
      <alignment horizontal="center"/>
    </xf>
    <xf numFmtId="0" fontId="0" fillId="0" borderId="36" xfId="0" applyBorder="1" applyAlignment="1">
      <alignment horizontal="center" vertical="center"/>
    </xf>
    <xf numFmtId="0" fontId="0" fillId="0" borderId="23" xfId="0" applyBorder="1" applyAlignment="1">
      <alignment horizontal="center" vertical="center"/>
    </xf>
    <xf numFmtId="0" fontId="0" fillId="0" borderId="87" xfId="0" applyBorder="1" applyAlignment="1">
      <alignment horizontal="center"/>
    </xf>
    <xf numFmtId="0" fontId="0" fillId="0" borderId="25" xfId="0" applyBorder="1" applyAlignment="1">
      <alignment horizontal="center"/>
    </xf>
    <xf numFmtId="0" fontId="0" fillId="0" borderId="34" xfId="0" applyBorder="1" applyAlignment="1">
      <alignment horizontal="center"/>
    </xf>
    <xf numFmtId="0" fontId="0" fillId="0" borderId="1" xfId="0" applyBorder="1" applyAlignment="1">
      <alignment horizontal="center"/>
    </xf>
    <xf numFmtId="0" fontId="28" fillId="15" borderId="1" xfId="0" applyFont="1" applyFill="1" applyBorder="1" applyAlignment="1">
      <alignment horizontal="center"/>
    </xf>
    <xf numFmtId="0" fontId="28" fillId="15" borderId="36" xfId="0" applyFont="1" applyFill="1" applyBorder="1" applyAlignment="1">
      <alignment horizontal="center"/>
    </xf>
  </cellXfs>
  <cellStyles count="6">
    <cellStyle name="Hyperlink" xfId="5" builtinId="8"/>
    <cellStyle name="Normal" xfId="0" builtinId="0"/>
    <cellStyle name="Normal 2" xfId="1" xr:uid="{00000000-0005-0000-0000-000002000000}"/>
    <cellStyle name="Normal 3" xfId="2" xr:uid="{00000000-0005-0000-0000-000003000000}"/>
    <cellStyle name="Percent" xfId="3" builtinId="5"/>
    <cellStyle name="Percent 3" xfId="4" xr:uid="{00000000-0005-0000-0000-000005000000}"/>
  </cellStyles>
  <dxfs count="1873">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11"/>
        </patternFill>
      </fill>
    </dxf>
    <dxf>
      <fill>
        <patternFill>
          <bgColor indexed="51"/>
        </patternFill>
      </fill>
    </dxf>
    <dxf>
      <fill>
        <patternFill>
          <bgColor indexed="13"/>
        </patternFill>
      </fill>
    </dxf>
    <dxf>
      <fill>
        <patternFill>
          <bgColor indexed="50"/>
        </patternFill>
      </fill>
    </dxf>
    <dxf>
      <font>
        <color theme="0"/>
      </font>
      <fill>
        <patternFill>
          <bgColor rgb="FF0000FF"/>
        </patternFill>
      </fill>
    </dxf>
    <dxf>
      <font>
        <color theme="0"/>
      </font>
      <fill>
        <patternFill>
          <bgColor rgb="FFFF0000"/>
        </patternFill>
      </fill>
    </dxf>
    <dxf>
      <font>
        <color theme="0"/>
      </font>
      <fill>
        <patternFill>
          <bgColor rgb="FF0000FF"/>
        </patternFill>
      </fill>
    </dxf>
    <dxf>
      <font>
        <color theme="0"/>
      </font>
      <fill>
        <patternFill>
          <bgColor rgb="FFFF0000"/>
        </patternFill>
      </fill>
    </dxf>
    <dxf>
      <font>
        <condense val="0"/>
        <extend val="0"/>
        <color auto="1"/>
      </font>
      <fill>
        <patternFill>
          <bgColor indexed="13"/>
        </patternFill>
      </fill>
    </dxf>
    <dxf>
      <font>
        <color theme="0"/>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FF00"/>
        </patternFill>
      </fill>
    </dxf>
    <dxf>
      <fill>
        <patternFill>
          <bgColor rgb="FF00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00FF00"/>
        </patternFill>
      </fill>
    </dxf>
    <dxf>
      <fill>
        <patternFill>
          <bgColor rgb="FFFFFF00"/>
        </patternFill>
      </fill>
    </dxf>
    <dxf>
      <fill>
        <patternFill>
          <bgColor rgb="FF00FF00"/>
        </patternFill>
      </fill>
    </dxf>
    <dxf>
      <font>
        <color theme="0"/>
      </font>
      <fill>
        <patternFill>
          <bgColor rgb="FFFF0000"/>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lor theme="0"/>
      </font>
      <fill>
        <patternFill>
          <bgColor rgb="FFFF0000"/>
        </patternFill>
      </fill>
    </dxf>
    <dxf>
      <fill>
        <patternFill>
          <bgColor rgb="FFFFFF00"/>
        </patternFill>
      </fill>
    </dxf>
    <dxf>
      <fill>
        <patternFill>
          <bgColor theme="3"/>
        </patternFill>
      </fill>
    </dxf>
    <dxf>
      <fill>
        <patternFill>
          <bgColor rgb="FF00FF00"/>
        </patternFill>
      </fill>
    </dxf>
    <dxf>
      <font>
        <color theme="0"/>
      </font>
      <fill>
        <patternFill>
          <bgColor rgb="FF0000FF"/>
        </patternFill>
      </fill>
    </dxf>
    <dxf>
      <fill>
        <patternFill>
          <bgColor rgb="FF00FF00"/>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ill>
        <patternFill>
          <bgColor rgb="FF00B050"/>
        </patternFill>
      </fill>
    </dxf>
    <dxf>
      <fill>
        <patternFill>
          <bgColor rgb="FF00FF00"/>
        </patternFill>
      </fill>
    </dxf>
    <dxf>
      <fill>
        <patternFill>
          <bgColor rgb="FF0000FF"/>
        </patternFill>
      </fill>
    </dxf>
    <dxf>
      <fill>
        <patternFill>
          <bgColor rgb="FFFFFF00"/>
        </patternFill>
      </fill>
    </dxf>
    <dxf>
      <fill>
        <patternFill>
          <bgColor rgb="FFFF0000"/>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lor auto="1"/>
      </font>
      <fill>
        <patternFill>
          <bgColor indexed="10"/>
        </patternFill>
      </fill>
    </dxf>
    <dxf>
      <font>
        <condense val="0"/>
        <extend val="0"/>
        <color auto="1"/>
      </font>
      <fill>
        <patternFill>
          <bgColor indexed="11"/>
        </patternFill>
      </fill>
    </dxf>
    <dxf>
      <fill>
        <patternFill>
          <bgColor rgb="FF0000FF"/>
        </patternFill>
      </fill>
    </dxf>
    <dxf>
      <font>
        <condense val="0"/>
        <extend val="0"/>
        <color auto="1"/>
      </font>
      <fill>
        <patternFill>
          <bgColor indexed="1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FF0000"/>
        </patternFill>
      </fill>
    </dxf>
    <dxf>
      <fill>
        <patternFill>
          <bgColor rgb="FF00FF00"/>
        </patternFill>
      </fill>
    </dxf>
    <dxf>
      <font>
        <color theme="0"/>
      </font>
      <fill>
        <patternFill>
          <bgColor rgb="FFFF00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ont>
        <color auto="1"/>
      </font>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FF0000"/>
        </patternFill>
      </fill>
    </dxf>
    <dxf>
      <fill>
        <patternFill>
          <bgColor rgb="FF00FF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FF0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ill>
        <patternFill>
          <bgColor rgb="FFFF0000"/>
        </patternFill>
      </fill>
    </dxf>
    <dxf>
      <font>
        <color theme="0"/>
      </font>
      <fill>
        <patternFill>
          <bgColor rgb="FFFF0000"/>
        </patternFill>
      </fill>
    </dxf>
    <dxf>
      <fill>
        <patternFill>
          <bgColor rgb="FF00FF00"/>
        </patternFill>
      </fill>
    </dxf>
    <dxf>
      <fill>
        <patternFill>
          <bgColor rgb="FFFFFF00"/>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00FF00"/>
        </patternFill>
      </fill>
    </dxf>
    <dxf>
      <font>
        <color theme="0"/>
      </font>
      <fill>
        <patternFill>
          <bgColor rgb="FFFF0000"/>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ill>
        <patternFill>
          <bgColor rgb="FFFF0000"/>
        </patternFill>
      </fill>
    </dxf>
    <dxf>
      <fill>
        <patternFill>
          <bgColor rgb="FF00B050"/>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theme="3"/>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lor theme="0"/>
      </font>
      <fill>
        <patternFill>
          <bgColor rgb="FF0000FF"/>
        </patternFill>
      </fill>
    </dxf>
    <dxf>
      <font>
        <color theme="0"/>
      </font>
      <fill>
        <patternFill>
          <bgColor rgb="FF0000FF"/>
        </patternFill>
      </fill>
    </dxf>
  </dxfs>
  <tableStyles count="0" defaultTableStyle="TableStyleMedium9" defaultPivotStyle="PivotStyleLight16"/>
  <colors>
    <mruColors>
      <color rgb="FF0000FF"/>
      <color rgb="FF0E256A"/>
      <color rgb="FF00FF00"/>
      <color rgb="FFFFFF66"/>
      <color rgb="FF00CC0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charts/_rels/chart3.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1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18.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21.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24.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27.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30.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33.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36.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_rels/chart39.xml.rels><?xml version="1.0" encoding="UTF-8" standalone="yes"?>
<Relationships xmlns="http://schemas.openxmlformats.org/package/2006/relationships"><Relationship Id="rId1" Type="http://schemas.openxmlformats.org/officeDocument/2006/relationships/themeOverride" Target="../theme/themeOverride12.xml"/></Relationships>
</file>

<file path=xl/charts/_rels/chart42.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45.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_rels/chart48.xml.rels><?xml version="1.0" encoding="UTF-8" standalone="yes"?>
<Relationships xmlns="http://schemas.openxmlformats.org/package/2006/relationships"><Relationship Id="rId1" Type="http://schemas.openxmlformats.org/officeDocument/2006/relationships/themeOverride" Target="../theme/themeOverride15.xml"/></Relationships>
</file>

<file path=xl/charts/_rels/chart51.xml.rels><?xml version="1.0" encoding="UTF-8" standalone="yes"?>
<Relationships xmlns="http://schemas.openxmlformats.org/package/2006/relationships"><Relationship Id="rId1" Type="http://schemas.openxmlformats.org/officeDocument/2006/relationships/themeOverride" Target="../theme/themeOverride16.xml"/></Relationships>
</file>

<file path=xl/charts/_rels/chart54.xml.rels><?xml version="1.0" encoding="UTF-8" standalone="yes"?>
<Relationships xmlns="http://schemas.openxmlformats.org/package/2006/relationships"><Relationship Id="rId1" Type="http://schemas.openxmlformats.org/officeDocument/2006/relationships/themeOverride" Target="../theme/themeOverride17.xml"/></Relationships>
</file>

<file path=xl/charts/_rels/chart57.xml.rels><?xml version="1.0" encoding="UTF-8" standalone="yes"?>
<Relationships xmlns="http://schemas.openxmlformats.org/package/2006/relationships"><Relationship Id="rId1" Type="http://schemas.openxmlformats.org/officeDocument/2006/relationships/themeOverride" Target="../theme/themeOverride18.xml"/></Relationships>
</file>

<file path=xl/charts/_rels/chart60.xml.rels><?xml version="1.0" encoding="UTF-8" standalone="yes"?>
<Relationships xmlns="http://schemas.openxmlformats.org/package/2006/relationships"><Relationship Id="rId1" Type="http://schemas.openxmlformats.org/officeDocument/2006/relationships/themeOverride" Target="../theme/themeOverride19.xml"/></Relationships>
</file>

<file path=xl/charts/_rels/chart63.xml.rels><?xml version="1.0" encoding="UTF-8" standalone="yes"?>
<Relationships xmlns="http://schemas.openxmlformats.org/package/2006/relationships"><Relationship Id="rId1" Type="http://schemas.openxmlformats.org/officeDocument/2006/relationships/themeOverride" Target="../theme/themeOverride20.xml"/></Relationships>
</file>

<file path=xl/charts/_rels/chart66.xml.rels><?xml version="1.0" encoding="UTF-8" standalone="yes"?>
<Relationships xmlns="http://schemas.openxmlformats.org/package/2006/relationships"><Relationship Id="rId1" Type="http://schemas.openxmlformats.org/officeDocument/2006/relationships/themeOverride" Target="../theme/themeOverride21.xml"/></Relationships>
</file>

<file path=xl/charts/_rels/chart69.xml.rels><?xml version="1.0" encoding="UTF-8" standalone="yes"?>
<Relationships xmlns="http://schemas.openxmlformats.org/package/2006/relationships"><Relationship Id="rId1" Type="http://schemas.openxmlformats.org/officeDocument/2006/relationships/themeOverride" Target="../theme/themeOverride22.xml"/></Relationships>
</file>

<file path=xl/charts/_rels/chart72.xml.rels><?xml version="1.0" encoding="UTF-8" standalone="yes"?>
<Relationships xmlns="http://schemas.openxmlformats.org/package/2006/relationships"><Relationship Id="rId1" Type="http://schemas.openxmlformats.org/officeDocument/2006/relationships/themeOverride" Target="../theme/themeOverride23.xml"/></Relationships>
</file>

<file path=xl/charts/_rels/chart7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8.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79.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8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8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2E4-4237-9C89-EBED35C03A7F}"/>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2E4-4237-9C89-EBED35C03A7F}"/>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1'!$E$16</c:f>
              <c:numCache>
                <c:formatCode>0%</c:formatCode>
                <c:ptCount val="1"/>
                <c:pt idx="0">
                  <c:v>0</c:v>
                </c:pt>
              </c:numCache>
            </c:numRef>
          </c:val>
          <c:extLst>
            <c:ext xmlns:c16="http://schemas.microsoft.com/office/drawing/2014/chart" uri="{C3380CC4-5D6E-409C-BE32-E72D297353CC}">
              <c16:uniqueId val="{00000002-72E4-4237-9C89-EBED35C03A7F}"/>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072295685810794"/>
                  <c:y val="-0.2874473482708655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EEC-4DA9-A014-735D9A58E38B}"/>
                </c:ext>
              </c:extLst>
            </c:dLbl>
            <c:dLbl>
              <c:idx val="1"/>
              <c:layout>
                <c:manualLayout>
                  <c:x val="0.28960679743974233"/>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EEC-4DA9-A014-735D9A58E38B}"/>
                </c:ext>
              </c:extLst>
            </c:dLbl>
            <c:dLbl>
              <c:idx val="2"/>
              <c:layout>
                <c:manualLayout>
                  <c:x val="0.289817063290563"/>
                  <c:y val="0.2207364274293967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EEC-4DA9-A014-735D9A58E38B}"/>
                </c:ext>
              </c:extLst>
            </c:dLbl>
            <c:dLbl>
              <c:idx val="3"/>
              <c:layout>
                <c:manualLayout>
                  <c:x val="-3.2241666996336064E-3"/>
                  <c:y val="0.350491565983424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EEC-4DA9-A014-735D9A58E38B}"/>
                </c:ext>
              </c:extLst>
            </c:dLbl>
            <c:dLbl>
              <c:idx val="4"/>
              <c:layout>
                <c:manualLayout>
                  <c:x val="-0.30811506961262852"/>
                  <c:y val="0.2104083721306585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EEC-4DA9-A014-735D9A58E38B}"/>
                </c:ext>
              </c:extLst>
            </c:dLbl>
            <c:dLbl>
              <c:idx val="5"/>
              <c:layout>
                <c:manualLayout>
                  <c:x val="-0.30383740596970765"/>
                  <c:y val="2.192105075194630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EEC-4DA9-A014-735D9A58E38B}"/>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DEEC-4DA9-A014-735D9A58E38B}"/>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50" b="1" i="0" u="none" strike="noStrike" kern="1200" baseline="0">
                <a:solidFill>
                  <a:srgbClr val="000000"/>
                </a:solidFill>
                <a:latin typeface="Arial"/>
                <a:ea typeface="Arial"/>
                <a:cs typeface="Arial"/>
              </a:defRPr>
            </a:pPr>
            <a:r>
              <a:rPr lang="en-US"/>
              <a:t>Gender RDQA </a:t>
            </a:r>
          </a:p>
        </c:rich>
      </c:tx>
      <c:overlay val="0"/>
      <c:spPr>
        <a:noFill/>
        <a:ln>
          <a:noFill/>
        </a:ln>
        <a:effectLst/>
      </c:spPr>
      <c:txPr>
        <a:bodyPr rot="0" spcFirstLastPara="1" vertOverflow="ellipsis" vert="horz" wrap="square" anchor="ctr" anchorCtr="1"/>
        <a:lstStyle/>
        <a:p>
          <a:pPr>
            <a:defRPr sz="1050" b="1" i="0" u="none" strike="noStrike" kern="1200" baseline="0">
              <a:solidFill>
                <a:srgbClr val="000000"/>
              </a:solidFill>
              <a:latin typeface="Arial"/>
              <a:ea typeface="Arial"/>
              <a:cs typeface="Arial"/>
            </a:defRPr>
          </a:pPr>
          <a:endParaRPr lang="en-US"/>
        </a:p>
      </c:txPr>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chemeClr val="accent4">
                <a:lumMod val="75000"/>
              </a:schemeClr>
            </a:solidFill>
            <a:ln>
              <a:noFill/>
            </a:ln>
            <a:effectLst/>
          </c:spPr>
          <c:dLbls>
            <c:dLbl>
              <c:idx val="0"/>
              <c:layout>
                <c:manualLayout>
                  <c:x val="0.16157155916408553"/>
                  <c:y val="-0.34030227714582789"/>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240-4BDE-86F2-DD0C845E3668}"/>
                </c:ext>
              </c:extLst>
            </c:dLbl>
            <c:dLbl>
              <c:idx val="1"/>
              <c:layout>
                <c:manualLayout>
                  <c:x val="0.24903034622107237"/>
                  <c:y val="1.2649198285493754E-2"/>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240-4BDE-86F2-DD0C845E3668}"/>
                </c:ext>
              </c:extLst>
            </c:dLbl>
            <c:dLbl>
              <c:idx val="2"/>
              <c:layout>
                <c:manualLayout>
                  <c:x val="0.28256786097546771"/>
                  <c:y val="0.24172917314367082"/>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240-4BDE-86F2-DD0C845E3668}"/>
                </c:ext>
              </c:extLst>
            </c:dLbl>
            <c:dLbl>
              <c:idx val="3"/>
              <c:layout>
                <c:manualLayout>
                  <c:x val="0.12311945583664008"/>
                  <c:y val="0.34630259879708447"/>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240-4BDE-86F2-DD0C845E3668}"/>
                </c:ext>
              </c:extLst>
            </c:dLbl>
            <c:dLbl>
              <c:idx val="4"/>
              <c:layout>
                <c:manualLayout>
                  <c:x val="-0.2604735640980847"/>
                  <c:y val="0.22931533553653605"/>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240-4BDE-86F2-DD0C845E3668}"/>
                </c:ext>
              </c:extLst>
            </c:dLbl>
            <c:dLbl>
              <c:idx val="5"/>
              <c:layout>
                <c:manualLayout>
                  <c:x val="-0.26289601166856619"/>
                  <c:y val="-3.8075404959182638E-3"/>
                </c:manualLayout>
              </c:layout>
              <c:numFmt formatCode="#,##0.0" sourceLinked="0"/>
              <c:spPr>
                <a:noFill/>
                <a:ln w="25400">
                  <a:noFill/>
                </a:ln>
                <a:effectLst/>
              </c:spPr>
              <c:txPr>
                <a:bodyPr rot="0" spcFirstLastPara="1" vertOverflow="ellipsis" vert="horz" wrap="square" anchor="ctr" anchorCtr="1"/>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240-4BDE-86F2-DD0C845E3668}"/>
                </c:ext>
              </c:extLst>
            </c:dLbl>
            <c:numFmt formatCode="#,##0.0" sourceLinked="0"/>
            <c:spPr>
              <a:noFill/>
              <a:ln w="25400">
                <a:noFill/>
              </a:ln>
              <a:effectLst/>
            </c:spPr>
            <c:txPr>
              <a:bodyPr rot="0" spcFirstLastPara="1" vertOverflow="ellipsis" vert="horz" wrap="square" lIns="38100" tIns="19050" rIns="38100" bIns="19050" anchor="ctr" anchorCtr="1">
                <a:spAutoFit/>
              </a:bodyPr>
              <a:lstStyle/>
              <a:p>
                <a:pPr>
                  <a:defRPr sz="13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4240-4BDE-86F2-DD0C845E3668}"/>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cap="flat" cmpd="sng" algn="ctr">
              <a:solidFill>
                <a:srgbClr val="000000"/>
              </a:solidFill>
              <a:prstDash val="solid"/>
              <a:round/>
            </a:ln>
            <a:effectLst/>
          </c:spPr>
        </c:majorGridlines>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0" spcFirstLastPara="1" vertOverflow="ellipsis" wrap="square" anchor="ctr" anchorCtr="1"/>
          <a:lstStyle/>
          <a:p>
            <a:pPr>
              <a:defRPr sz="1000" b="0" i="0" u="none" strike="noStrike" kern="1200"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cap="flat" cmpd="sng" algn="ctr">
              <a:solidFill>
                <a:srgbClr val="000000"/>
              </a:solidFill>
              <a:prstDash val="solid"/>
              <a:round/>
            </a:ln>
            <a:effectLst/>
          </c:spPr>
        </c:majorGridlines>
        <c:numFmt formatCode="0" sourceLinked="0"/>
        <c:majorTickMark val="cross"/>
        <c:minorTickMark val="cross"/>
        <c:tickLblPos val="nextTo"/>
        <c:spPr>
          <a:noFill/>
          <a:ln w="3175" cap="flat" cmpd="sng" algn="ctr">
            <a:solidFill>
              <a:srgbClr val="000000"/>
            </a:solidFill>
            <a:prstDash val="solid"/>
            <a:round/>
          </a:ln>
          <a:effectLst/>
        </c:spPr>
        <c:txPr>
          <a:bodyPr rot="0" spcFirstLastPara="1" vertOverflow="ellipsis" wrap="square" anchor="ctr" anchorCtr="1"/>
          <a:lstStyle/>
          <a:p>
            <a:pPr>
              <a:defRPr sz="1200" b="0" i="0" u="none" strike="noStrike" kern="1200"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a:effectLst/>
      </c:spPr>
    </c:plotArea>
    <c:plotVisOnly val="1"/>
    <c:dispBlanksAs val="gap"/>
    <c:showDLblsOverMax val="0"/>
  </c:chart>
  <c:spPr>
    <a:solidFill>
      <a:srgbClr val="FFFFFF"/>
    </a:solidFill>
    <a:ln w="3175" cap="flat" cmpd="sng" algn="ctr">
      <a:solidFill>
        <a:srgbClr val="000000"/>
      </a:solidFill>
      <a:prstDash val="solid"/>
      <a:round/>
    </a:ln>
    <a:effectLst/>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43D-4B1B-97E7-A849574D349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43D-4B1B-97E7-A849574D3499}"/>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2'!$E$16</c:f>
              <c:numCache>
                <c:formatCode>0%</c:formatCode>
                <c:ptCount val="1"/>
                <c:pt idx="0">
                  <c:v>0</c:v>
                </c:pt>
              </c:numCache>
            </c:numRef>
          </c:val>
          <c:extLst>
            <c:ext xmlns:c16="http://schemas.microsoft.com/office/drawing/2014/chart" uri="{C3380CC4-5D6E-409C-BE32-E72D297353CC}">
              <c16:uniqueId val="{00000002-F43D-4B1B-97E7-A849574D3499}"/>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4603004792"/>
                  <c:y val="-0.261366283400032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35-4293-A537-17032A434D56}"/>
                </c:ext>
              </c:extLst>
            </c:dLbl>
            <c:dLbl>
              <c:idx val="1"/>
              <c:layout>
                <c:manualLayout>
                  <c:x val="0.28905758010303567"/>
                  <c:y val="2.5699292484661504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35-4293-A537-17032A434D56}"/>
                </c:ext>
              </c:extLst>
            </c:dLbl>
            <c:dLbl>
              <c:idx val="2"/>
              <c:layout>
                <c:manualLayout>
                  <c:x val="0.29364085788641364"/>
                  <c:y val="0.2144985158873532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E35-4293-A537-17032A434D56}"/>
                </c:ext>
              </c:extLst>
            </c:dLbl>
            <c:dLbl>
              <c:idx val="3"/>
              <c:layout>
                <c:manualLayout>
                  <c:x val="-3.2246071669739529E-3"/>
                  <c:y val="0.3410869762991857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E35-4293-A537-17032A434D56}"/>
                </c:ext>
              </c:extLst>
            </c:dLbl>
            <c:dLbl>
              <c:idx val="4"/>
              <c:layout>
                <c:manualLayout>
                  <c:x val="-0.29904546208349725"/>
                  <c:y val="0.2251074969432977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E35-4293-A537-17032A434D56}"/>
                </c:ext>
              </c:extLst>
            </c:dLbl>
            <c:dLbl>
              <c:idx val="5"/>
              <c:layout>
                <c:manualLayout>
                  <c:x val="-0.29361945083043117"/>
                  <c:y val="1.333027079932137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E35-4293-A537-17032A434D5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5E35-4293-A537-17032A434D5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514594251888646"/>
                  <c:y val="-0.321526470073624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6F1-4FAA-9652-D67D360561A4}"/>
                </c:ext>
              </c:extLst>
            </c:dLbl>
            <c:dLbl>
              <c:idx val="1"/>
              <c:layout>
                <c:manualLayout>
                  <c:x val="0.25139225162565754"/>
                  <c:y val="3.1676178923715236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6F1-4FAA-9652-D67D360561A4}"/>
                </c:ext>
              </c:extLst>
            </c:dLbl>
            <c:dLbl>
              <c:idx val="2"/>
              <c:layout>
                <c:manualLayout>
                  <c:x val="0.28498569140220914"/>
                  <c:y val="0.229134214813889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6F1-4FAA-9652-D67D360561A4}"/>
                </c:ext>
              </c:extLst>
            </c:dLbl>
            <c:dLbl>
              <c:idx val="3"/>
              <c:layout>
                <c:manualLayout>
                  <c:x val="-8.3343675078220523E-3"/>
                  <c:y val="0.3624832009644004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6F1-4FAA-9652-D67D360561A4}"/>
                </c:ext>
              </c:extLst>
            </c:dLbl>
            <c:dLbl>
              <c:idx val="4"/>
              <c:layout>
                <c:manualLayout>
                  <c:x val="-0.26047899263328689"/>
                  <c:y val="0.2326716179965011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6F1-4FAA-9652-D67D360561A4}"/>
                </c:ext>
              </c:extLst>
            </c:dLbl>
            <c:dLbl>
              <c:idx val="5"/>
              <c:layout>
                <c:manualLayout>
                  <c:x val="-0.26533335528064289"/>
                  <c:y val="-1.0251760879354694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6F1-4FAA-9652-D67D360561A4}"/>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C6F1-4FAA-9652-D67D360561A4}"/>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3'!$E$13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63C-4DEE-9210-AACD32E8C57B}"/>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63C-4DEE-9210-AACD32E8C57B}"/>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3'!$E$16</c:f>
              <c:numCache>
                <c:formatCode>0%</c:formatCode>
                <c:ptCount val="1"/>
                <c:pt idx="0">
                  <c:v>0</c:v>
                </c:pt>
              </c:numCache>
            </c:numRef>
          </c:val>
          <c:extLst>
            <c:ext xmlns:c16="http://schemas.microsoft.com/office/drawing/2014/chart" uri="{C3380CC4-5D6E-409C-BE32-E72D297353CC}">
              <c16:uniqueId val="{00000002-C63C-4DEE-9210-AACD32E8C57B}"/>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3'!$AB$3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485641118621667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B09-4681-BDC4-75529B0D027E}"/>
                </c:ext>
              </c:extLst>
            </c:dLbl>
            <c:dLbl>
              <c:idx val="1"/>
              <c:layout>
                <c:manualLayout>
                  <c:x val="0.2890390034507147"/>
                  <c:y val="2.253990992327450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B09-4681-BDC4-75529B0D027E}"/>
                </c:ext>
              </c:extLst>
            </c:dLbl>
            <c:dLbl>
              <c:idx val="2"/>
              <c:layout>
                <c:manualLayout>
                  <c:x val="0.28673843669269894"/>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B09-4681-BDC4-75529B0D027E}"/>
                </c:ext>
              </c:extLst>
            </c:dLbl>
            <c:dLbl>
              <c:idx val="3"/>
              <c:layout>
                <c:manualLayout>
                  <c:x val="2.1805678090223499E-4"/>
                  <c:y val="0.340976418918210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B09-4681-BDC4-75529B0D027E}"/>
                </c:ext>
              </c:extLst>
            </c:dLbl>
            <c:dLbl>
              <c:idx val="4"/>
              <c:layout>
                <c:manualLayout>
                  <c:x val="-0.28863214471168963"/>
                  <c:y val="0.2313307070528467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B09-4681-BDC4-75529B0D027E}"/>
                </c:ext>
              </c:extLst>
            </c:dLbl>
            <c:dLbl>
              <c:idx val="5"/>
              <c:layout>
                <c:manualLayout>
                  <c:x val="-0.29696299725410985"/>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B09-4681-BDC4-75529B0D027E}"/>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3'!$AC$6:$AC$11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0B09-4681-BDC4-75529B0D027E}"/>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3'!$AK$4:$AK$9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57520268205499"/>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81D-438E-BB13-BB156891728E}"/>
                </c:ext>
              </c:extLst>
            </c:dLbl>
            <c:dLbl>
              <c:idx val="1"/>
              <c:layout>
                <c:manualLayout>
                  <c:x val="0.25139733525909341"/>
                  <c:y val="-9.5862579377952485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81D-438E-BB13-BB156891728E}"/>
                </c:ext>
              </c:extLst>
            </c:dLbl>
            <c:dLbl>
              <c:idx val="2"/>
              <c:layout>
                <c:manualLayout>
                  <c:x val="0.28031166828585385"/>
                  <c:y val="0.2480821606360391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81D-438E-BB13-BB156891728E}"/>
                </c:ext>
              </c:extLst>
            </c:dLbl>
            <c:dLbl>
              <c:idx val="3"/>
              <c:layout>
                <c:manualLayout>
                  <c:x val="1.0699215168912194E-3"/>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81D-438E-BB13-BB156891728E}"/>
                </c:ext>
              </c:extLst>
            </c:dLbl>
            <c:dLbl>
              <c:idx val="4"/>
              <c:layout>
                <c:manualLayout>
                  <c:x val="-0.28397333779257283"/>
                  <c:y val="0.2451978042674566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81D-438E-BB13-BB156891728E}"/>
                </c:ext>
              </c:extLst>
            </c:dLbl>
            <c:dLbl>
              <c:idx val="5"/>
              <c:layout>
                <c:manualLayout>
                  <c:x val="-0.27241267302058969"/>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81D-438E-BB13-BB156891728E}"/>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3'!$AJ$4:$AJ$9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281D-438E-BB13-BB156891728E}"/>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4'!$E$13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EFA-4EE5-BE6A-DD6BB7D3401A}"/>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EFA-4EE5-BE6A-DD6BB7D3401A}"/>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4'!$E$16</c:f>
              <c:numCache>
                <c:formatCode>0%</c:formatCode>
                <c:ptCount val="1"/>
                <c:pt idx="0">
                  <c:v>0</c:v>
                </c:pt>
              </c:numCache>
            </c:numRef>
          </c:val>
          <c:extLst>
            <c:ext xmlns:c16="http://schemas.microsoft.com/office/drawing/2014/chart" uri="{C3380CC4-5D6E-409C-BE32-E72D297353CC}">
              <c16:uniqueId val="{00000002-5EFA-4EE5-BE6A-DD6BB7D3401A}"/>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4'!$AB$3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6893007799389917"/>
                  <c:y val="-0.2739378373694040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FFC-4CC0-BCC4-6689B919ABD7}"/>
                </c:ext>
              </c:extLst>
            </c:dLbl>
            <c:dLbl>
              <c:idx val="1"/>
              <c:layout>
                <c:manualLayout>
                  <c:x val="0.2890390034507147"/>
                  <c:y val="2.253990992327450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FFC-4CC0-BCC4-6689B919ABD7}"/>
                </c:ext>
              </c:extLst>
            </c:dLbl>
            <c:dLbl>
              <c:idx val="2"/>
              <c:layout>
                <c:manualLayout>
                  <c:x val="0.30049903851857901"/>
                  <c:y val="0.2112212803641828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FFC-4CC0-BCC4-6689B919ABD7}"/>
                </c:ext>
              </c:extLst>
            </c:dLbl>
            <c:dLbl>
              <c:idx val="3"/>
              <c:layout>
                <c:manualLayout>
                  <c:x val="3.6582072373722778E-3"/>
                  <c:y val="0.3441481346066147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FFC-4CC0-BCC4-6689B919ABD7}"/>
                </c:ext>
              </c:extLst>
            </c:dLbl>
            <c:dLbl>
              <c:idx val="4"/>
              <c:layout>
                <c:manualLayout>
                  <c:x val="-0.29207229516815969"/>
                  <c:y val="0.2249872756760374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FFC-4CC0-BCC4-6689B919ABD7}"/>
                </c:ext>
              </c:extLst>
            </c:dLbl>
            <c:dLbl>
              <c:idx val="5"/>
              <c:layout>
                <c:manualLayout>
                  <c:x val="-0.31072359907998998"/>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FFC-4CC0-BCC4-6689B919ABD7}"/>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4'!$AC$6:$AC$11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FFC-4CC0-BCC4-6689B919ABD7}"/>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4'!$AK$4:$AK$9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984746589162706"/>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F2A-4D3F-B4F6-C69081FBCF02}"/>
                </c:ext>
              </c:extLst>
            </c:dLbl>
            <c:dLbl>
              <c:idx val="1"/>
              <c:layout>
                <c:manualLayout>
                  <c:x val="0.24434961572355468"/>
                  <c:y val="-6.4097641916111637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F2A-4D3F-B4F6-C69081FBCF02}"/>
                </c:ext>
              </c:extLst>
            </c:dLbl>
            <c:dLbl>
              <c:idx val="2"/>
              <c:layout>
                <c:manualLayout>
                  <c:x val="0.27561318859549477"/>
                  <c:y val="0.2385526793974866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F2A-4D3F-B4F6-C69081FBCF02}"/>
                </c:ext>
              </c:extLst>
            </c:dLbl>
            <c:dLbl>
              <c:idx val="3"/>
              <c:layout>
                <c:manualLayout>
                  <c:x val="-1.0676277709006504E-2"/>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F2A-4D3F-B4F6-C69081FBCF02}"/>
                </c:ext>
              </c:extLst>
            </c:dLbl>
            <c:dLbl>
              <c:idx val="4"/>
              <c:layout>
                <c:manualLayout>
                  <c:x val="-0.27927485810221375"/>
                  <c:y val="0.22931533553653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F2A-4D3F-B4F6-C69081FBCF02}"/>
                </c:ext>
              </c:extLst>
            </c:dLbl>
            <c:dLbl>
              <c:idx val="5"/>
              <c:layout>
                <c:manualLayout>
                  <c:x val="-0.28180963240130785"/>
                  <c:y val="-3.807540495918263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F2A-4D3F-B4F6-C69081FBCF02}"/>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4'!$AJ$4:$AJ$9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AF2A-4D3F-B4F6-C69081FBCF02}"/>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5'!$E$13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999-4793-ABF3-4F01515A0978}"/>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999-4793-ABF3-4F01515A0978}"/>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5'!$E$16</c:f>
              <c:numCache>
                <c:formatCode>0%</c:formatCode>
                <c:ptCount val="1"/>
                <c:pt idx="0">
                  <c:v>0</c:v>
                </c:pt>
              </c:numCache>
            </c:numRef>
          </c:val>
          <c:extLst>
            <c:ext xmlns:c16="http://schemas.microsoft.com/office/drawing/2014/chart" uri="{C3380CC4-5D6E-409C-BE32-E72D297353CC}">
              <c16:uniqueId val="{00000002-0999-4793-ABF3-4F01515A0978}"/>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5'!$AB$3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6892801808719854"/>
                  <c:y val="-0.2485641118621667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13A-4F97-900B-3A1F1038BEA6}"/>
                </c:ext>
              </c:extLst>
            </c:dLbl>
            <c:dLbl>
              <c:idx val="1"/>
              <c:layout>
                <c:manualLayout>
                  <c:x val="0.28905484958133781"/>
                  <c:y val="1.619647854646519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13A-4F97-900B-3A1F1038BEA6}"/>
                </c:ext>
              </c:extLst>
            </c:dLbl>
            <c:dLbl>
              <c:idx val="2"/>
              <c:layout>
                <c:manualLayout>
                  <c:x val="0.26954916942279317"/>
                  <c:y val="0.2112212803641828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13A-4F97-900B-3A1F1038BEA6}"/>
                </c:ext>
              </c:extLst>
            </c:dLbl>
            <c:dLbl>
              <c:idx val="3"/>
              <c:layout>
                <c:manualLayout>
                  <c:x val="3.6582464586732769E-3"/>
                  <c:y val="0.337804703229805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13A-4F97-900B-3A1F1038BEA6}"/>
                </c:ext>
              </c:extLst>
            </c:dLbl>
            <c:dLbl>
              <c:idx val="4"/>
              <c:layout>
                <c:manualLayout>
                  <c:x val="-0.29559070343139776"/>
                  <c:y val="0.221815559987632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13A-4F97-900B-3A1F1038BEA6}"/>
                </c:ext>
              </c:extLst>
            </c:dLbl>
            <c:dLbl>
              <c:idx val="5"/>
              <c:layout>
                <c:manualLayout>
                  <c:x val="-0.30392899083771974"/>
                  <c:y val="1.6583078222500599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13A-4F97-900B-3A1F1038BEA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5'!$AC$6:$AC$11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613A-4F97-900B-3A1F1038BEA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5'!$AK$4:$AK$9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809393084821714"/>
                  <c:y val="-0.3148903271763547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E7B-4D21-AA74-A46C4954AD16}"/>
                </c:ext>
              </c:extLst>
            </c:dLbl>
            <c:dLbl>
              <c:idx val="1"/>
              <c:layout>
                <c:manualLayout>
                  <c:x val="0.24433482055789871"/>
                  <c:y val="1.900218577786204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E7B-4D21-AA74-A46C4954AD16}"/>
                </c:ext>
              </c:extLst>
            </c:dLbl>
            <c:dLbl>
              <c:idx val="2"/>
              <c:layout>
                <c:manualLayout>
                  <c:x val="0.25909023265959935"/>
                  <c:y val="0.2449056668898548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E7B-4D21-AA74-A46C4954AD16}"/>
                </c:ext>
              </c:extLst>
            </c:dLbl>
            <c:dLbl>
              <c:idx val="3"/>
              <c:layout>
                <c:manualLayout>
                  <c:x val="1.0357885941244063E-3"/>
                  <c:y val="0.3718896310990243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E7B-4D21-AA74-A46C4954AD16}"/>
                </c:ext>
              </c:extLst>
            </c:dLbl>
            <c:dLbl>
              <c:idx val="4"/>
              <c:layout>
                <c:manualLayout>
                  <c:x val="-0.26751685259284524"/>
                  <c:y val="0.2388448167750884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E7B-4D21-AA74-A46C4954AD16}"/>
                </c:ext>
              </c:extLst>
            </c:dLbl>
            <c:dLbl>
              <c:idx val="5"/>
              <c:layout>
                <c:manualLayout>
                  <c:x val="-0.27933035148967406"/>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E7B-4D21-AA74-A46C4954AD16}"/>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5'!$AJ$4:$AJ$9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2E7B-4D21-AA74-A46C4954AD16}"/>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6'!$E$13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B31-41FF-944B-5729625BEEC8}"/>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B31-41FF-944B-5729625BEEC8}"/>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6'!$E$16</c:f>
              <c:numCache>
                <c:formatCode>0%</c:formatCode>
                <c:ptCount val="1"/>
                <c:pt idx="0">
                  <c:v>0</c:v>
                </c:pt>
              </c:numCache>
            </c:numRef>
          </c:val>
          <c:extLst>
            <c:ext xmlns:c16="http://schemas.microsoft.com/office/drawing/2014/chart" uri="{C3380CC4-5D6E-409C-BE32-E72D297353CC}">
              <c16:uniqueId val="{00000002-6B31-41FF-944B-5729625BEEC8}"/>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6'!$AB$3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549075432389760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77A-4A93-A780-8DDB3A665FC5}"/>
                </c:ext>
              </c:extLst>
            </c:dLbl>
            <c:dLbl>
              <c:idx val="1"/>
              <c:layout>
                <c:manualLayout>
                  <c:x val="0.29247915390718476"/>
                  <c:y val="2.253990992327450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77A-4A93-A780-8DDB3A665FC5}"/>
                </c:ext>
              </c:extLst>
            </c:dLbl>
            <c:dLbl>
              <c:idx val="2"/>
              <c:layout>
                <c:manualLayout>
                  <c:x val="0.28673843669269894"/>
                  <c:y val="0.2112212803641828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77A-4A93-A780-8DDB3A665FC5}"/>
                </c:ext>
              </c:extLst>
            </c:dLbl>
            <c:dLbl>
              <c:idx val="3"/>
              <c:layout>
                <c:manualLayout>
                  <c:x val="-6.6622441320378506E-3"/>
                  <c:y val="0.340976418918210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77A-4A93-A780-8DDB3A665FC5}"/>
                </c:ext>
              </c:extLst>
            </c:dLbl>
            <c:dLbl>
              <c:idx val="4"/>
              <c:layout>
                <c:manualLayout>
                  <c:x val="-0.29895259608109981"/>
                  <c:y val="0.2567044325600840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77A-4A93-A780-8DDB3A665FC5}"/>
                </c:ext>
              </c:extLst>
            </c:dLbl>
            <c:dLbl>
              <c:idx val="5"/>
              <c:layout>
                <c:manualLayout>
                  <c:x val="-0.29008269634116973"/>
                  <c:y val="1.975479391090519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77A-4A93-A780-8DDB3A665FC5}"/>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6'!$AC$6:$AC$11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77A-4A93-A780-8DDB3A665FC5}"/>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6'!$AK$4:$AK$9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749822604644752"/>
                  <c:y val="-0.3339492896534595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E9A-48C8-A170-4629D02A47E2}"/>
                </c:ext>
              </c:extLst>
            </c:dLbl>
            <c:dLbl>
              <c:idx val="1"/>
              <c:layout>
                <c:manualLayout>
                  <c:x val="0.24904809541391379"/>
                  <c:y val="2.5355173270230267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E9A-48C8-A170-4629D02A47E2}"/>
                </c:ext>
              </c:extLst>
            </c:dLbl>
            <c:dLbl>
              <c:idx val="2"/>
              <c:layout>
                <c:manualLayout>
                  <c:x val="0.28266090813103356"/>
                  <c:y val="0.2480821606360391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E9A-48C8-A170-4629D02A47E2}"/>
                </c:ext>
              </c:extLst>
            </c:dLbl>
            <c:dLbl>
              <c:idx val="3"/>
              <c:layout>
                <c:manualLayout>
                  <c:x val="-1.2793183282883253E-3"/>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E9A-48C8-A170-4629D02A47E2}"/>
                </c:ext>
              </c:extLst>
            </c:dLbl>
            <c:dLbl>
              <c:idx val="4"/>
              <c:layout>
                <c:manualLayout>
                  <c:x val="-0.28397333779257283"/>
                  <c:y val="0.23249182928272019"/>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E9A-48C8-A170-4629D02A47E2}"/>
                </c:ext>
              </c:extLst>
            </c:dLbl>
            <c:dLbl>
              <c:idx val="5"/>
              <c:layout>
                <c:manualLayout>
                  <c:x val="-0.28650811209166699"/>
                  <c:y val="-1.0160527988286492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E9A-48C8-A170-4629D02A47E2}"/>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6'!$AJ$4:$AJ$9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9E9A-48C8-A170-4629D02A47E2}"/>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7'!$E$13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3AF-4F1D-8C31-2D9042A2A3FB}"/>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3AF-4F1D-8C31-2D9042A2A3FB}"/>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7'!$E$16</c:f>
              <c:numCache>
                <c:formatCode>0%</c:formatCode>
                <c:ptCount val="1"/>
                <c:pt idx="0">
                  <c:v>0</c:v>
                </c:pt>
              </c:numCache>
            </c:numRef>
          </c:val>
          <c:extLst>
            <c:ext xmlns:c16="http://schemas.microsoft.com/office/drawing/2014/chart" uri="{C3380CC4-5D6E-409C-BE32-E72D297353CC}">
              <c16:uniqueId val="{00000002-D3AF-4F1D-8C31-2D9042A2A3FB}"/>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7'!$AB$3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6893007799389917"/>
                  <c:y val="-0.2453923961737621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716-4F49-9395-0704A071CDA1}"/>
                </c:ext>
              </c:extLst>
            </c:dLbl>
            <c:dLbl>
              <c:idx val="1"/>
              <c:layout>
                <c:manualLayout>
                  <c:x val="0.2890390034507147"/>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716-4F49-9395-0704A071CDA1}"/>
                </c:ext>
              </c:extLst>
            </c:dLbl>
            <c:dLbl>
              <c:idx val="2"/>
              <c:layout>
                <c:manualLayout>
                  <c:x val="0.30049903851857901"/>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716-4F49-9395-0704A071CDA1}"/>
                </c:ext>
              </c:extLst>
            </c:dLbl>
            <c:dLbl>
              <c:idx val="3"/>
              <c:layout>
                <c:manualLayout>
                  <c:x val="3.6582072373722778E-3"/>
                  <c:y val="0.3473198502950193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716-4F49-9395-0704A071CDA1}"/>
                </c:ext>
              </c:extLst>
            </c:dLbl>
            <c:dLbl>
              <c:idx val="4"/>
              <c:layout>
                <c:manualLayout>
                  <c:x val="-0.28519199425521963"/>
                  <c:y val="0.250361001183274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716-4F49-9395-0704A071CDA1}"/>
                </c:ext>
              </c:extLst>
            </c:dLbl>
            <c:dLbl>
              <c:idx val="5"/>
              <c:layout>
                <c:manualLayout>
                  <c:x val="-0.30040314771057985"/>
                  <c:y val="1.975479391090519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716-4F49-9395-0704A071CDA1}"/>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7'!$AC$6:$AC$11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C716-4F49-9395-0704A071CDA1}"/>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7'!$AK$4:$AK$9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749822604644752"/>
                  <c:y val="-0.3148903271763547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D16-4FA1-8B3F-77DC14954DF7}"/>
                </c:ext>
              </c:extLst>
            </c:dLbl>
            <c:dLbl>
              <c:idx val="1"/>
              <c:layout>
                <c:manualLayout>
                  <c:x val="0.24434961572355468"/>
                  <c:y val="1.2649198285493754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D16-4FA1-8B3F-77DC14954DF7}"/>
                </c:ext>
              </c:extLst>
            </c:dLbl>
            <c:dLbl>
              <c:idx val="2"/>
              <c:layout>
                <c:manualLayout>
                  <c:x val="0.26386698936959702"/>
                  <c:y val="0.2480821606360391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D16-4FA1-8B3F-77DC14954DF7}"/>
                </c:ext>
              </c:extLst>
            </c:dLbl>
            <c:dLbl>
              <c:idx val="3"/>
              <c:layout>
                <c:manualLayout>
                  <c:x val="-5.9777980186474147E-3"/>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D16-4FA1-8B3F-77DC14954DF7}"/>
                </c:ext>
              </c:extLst>
            </c:dLbl>
            <c:dLbl>
              <c:idx val="4"/>
              <c:layout>
                <c:manualLayout>
                  <c:x val="-0.26752865887631605"/>
                  <c:y val="0.2515507917598249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D16-4FA1-8B3F-77DC14954DF7}"/>
                </c:ext>
              </c:extLst>
            </c:dLbl>
            <c:dLbl>
              <c:idx val="5"/>
              <c:layout>
                <c:manualLayout>
                  <c:x val="-0.27006343317541015"/>
                  <c:y val="-1.6513515480654835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D16-4FA1-8B3F-77DC14954DF7}"/>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7'!$AJ$4:$AJ$9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CD16-4FA1-8B3F-77DC14954DF7}"/>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8'!$E$13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C9B-4A58-A938-EA6DD4B724A6}"/>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C9B-4A58-A938-EA6DD4B724A6}"/>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8'!$E$16</c:f>
              <c:numCache>
                <c:formatCode>0%</c:formatCode>
                <c:ptCount val="1"/>
                <c:pt idx="0">
                  <c:v>0</c:v>
                </c:pt>
              </c:numCache>
            </c:numRef>
          </c:val>
          <c:extLst>
            <c:ext xmlns:c16="http://schemas.microsoft.com/office/drawing/2014/chart" uri="{C3380CC4-5D6E-409C-BE32-E72D297353CC}">
              <c16:uniqueId val="{00000002-AC9B-4A58-A938-EA6DD4B724A6}"/>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8'!$AB$3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269067981977946"/>
                  <c:y val="-0.25173582755057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698-4159-8A3E-DF57793BDB28}"/>
                </c:ext>
              </c:extLst>
            </c:dLbl>
            <c:dLbl>
              <c:idx val="1"/>
              <c:layout>
                <c:manualLayout>
                  <c:x val="0.28559885299424465"/>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698-4159-8A3E-DF57793BDB28}"/>
                </c:ext>
              </c:extLst>
            </c:dLbl>
            <c:dLbl>
              <c:idx val="2"/>
              <c:layout>
                <c:manualLayout>
                  <c:x val="0.29017858714916889"/>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698-4159-8A3E-DF57793BDB28}"/>
                </c:ext>
              </c:extLst>
            </c:dLbl>
            <c:dLbl>
              <c:idx val="3"/>
              <c:layout>
                <c:manualLayout>
                  <c:x val="-6.6622441320378506E-3"/>
                  <c:y val="0.350491565983424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698-4159-8A3E-DF57793BDB28}"/>
                </c:ext>
              </c:extLst>
            </c:dLbl>
            <c:dLbl>
              <c:idx val="4"/>
              <c:layout>
                <c:manualLayout>
                  <c:x val="-0.29895259608109981"/>
                  <c:y val="0.2820781580673212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698-4159-8A3E-DF57793BDB28}"/>
                </c:ext>
              </c:extLst>
            </c:dLbl>
            <c:dLbl>
              <c:idx val="5"/>
              <c:layout>
                <c:manualLayout>
                  <c:x val="-0.29352284679763979"/>
                  <c:y val="1.3411362534095885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698-4159-8A3E-DF57793BDB28}"/>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8'!$AC$6:$AC$11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7698-4159-8A3E-DF57793BDB28}"/>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8'!$AK$4:$AK$9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5924442527234525"/>
                  <c:y val="-0.3307727959072753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57-43E8-B3D5-13EA1A0B383A}"/>
                </c:ext>
              </c:extLst>
            </c:dLbl>
            <c:dLbl>
              <c:idx val="1"/>
              <c:layout>
                <c:manualLayout>
                  <c:x val="0.25139733525909341"/>
                  <c:y val="-6.4097641916111637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57-43E8-B3D5-13EA1A0B383A}"/>
                </c:ext>
              </c:extLst>
            </c:dLbl>
            <c:dLbl>
              <c:idx val="2"/>
              <c:layout>
                <c:manualLayout>
                  <c:x val="0.26621622921477678"/>
                  <c:y val="0.2449056668898548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57-43E8-B3D5-13EA1A0B383A}"/>
                </c:ext>
              </c:extLst>
            </c:dLbl>
            <c:dLbl>
              <c:idx val="3"/>
              <c:layout>
                <c:manualLayout>
                  <c:x val="-5.9777980186474147E-3"/>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557-43E8-B3D5-13EA1A0B383A}"/>
                </c:ext>
              </c:extLst>
            </c:dLbl>
            <c:dLbl>
              <c:idx val="4"/>
              <c:layout>
                <c:manualLayout>
                  <c:x val="-0.26752865887631605"/>
                  <c:y val="0.2451978042674566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557-43E8-B3D5-13EA1A0B383A}"/>
                </c:ext>
              </c:extLst>
            </c:dLbl>
            <c:dLbl>
              <c:idx val="5"/>
              <c:layout>
                <c:manualLayout>
                  <c:x val="-0.26771419333023061"/>
                  <c:y val="-1.969000922683898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57-43E8-B3D5-13EA1A0B383A}"/>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8'!$AJ$4:$AJ$9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2557-43E8-B3D5-13EA1A0B383A}"/>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9'!$E$13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5DE-4AD7-B472-8887546346C1}"/>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5DE-4AD7-B472-8887546346C1}"/>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9'!$E$16</c:f>
              <c:numCache>
                <c:formatCode>0%</c:formatCode>
                <c:ptCount val="1"/>
                <c:pt idx="0">
                  <c:v>0</c:v>
                </c:pt>
              </c:numCache>
            </c:numRef>
          </c:val>
          <c:extLst>
            <c:ext xmlns:c16="http://schemas.microsoft.com/office/drawing/2014/chart" uri="{C3380CC4-5D6E-409C-BE32-E72D297353CC}">
              <c16:uniqueId val="{00000002-35DE-4AD7-B472-8887546346C1}"/>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9'!$AB$3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23702284503692"/>
                  <c:y val="-0.2549075432389760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D05-4CE7-BD75-8D33F4EEA469}"/>
                </c:ext>
              </c:extLst>
            </c:dLbl>
            <c:dLbl>
              <c:idx val="1"/>
              <c:layout>
                <c:manualLayout>
                  <c:x val="0.27871855208130458"/>
                  <c:y val="1.619647854646507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D05-4CE7-BD75-8D33F4EEA469}"/>
                </c:ext>
              </c:extLst>
            </c:dLbl>
            <c:dLbl>
              <c:idx val="2"/>
              <c:layout>
                <c:manualLayout>
                  <c:x val="0.29017858714916889"/>
                  <c:y val="0.2048778489873735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D05-4CE7-BD75-8D33F4EEA469}"/>
                </c:ext>
              </c:extLst>
            </c:dLbl>
            <c:dLbl>
              <c:idx val="3"/>
              <c:layout>
                <c:manualLayout>
                  <c:x val="2.1805678090223499E-4"/>
                  <c:y val="0.3473198502950193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D05-4CE7-BD75-8D33F4EEA469}"/>
                </c:ext>
              </c:extLst>
            </c:dLbl>
            <c:dLbl>
              <c:idx val="4"/>
              <c:layout>
                <c:manualLayout>
                  <c:x val="-0.29895259608109981"/>
                  <c:y val="0.23450242274125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D05-4CE7-BD75-8D33F4EEA469}"/>
                </c:ext>
              </c:extLst>
            </c:dLbl>
            <c:dLbl>
              <c:idx val="5"/>
              <c:layout>
                <c:manualLayout>
                  <c:x val="-0.32104405044940015"/>
                  <c:y val="2.6098225287714515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D05-4CE7-BD75-8D33F4EEA469}"/>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9'!$AC$6:$AC$11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3D05-4CE7-BD75-8D33F4EEA469}"/>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9'!$AK$4:$AK$9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984746589162706"/>
                  <c:y val="-0.3275963021610912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ACD-47DD-A493-6C23A641F171}"/>
                </c:ext>
              </c:extLst>
            </c:dLbl>
            <c:dLbl>
              <c:idx val="1"/>
              <c:layout>
                <c:manualLayout>
                  <c:x val="0.24669885556873433"/>
                  <c:y val="1.5825692031677895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ACD-47DD-A493-6C23A641F171}"/>
                </c:ext>
              </c:extLst>
            </c:dLbl>
            <c:dLbl>
              <c:idx val="2"/>
              <c:layout>
                <c:manualLayout>
                  <c:x val="0.25681926983405856"/>
                  <c:y val="0.2290231981589342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ACD-47DD-A493-6C23A641F171}"/>
                </c:ext>
              </c:extLst>
            </c:dLbl>
            <c:dLbl>
              <c:idx val="3"/>
              <c:layout>
                <c:manualLayout>
                  <c:x val="-5.9777980186474147E-3"/>
                  <c:y val="0.3623601498604718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ACD-47DD-A493-6C23A641F171}"/>
                </c:ext>
              </c:extLst>
            </c:dLbl>
            <c:dLbl>
              <c:idx val="4"/>
              <c:layout>
                <c:manualLayout>
                  <c:x val="-0.27222713856667513"/>
                  <c:y val="0.248374298013640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ACD-47DD-A493-6C23A641F171}"/>
                </c:ext>
              </c:extLst>
            </c:dLbl>
            <c:dLbl>
              <c:idx val="5"/>
              <c:layout>
                <c:manualLayout>
                  <c:x val="-0.26301571363987153"/>
                  <c:y val="-6.984034242102406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ACD-47DD-A493-6C23A641F171}"/>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9'!$AJ$4:$AJ$9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EACD-47DD-A493-6C23A641F171}"/>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10'!$E$13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69E-4AEE-B87F-59550A752E1A}"/>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69E-4AEE-B87F-59550A752E1A}"/>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10'!$E$16</c:f>
              <c:numCache>
                <c:formatCode>0%</c:formatCode>
                <c:ptCount val="1"/>
                <c:pt idx="0">
                  <c:v>0</c:v>
                </c:pt>
              </c:numCache>
            </c:numRef>
          </c:val>
          <c:extLst>
            <c:ext xmlns:c16="http://schemas.microsoft.com/office/drawing/2014/chart" uri="{C3380CC4-5D6E-409C-BE32-E72D297353CC}">
              <c16:uniqueId val="{00000002-269E-4AEE-B87F-59550A752E1A}"/>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10'!$AB$3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92505293633094"/>
                  <c:y val="-0.2612509746157853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B05-4255-BE03-B53BDA2A9766}"/>
                </c:ext>
              </c:extLst>
            </c:dLbl>
            <c:dLbl>
              <c:idx val="1"/>
              <c:layout>
                <c:manualLayout>
                  <c:x val="0.29247915390718476"/>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B05-4255-BE03-B53BDA2A9766}"/>
                </c:ext>
              </c:extLst>
            </c:dLbl>
            <c:dLbl>
              <c:idx val="2"/>
              <c:layout>
                <c:manualLayout>
                  <c:x val="0.28329828623622888"/>
                  <c:y val="0.2080495646757782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B05-4255-BE03-B53BDA2A9766}"/>
                </c:ext>
              </c:extLst>
            </c:dLbl>
            <c:dLbl>
              <c:idx val="3"/>
              <c:layout>
                <c:manualLayout>
                  <c:x val="-3.2220936755678075E-3"/>
                  <c:y val="0.337804703229805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B05-4255-BE03-B53BDA2A9766}"/>
                </c:ext>
              </c:extLst>
            </c:dLbl>
            <c:dLbl>
              <c:idx val="4"/>
              <c:layout>
                <c:manualLayout>
                  <c:x val="-0.29551244562462975"/>
                  <c:y val="0.23450242274125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B05-4255-BE03-B53BDA2A9766}"/>
                </c:ext>
              </c:extLst>
            </c:dLbl>
            <c:dLbl>
              <c:idx val="5"/>
              <c:layout>
                <c:manualLayout>
                  <c:x val="-0.30384329816704991"/>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B05-4255-BE03-B53BDA2A976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10'!$AC$6:$AC$11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3B05-4255-BE03-B53BDA2A976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10'!$AK$4:$AK$9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749822604644752"/>
                  <c:y val="-0.3275963021610912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B662-4CD3-BF3A-DEB079E6024C}"/>
                </c:ext>
              </c:extLst>
            </c:dLbl>
            <c:dLbl>
              <c:idx val="1"/>
              <c:layout>
                <c:manualLayout>
                  <c:x val="0.24434961572355468"/>
                  <c:y val="2.2178679524046126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662-4CD3-BF3A-DEB079E6024C}"/>
                </c:ext>
              </c:extLst>
            </c:dLbl>
            <c:dLbl>
              <c:idx val="2"/>
              <c:layout>
                <c:manualLayout>
                  <c:x val="0.27091470890513586"/>
                  <c:y val="0.2512586543822232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62-4CD3-BF3A-DEB079E6024C}"/>
                </c:ext>
              </c:extLst>
            </c:dLbl>
            <c:dLbl>
              <c:idx val="3"/>
              <c:layout>
                <c:manualLayout>
                  <c:x val="-1.2793183282883253E-3"/>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662-4CD3-BF3A-DEB079E6024C}"/>
                </c:ext>
              </c:extLst>
            </c:dLbl>
            <c:dLbl>
              <c:idx val="4"/>
              <c:layout>
                <c:manualLayout>
                  <c:x val="-0.26987789872149559"/>
                  <c:y val="0.2515507917598249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62-4CD3-BF3A-DEB079E6024C}"/>
                </c:ext>
              </c:extLst>
            </c:dLbl>
            <c:dLbl>
              <c:idx val="5"/>
              <c:layout>
                <c:manualLayout>
                  <c:x val="-0.26536495348505107"/>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B662-4CD3-BF3A-DEB079E6024C}"/>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10'!$AJ$4:$AJ$9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B662-4CD3-BF3A-DEB079E6024C}"/>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11'!$E$13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E4F-46A4-9083-1C0337B405D2}"/>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E4F-46A4-9083-1C0337B405D2}"/>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11'!$E$16</c:f>
              <c:numCache>
                <c:formatCode>0%</c:formatCode>
                <c:ptCount val="1"/>
                <c:pt idx="0">
                  <c:v>0</c:v>
                </c:pt>
              </c:numCache>
            </c:numRef>
          </c:val>
          <c:extLst>
            <c:ext xmlns:c16="http://schemas.microsoft.com/office/drawing/2014/chart" uri="{C3380CC4-5D6E-409C-BE32-E72D297353CC}">
              <c16:uniqueId val="{00000002-2E4F-46A4-9083-1C0337B405D2}"/>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11'!$AB$3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580792589273807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8FF-404E-BD69-95B5CB8031C6}"/>
                </c:ext>
              </c:extLst>
            </c:dLbl>
            <c:dLbl>
              <c:idx val="1"/>
              <c:layout>
                <c:manualLayout>
                  <c:x val="0.30623975573306489"/>
                  <c:y val="9.8530471696558208E-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8FF-404E-BD69-95B5CB8031C6}"/>
                </c:ext>
              </c:extLst>
            </c:dLbl>
            <c:dLbl>
              <c:idx val="2"/>
              <c:layout>
                <c:manualLayout>
                  <c:x val="0.30049903851857901"/>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8FF-404E-BD69-95B5CB8031C6}"/>
                </c:ext>
              </c:extLst>
            </c:dLbl>
            <c:dLbl>
              <c:idx val="3"/>
              <c:layout>
                <c:manualLayout>
                  <c:x val="-3.2220936755678075E-3"/>
                  <c:y val="0.3314612718529962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8FF-404E-BD69-95B5CB8031C6}"/>
                </c:ext>
              </c:extLst>
            </c:dLbl>
            <c:dLbl>
              <c:idx val="4"/>
              <c:layout>
                <c:manualLayout>
                  <c:x val="-0.28863214471168963"/>
                  <c:y val="0.2249872756760374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8FF-404E-BD69-95B5CB8031C6}"/>
                </c:ext>
              </c:extLst>
            </c:dLbl>
            <c:dLbl>
              <c:idx val="5"/>
              <c:layout>
                <c:manualLayout>
                  <c:x val="-0.30728344862351997"/>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8FF-404E-BD69-95B5CB8031C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11'!$AC$6:$AC$11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18FF-404E-BD69-95B5CB8031C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810126666572936"/>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14A-4644-A185-357C6AA5766D}"/>
                </c:ext>
              </c:extLst>
            </c:dLbl>
            <c:dLbl>
              <c:idx val="1"/>
              <c:layout>
                <c:manualLayout>
                  <c:x val="0.24434961572355468"/>
                  <c:y val="6.296210793125409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14A-4644-A185-357C6AA5766D}"/>
                </c:ext>
              </c:extLst>
            </c:dLbl>
            <c:dLbl>
              <c:idx val="2"/>
              <c:layout>
                <c:manualLayout>
                  <c:x val="0.26386698936959702"/>
                  <c:y val="0.2385526793974866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14A-4644-A185-357C6AA5766D}"/>
                </c:ext>
              </c:extLst>
            </c:dLbl>
            <c:dLbl>
              <c:idx val="3"/>
              <c:layout>
                <c:manualLayout>
                  <c:x val="-5.9777980186474147E-3"/>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14A-4644-A185-357C6AA5766D}"/>
                </c:ext>
              </c:extLst>
            </c:dLbl>
            <c:dLbl>
              <c:idx val="4"/>
              <c:layout>
                <c:manualLayout>
                  <c:x val="-0.25813169949559783"/>
                  <c:y val="0.2451978042674567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14A-4644-A185-357C6AA5766D}"/>
                </c:ext>
              </c:extLst>
            </c:dLbl>
            <c:dLbl>
              <c:idx val="5"/>
              <c:layout>
                <c:manualLayout>
                  <c:x val="-0.26301571363987153"/>
                  <c:y val="-3.807540495918263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14A-4644-A185-357C6AA5766D}"/>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11'!$AJ$4:$AJ$9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114A-4644-A185-357C6AA5766D}"/>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12'!$E$13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FE5-4638-A931-453DD5E7F057}"/>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FE5-4638-A931-453DD5E7F057}"/>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12'!$E$16</c:f>
              <c:numCache>
                <c:formatCode>0%</c:formatCode>
                <c:ptCount val="1"/>
                <c:pt idx="0">
                  <c:v>0</c:v>
                </c:pt>
              </c:numCache>
            </c:numRef>
          </c:val>
          <c:extLst>
            <c:ext xmlns:c16="http://schemas.microsoft.com/office/drawing/2014/chart" uri="{C3380CC4-5D6E-409C-BE32-E72D297353CC}">
              <c16:uniqueId val="{00000002-8FE5-4638-A931-453DD5E7F057}"/>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12'!$AB$3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549075432389760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2C1-4DA4-BEEC-907436454D2D}"/>
                </c:ext>
              </c:extLst>
            </c:dLbl>
            <c:dLbl>
              <c:idx val="1"/>
              <c:layout>
                <c:manualLayout>
                  <c:x val="0.29591930436365477"/>
                  <c:y val="1.302476285806042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2C1-4DA4-BEEC-907436454D2D}"/>
                </c:ext>
              </c:extLst>
            </c:dLbl>
            <c:dLbl>
              <c:idx val="2"/>
              <c:layout>
                <c:manualLayout>
                  <c:x val="0.28329828623622888"/>
                  <c:y val="0.2239081431178015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2C1-4DA4-BEEC-907436454D2D}"/>
                </c:ext>
              </c:extLst>
            </c:dLbl>
            <c:dLbl>
              <c:idx val="3"/>
              <c:layout>
                <c:manualLayout>
                  <c:x val="-3.2220936755678075E-3"/>
                  <c:y val="0.337804703229805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2C1-4DA4-BEEC-907436454D2D}"/>
                </c:ext>
              </c:extLst>
            </c:dLbl>
            <c:dLbl>
              <c:idx val="4"/>
              <c:layout>
                <c:manualLayout>
                  <c:x val="-0.29551244562462975"/>
                  <c:y val="0.250361001183274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2C1-4DA4-BEEC-907436454D2D}"/>
                </c:ext>
              </c:extLst>
            </c:dLbl>
            <c:dLbl>
              <c:idx val="5"/>
              <c:layout>
                <c:manualLayout>
                  <c:x val="-0.30384329816704991"/>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2C1-4DA4-BEEC-907436454D2D}"/>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12'!$AC$6:$AC$11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92C1-4DA4-BEEC-907436454D2D}"/>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12'!$AK$4:$AK$9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279974635608844"/>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2D3-452C-8F1C-9C4AB94DCECB}"/>
                </c:ext>
              </c:extLst>
            </c:dLbl>
            <c:dLbl>
              <c:idx val="1"/>
              <c:layout>
                <c:manualLayout>
                  <c:x val="0.24434961572355468"/>
                  <c:y val="6.296210793125409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2D3-452C-8F1C-9C4AB94DCECB}"/>
                </c:ext>
              </c:extLst>
            </c:dLbl>
            <c:dLbl>
              <c:idx val="2"/>
              <c:layout>
                <c:manualLayout>
                  <c:x val="0.26621622921477678"/>
                  <c:y val="0.2290231981589342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2D3-452C-8F1C-9C4AB94DCECB}"/>
                </c:ext>
              </c:extLst>
            </c:dLbl>
            <c:dLbl>
              <c:idx val="3"/>
              <c:layout>
                <c:manualLayout>
                  <c:x val="-5.9777980186474147E-3"/>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2D3-452C-8F1C-9C4AB94DCECB}"/>
                </c:ext>
              </c:extLst>
            </c:dLbl>
            <c:dLbl>
              <c:idx val="4"/>
              <c:layout>
                <c:manualLayout>
                  <c:x val="-0.26752865887631605"/>
                  <c:y val="0.2451978042674566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2D3-452C-8F1C-9C4AB94DCECB}"/>
                </c:ext>
              </c:extLst>
            </c:dLbl>
            <c:dLbl>
              <c:idx val="5"/>
              <c:layout>
                <c:manualLayout>
                  <c:x val="-0.27241267302058969"/>
                  <c:y val="-1.6513515480654835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2D3-452C-8F1C-9C4AB94DCECB}"/>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12'!$AJ$4:$AJ$9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2D3-452C-8F1C-9C4AB94DCECB}"/>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13'!$E$13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345-47F3-80D5-5C3F9926CFEF}"/>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345-47F3-80D5-5C3F9926CFEF}"/>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13'!$E$16</c:f>
              <c:numCache>
                <c:formatCode>0%</c:formatCode>
                <c:ptCount val="1"/>
                <c:pt idx="0">
                  <c:v>0</c:v>
                </c:pt>
              </c:numCache>
            </c:numRef>
          </c:val>
          <c:extLst>
            <c:ext xmlns:c16="http://schemas.microsoft.com/office/drawing/2014/chart" uri="{C3380CC4-5D6E-409C-BE32-E72D297353CC}">
              <c16:uniqueId val="{00000002-6345-47F3-80D5-5C3F9926CFEF}"/>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13'!$AB$3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453923961737621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19D-4FD0-9482-5FAA49F2884C}"/>
                </c:ext>
              </c:extLst>
            </c:dLbl>
            <c:dLbl>
              <c:idx val="1"/>
              <c:layout>
                <c:manualLayout>
                  <c:x val="0.27871855208130458"/>
                  <c:y val="9.8530471696558208E-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19D-4FD0-9482-5FAA49F2884C}"/>
                </c:ext>
              </c:extLst>
            </c:dLbl>
            <c:dLbl>
              <c:idx val="2"/>
              <c:layout>
                <c:manualLayout>
                  <c:x val="0.27297783486681876"/>
                  <c:y val="0.2207364274293968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19D-4FD0-9482-5FAA49F2884C}"/>
                </c:ext>
              </c:extLst>
            </c:dLbl>
            <c:dLbl>
              <c:idx val="3"/>
              <c:layout>
                <c:manualLayout>
                  <c:x val="-2.0422845957918021E-2"/>
                  <c:y val="0.337804703229805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19D-4FD0-9482-5FAA49F2884C}"/>
                </c:ext>
              </c:extLst>
            </c:dLbl>
            <c:dLbl>
              <c:idx val="4"/>
              <c:layout>
                <c:manualLayout>
                  <c:x val="-0.29895259608109981"/>
                  <c:y val="0.2408458541180606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19D-4FD0-9482-5FAA49F2884C}"/>
                </c:ext>
              </c:extLst>
            </c:dLbl>
            <c:dLbl>
              <c:idx val="5"/>
              <c:layout>
                <c:manualLayout>
                  <c:x val="-0.29696299725410985"/>
                  <c:y val="2.9269940976119114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19D-4FD0-9482-5FAA49F2884C}"/>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13'!$AC$6:$AC$11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019D-4FD0-9482-5FAA49F2884C}"/>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13'!$AK$4:$AK$9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279974635608844"/>
                  <c:y val="-0.324419808414907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C7B-4143-BB02-967AB42935C1}"/>
                </c:ext>
              </c:extLst>
            </c:dLbl>
            <c:dLbl>
              <c:idx val="1"/>
              <c:layout>
                <c:manualLayout>
                  <c:x val="0.25139733525909341"/>
                  <c:y val="6.296210793125409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C7B-4143-BB02-967AB42935C1}"/>
                </c:ext>
              </c:extLst>
            </c:dLbl>
            <c:dLbl>
              <c:idx val="2"/>
              <c:layout>
                <c:manualLayout>
                  <c:x val="0.27796242844067448"/>
                  <c:y val="0.2321996919051183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C7B-4143-BB02-967AB42935C1}"/>
                </c:ext>
              </c:extLst>
            </c:dLbl>
            <c:dLbl>
              <c:idx val="3"/>
              <c:layout>
                <c:manualLayout>
                  <c:x val="1.0699215168912194E-3"/>
                  <c:y val="0.3591836561142877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C7B-4143-BB02-967AB42935C1}"/>
                </c:ext>
              </c:extLst>
            </c:dLbl>
            <c:dLbl>
              <c:idx val="4"/>
              <c:layout>
                <c:manualLayout>
                  <c:x val="-0.27457637841185467"/>
                  <c:y val="0.2515507917598249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C7B-4143-BB02-967AB42935C1}"/>
                </c:ext>
              </c:extLst>
            </c:dLbl>
            <c:dLbl>
              <c:idx val="5"/>
              <c:layout>
                <c:manualLayout>
                  <c:x val="-0.28180963240130785"/>
                  <c:y val="-3.807540495918263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C7B-4143-BB02-967AB42935C1}"/>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13'!$AJ$4:$AJ$9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8C7B-4143-BB02-967AB42935C1}"/>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14'!$E$13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E70-430B-B5F8-9653B2E366B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E70-430B-B5F8-9653B2E366B9}"/>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14'!$E$16</c:f>
              <c:numCache>
                <c:formatCode>0%</c:formatCode>
                <c:ptCount val="1"/>
                <c:pt idx="0">
                  <c:v>0</c:v>
                </c:pt>
              </c:numCache>
            </c:numRef>
          </c:val>
          <c:extLst>
            <c:ext xmlns:c16="http://schemas.microsoft.com/office/drawing/2014/chart" uri="{C3380CC4-5D6E-409C-BE32-E72D297353CC}">
              <c16:uniqueId val="{00000002-8E70-430B-B5F8-9653B2E366B9}"/>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14'!$AB$3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92505293633094"/>
                  <c:y val="-0.2549075432389760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472-4EA8-AD1D-7713B9CD298E}"/>
                </c:ext>
              </c:extLst>
            </c:dLbl>
            <c:dLbl>
              <c:idx val="1"/>
              <c:layout>
                <c:manualLayout>
                  <c:x val="0.2890390034507147"/>
                  <c:y val="2.253990992327450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472-4EA8-AD1D-7713B9CD298E}"/>
                </c:ext>
              </c:extLst>
            </c:dLbl>
            <c:dLbl>
              <c:idx val="2"/>
              <c:layout>
                <c:manualLayout>
                  <c:x val="0.29361873760563889"/>
                  <c:y val="0.2175647117409922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472-4EA8-AD1D-7713B9CD298E}"/>
                </c:ext>
              </c:extLst>
            </c:dLbl>
            <c:dLbl>
              <c:idx val="3"/>
              <c:layout>
                <c:manualLayout>
                  <c:x val="-1.6982695501447979E-2"/>
                  <c:y val="0.3473198502950193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472-4EA8-AD1D-7713B9CD298E}"/>
                </c:ext>
              </c:extLst>
            </c:dLbl>
            <c:dLbl>
              <c:idx val="4"/>
              <c:layout>
                <c:manualLayout>
                  <c:x val="-0.28863214471168963"/>
                  <c:y val="0.237674138429656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472-4EA8-AD1D-7713B9CD298E}"/>
                </c:ext>
              </c:extLst>
            </c:dLbl>
            <c:dLbl>
              <c:idx val="5"/>
              <c:layout>
                <c:manualLayout>
                  <c:x val="-0.29696299725410985"/>
                  <c:y val="2.292650959930985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472-4EA8-AD1D-7713B9CD298E}"/>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14'!$AC$6:$AC$11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472-4EA8-AD1D-7713B9CD298E}"/>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14'!$AK$4:$AK$9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57520268205499"/>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519-4AD1-805A-6B9519A0CB06}"/>
                </c:ext>
              </c:extLst>
            </c:dLbl>
            <c:dLbl>
              <c:idx val="1"/>
              <c:layout>
                <c:manualLayout>
                  <c:x val="0.23730189618801614"/>
                  <c:y val="9.472704539309493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519-4AD1-805A-6B9519A0CB06}"/>
                </c:ext>
              </c:extLst>
            </c:dLbl>
            <c:dLbl>
              <c:idx val="2"/>
              <c:layout>
                <c:manualLayout>
                  <c:x val="0.26856546905995632"/>
                  <c:y val="0.2290231981589342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519-4AD1-805A-6B9519A0CB06}"/>
                </c:ext>
              </c:extLst>
            </c:dLbl>
            <c:dLbl>
              <c:idx val="3"/>
              <c:layout>
                <c:manualLayout>
                  <c:x val="-3.6285581734678703E-3"/>
                  <c:y val="0.3623601498604718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519-4AD1-805A-6B9519A0CB06}"/>
                </c:ext>
              </c:extLst>
            </c:dLbl>
            <c:dLbl>
              <c:idx val="4"/>
              <c:layout>
                <c:manualLayout>
                  <c:x val="-0.27692561825703421"/>
                  <c:y val="0.25472728550600909"/>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519-4AD1-805A-6B9519A0CB06}"/>
                </c:ext>
              </c:extLst>
            </c:dLbl>
            <c:dLbl>
              <c:idx val="5"/>
              <c:layout>
                <c:manualLayout>
                  <c:x val="-0.27476191286576923"/>
                  <c:y val="-6.984034242102406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519-4AD1-805A-6B9519A0CB06}"/>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14'!$AJ$4:$AJ$9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C519-4AD1-805A-6B9519A0CB06}"/>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15'!$E$13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85A-4CDD-9CF9-0795E5DAE8D6}"/>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85A-4CDD-9CF9-0795E5DAE8D6}"/>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15'!$E$16</c:f>
              <c:numCache>
                <c:formatCode>0%</c:formatCode>
                <c:ptCount val="1"/>
                <c:pt idx="0">
                  <c:v>0</c:v>
                </c:pt>
              </c:numCache>
            </c:numRef>
          </c:val>
          <c:extLst>
            <c:ext xmlns:c16="http://schemas.microsoft.com/office/drawing/2014/chart" uri="{C3380CC4-5D6E-409C-BE32-E72D297353CC}">
              <c16:uniqueId val="{00000002-585A-4CDD-9CF9-0795E5DAE8D6}"/>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15'!$AB$3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269067981977946"/>
                  <c:y val="-0.25173582755057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C6B-4B3C-83B1-D7188CDB55A3}"/>
                </c:ext>
              </c:extLst>
            </c:dLbl>
            <c:dLbl>
              <c:idx val="1"/>
              <c:layout>
                <c:manualLayout>
                  <c:x val="0.2890390034507147"/>
                  <c:y val="2.253990992327450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C6B-4B3C-83B1-D7188CDB55A3}"/>
                </c:ext>
              </c:extLst>
            </c:dLbl>
            <c:dLbl>
              <c:idx val="2"/>
              <c:layout>
                <c:manualLayout>
                  <c:x val="0.28329828623622888"/>
                  <c:y val="0.227079858806206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C6B-4B3C-83B1-D7188CDB55A3}"/>
                </c:ext>
              </c:extLst>
            </c:dLbl>
            <c:dLbl>
              <c:idx val="3"/>
              <c:layout>
                <c:manualLayout>
                  <c:x val="-6.6622441320378506E-3"/>
                  <c:y val="0.3346329875414008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C6B-4B3C-83B1-D7188CDB55A3}"/>
                </c:ext>
              </c:extLst>
            </c:dLbl>
            <c:dLbl>
              <c:idx val="4"/>
              <c:layout>
                <c:manualLayout>
                  <c:x val="-0.29207229516815969"/>
                  <c:y val="0.2249872756760374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C6B-4B3C-83B1-D7188CDB55A3}"/>
                </c:ext>
              </c:extLst>
            </c:dLbl>
            <c:dLbl>
              <c:idx val="5"/>
              <c:layout>
                <c:manualLayout>
                  <c:x val="-0.30728344862351997"/>
                  <c:y val="1.023964684569128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C6B-4B3C-83B1-D7188CDB55A3}"/>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15'!$AC$6:$AC$11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7C6B-4B3C-83B1-D7188CDB55A3}"/>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15'!$AK$4:$AK$9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340278697537034"/>
                  <c:y val="-0.3371257833996437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8D9-40A5-A25B-1ECC181B4E3C}"/>
                </c:ext>
              </c:extLst>
            </c:dLbl>
            <c:dLbl>
              <c:idx val="1"/>
              <c:layout>
                <c:manualLayout>
                  <c:x val="0.23730189618801614"/>
                  <c:y val="9.472704539309493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8D9-40A5-A25B-1ECC181B4E3C}"/>
                </c:ext>
              </c:extLst>
            </c:dLbl>
            <c:dLbl>
              <c:idx val="2"/>
              <c:layout>
                <c:manualLayout>
                  <c:x val="0.28735938782139264"/>
                  <c:y val="0.2417291731436708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8D9-40A5-A25B-1ECC181B4E3C}"/>
                </c:ext>
              </c:extLst>
            </c:dLbl>
            <c:dLbl>
              <c:idx val="3"/>
              <c:layout>
                <c:manualLayout>
                  <c:x val="-1.2793183282883253E-3"/>
                  <c:y val="0.3591836561142877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8D9-40A5-A25B-1ECC181B4E3C}"/>
                </c:ext>
              </c:extLst>
            </c:dLbl>
            <c:dLbl>
              <c:idx val="4"/>
              <c:layout>
                <c:manualLayout>
                  <c:x val="-0.25813169949559783"/>
                  <c:y val="0.2420213105212725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8D9-40A5-A25B-1ECC181B4E3C}"/>
                </c:ext>
              </c:extLst>
            </c:dLbl>
            <c:dLbl>
              <c:idx val="5"/>
              <c:layout>
                <c:manualLayout>
                  <c:x val="-0.26536495348505107"/>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8D9-40A5-A25B-1ECC181B4E3C}"/>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15'!$AJ$4:$AJ$9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D8D9-40A5-A25B-1ECC181B4E3C}"/>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16'!$E$13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285-44EB-899A-EAF997D0ACAF}"/>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285-44EB-899A-EAF997D0ACAF}"/>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16'!$E$16</c:f>
              <c:numCache>
                <c:formatCode>0%</c:formatCode>
                <c:ptCount val="1"/>
                <c:pt idx="0">
                  <c:v>0</c:v>
                </c:pt>
              </c:numCache>
            </c:numRef>
          </c:val>
          <c:extLst>
            <c:ext xmlns:c16="http://schemas.microsoft.com/office/drawing/2014/chart" uri="{C3380CC4-5D6E-409C-BE32-E72D297353CC}">
              <c16:uniqueId val="{00000002-8285-44EB-899A-EAF997D0ACAF}"/>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16'!$AB$3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92505293633094"/>
                  <c:y val="-0.2453923961737621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4B1-4ED1-8FBE-1C241D2EA53A}"/>
                </c:ext>
              </c:extLst>
            </c:dLbl>
            <c:dLbl>
              <c:idx val="1"/>
              <c:layout>
                <c:manualLayout>
                  <c:x val="0.27871855208130458"/>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4B1-4ED1-8FBE-1C241D2EA53A}"/>
                </c:ext>
              </c:extLst>
            </c:dLbl>
            <c:dLbl>
              <c:idx val="2"/>
              <c:layout>
                <c:manualLayout>
                  <c:x val="0.28329828623622888"/>
                  <c:y val="0.2207364274293968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4B1-4ED1-8FBE-1C241D2EA53A}"/>
                </c:ext>
              </c:extLst>
            </c:dLbl>
            <c:dLbl>
              <c:idx val="3"/>
              <c:layout>
                <c:manualLayout>
                  <c:x val="-6.6622441320378506E-3"/>
                  <c:y val="0.3409764189182101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4B1-4ED1-8FBE-1C241D2EA53A}"/>
                </c:ext>
              </c:extLst>
            </c:dLbl>
            <c:dLbl>
              <c:idx val="4"/>
              <c:layout>
                <c:manualLayout>
                  <c:x val="-0.29207229516815969"/>
                  <c:y val="0.237674138429656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4B1-4ED1-8FBE-1C241D2EA53A}"/>
                </c:ext>
              </c:extLst>
            </c:dLbl>
            <c:dLbl>
              <c:idx val="5"/>
              <c:layout>
                <c:manualLayout>
                  <c:x val="-0.30040314771057985"/>
                  <c:y val="1.975479391090519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4B1-4ED1-8FBE-1C241D2EA53A}"/>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16'!$AC$6:$AC$11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A4B1-4ED1-8FBE-1C241D2EA53A}"/>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16'!$AK$4:$AK$9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514898620126798"/>
                  <c:y val="-0.3117138334301706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A1B-4E37-B8FC-98315ECCC5C0}"/>
                </c:ext>
              </c:extLst>
            </c:dLbl>
            <c:dLbl>
              <c:idx val="1"/>
              <c:layout>
                <c:manualLayout>
                  <c:x val="0.23730189618801614"/>
                  <c:y val="9.472704539309493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A1B-4E37-B8FC-98315ECCC5C0}"/>
                </c:ext>
              </c:extLst>
            </c:dLbl>
            <c:dLbl>
              <c:idx val="2"/>
              <c:layout>
                <c:manualLayout>
                  <c:x val="0.26151774952441764"/>
                  <c:y val="0.2321996919051183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A1B-4E37-B8FC-98315ECCC5C0}"/>
                </c:ext>
              </c:extLst>
            </c:dLbl>
            <c:dLbl>
              <c:idx val="3"/>
              <c:layout>
                <c:manualLayout>
                  <c:x val="-1.0676277709006504E-2"/>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A1B-4E37-B8FC-98315ECCC5C0}"/>
                </c:ext>
              </c:extLst>
            </c:dLbl>
            <c:dLbl>
              <c:idx val="4"/>
              <c:layout>
                <c:manualLayout>
                  <c:x val="-0.27457637841185467"/>
                  <c:y val="0.2293153355365359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A1B-4E37-B8FC-98315ECCC5C0}"/>
                </c:ext>
              </c:extLst>
            </c:dLbl>
            <c:dLbl>
              <c:idx val="5"/>
              <c:layout>
                <c:manualLayout>
                  <c:x val="-0.27006343317541015"/>
                  <c:y val="-3.807540495918263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A1B-4E37-B8FC-98315ECCC5C0}"/>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16'!$AJ$4:$AJ$9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3A1B-4E37-B8FC-98315ECCC5C0}"/>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17'!$E$13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F79-4B67-AD5C-FCEDB9D5CD6D}"/>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F79-4B67-AD5C-FCEDB9D5CD6D}"/>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17'!$E$16</c:f>
              <c:numCache>
                <c:formatCode>0%</c:formatCode>
                <c:ptCount val="1"/>
                <c:pt idx="0">
                  <c:v>0</c:v>
                </c:pt>
              </c:numCache>
            </c:numRef>
          </c:val>
          <c:extLst>
            <c:ext xmlns:c16="http://schemas.microsoft.com/office/drawing/2014/chart" uri="{C3380CC4-5D6E-409C-BE32-E72D297353CC}">
              <c16:uniqueId val="{00000002-4F79-4B67-AD5C-FCEDB9D5CD6D}"/>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17'!$AB$3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269067981977946"/>
                  <c:y val="-0.2485641118621667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A73-4722-A5C4-EAFD7A3B39D0}"/>
                </c:ext>
              </c:extLst>
            </c:dLbl>
            <c:dLbl>
              <c:idx val="1"/>
              <c:layout>
                <c:manualLayout>
                  <c:x val="0.2890390034507147"/>
                  <c:y val="9.8530471696558208E-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A73-4722-A5C4-EAFD7A3B39D0}"/>
                </c:ext>
              </c:extLst>
            </c:dLbl>
            <c:dLbl>
              <c:idx val="2"/>
              <c:layout>
                <c:manualLayout>
                  <c:x val="0.26953768441034859"/>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A73-4722-A5C4-EAFD7A3B39D0}"/>
                </c:ext>
              </c:extLst>
            </c:dLbl>
            <c:dLbl>
              <c:idx val="3"/>
              <c:layout>
                <c:manualLayout>
                  <c:x val="3.6582072373722778E-3"/>
                  <c:y val="0.3346329875414008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A73-4722-A5C4-EAFD7A3B39D0}"/>
                </c:ext>
              </c:extLst>
            </c:dLbl>
            <c:dLbl>
              <c:idx val="4"/>
              <c:layout>
                <c:manualLayout>
                  <c:x val="-0.29895259608109981"/>
                  <c:y val="0.2154721286108234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A73-4722-A5C4-EAFD7A3B39D0}"/>
                </c:ext>
              </c:extLst>
            </c:dLbl>
            <c:dLbl>
              <c:idx val="5"/>
              <c:layout>
                <c:manualLayout>
                  <c:x val="-0.30728344862351997"/>
                  <c:y val="2.292650959930985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A73-4722-A5C4-EAFD7A3B39D0}"/>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17'!$AC$6:$AC$11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3A73-4722-A5C4-EAFD7A3B39D0}"/>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17'!$AK$4:$AK$9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04505065109089"/>
                  <c:y val="-0.3117138334301706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449-46E6-A1FF-A0151FAD080B}"/>
                </c:ext>
              </c:extLst>
            </c:dLbl>
            <c:dLbl>
              <c:idx val="1"/>
              <c:layout>
                <c:manualLayout>
                  <c:x val="0.23730189618801614"/>
                  <c:y val="-3.2332704454270202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449-46E6-A1FF-A0151FAD080B}"/>
                </c:ext>
              </c:extLst>
            </c:dLbl>
            <c:dLbl>
              <c:idx val="2"/>
              <c:layout>
                <c:manualLayout>
                  <c:x val="0.27091470890513586"/>
                  <c:y val="0.2576116418745915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449-46E6-A1FF-A0151FAD080B}"/>
                </c:ext>
              </c:extLst>
            </c:dLbl>
            <c:dLbl>
              <c:idx val="3"/>
              <c:layout>
                <c:manualLayout>
                  <c:x val="-5.9777980186474147E-3"/>
                  <c:y val="0.3623601498604718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449-46E6-A1FF-A0151FAD080B}"/>
                </c:ext>
              </c:extLst>
            </c:dLbl>
            <c:dLbl>
              <c:idx val="4"/>
              <c:layout>
                <c:manualLayout>
                  <c:x val="-0.27692561825703421"/>
                  <c:y val="0.24519780426745666"/>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449-46E6-A1FF-A0151FAD080B}"/>
                </c:ext>
              </c:extLst>
            </c:dLbl>
            <c:dLbl>
              <c:idx val="5"/>
              <c:layout>
                <c:manualLayout>
                  <c:x val="-0.27241267302058969"/>
                  <c:y val="-6.984034242102406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449-46E6-A1FF-A0151FAD080B}"/>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17'!$AJ$4:$AJ$9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2449-46E6-A1FF-A0151FAD080B}"/>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18'!$E$13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5A7-45F1-B1A4-02A7B378A90E}"/>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5A7-45F1-B1A4-02A7B378A90E}"/>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18'!$E$16</c:f>
              <c:numCache>
                <c:formatCode>0%</c:formatCode>
                <c:ptCount val="1"/>
                <c:pt idx="0">
                  <c:v>0</c:v>
                </c:pt>
              </c:numCache>
            </c:numRef>
          </c:val>
          <c:extLst>
            <c:ext xmlns:c16="http://schemas.microsoft.com/office/drawing/2014/chart" uri="{C3380CC4-5D6E-409C-BE32-E72D297353CC}">
              <c16:uniqueId val="{00000002-45A7-45F1-B1A4-02A7B378A90E}"/>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18'!$AB$3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613083027624949"/>
                  <c:y val="-0.2549075432389760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364-40B2-9992-3A7969FD4835}"/>
                </c:ext>
              </c:extLst>
            </c:dLbl>
            <c:dLbl>
              <c:idx val="1"/>
              <c:layout>
                <c:manualLayout>
                  <c:x val="0.2890390034507147"/>
                  <c:y val="1.619647854646507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364-40B2-9992-3A7969FD4835}"/>
                </c:ext>
              </c:extLst>
            </c:dLbl>
            <c:dLbl>
              <c:idx val="2"/>
              <c:layout>
                <c:manualLayout>
                  <c:x val="0.27985813577975888"/>
                  <c:y val="0.2175647117409922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364-40B2-9992-3A7969FD4835}"/>
                </c:ext>
              </c:extLst>
            </c:dLbl>
            <c:dLbl>
              <c:idx val="3"/>
              <c:layout>
                <c:manualLayout>
                  <c:x val="-6.6622441320378506E-3"/>
                  <c:y val="0.3536632816718288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364-40B2-9992-3A7969FD4835}"/>
                </c:ext>
              </c:extLst>
            </c:dLbl>
            <c:dLbl>
              <c:idx val="4"/>
              <c:layout>
                <c:manualLayout>
                  <c:x val="-0.28175184379874957"/>
                  <c:y val="0.2154721286108234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364-40B2-9992-3A7969FD4835}"/>
                </c:ext>
              </c:extLst>
            </c:dLbl>
            <c:dLbl>
              <c:idx val="5"/>
              <c:layout>
                <c:manualLayout>
                  <c:x val="-0.29352284679763979"/>
                  <c:y val="1.3411362534095885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364-40B2-9992-3A7969FD4835}"/>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18'!$AC$6:$AC$11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0364-40B2-9992-3A7969FD4835}"/>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8194688720171129"/>
          <c:y val="0.20688528780659107"/>
          <c:w val="0.55731971519051104"/>
          <c:h val="0.6147317478296026"/>
        </c:manualLayout>
      </c:layout>
      <c:radarChart>
        <c:radarStyle val="filled"/>
        <c:varyColors val="0"/>
        <c:ser>
          <c:idx val="0"/>
          <c:order val="0"/>
          <c:tx>
            <c:strRef>
              <c:f>'Service Point 18'!$AK$4:$AK$9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810126666572944"/>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82A-4CD6-B003-E3C34C799719}"/>
                </c:ext>
              </c:extLst>
            </c:dLbl>
            <c:dLbl>
              <c:idx val="1"/>
              <c:layout>
                <c:manualLayout>
                  <c:x val="0.26079429463981157"/>
                  <c:y val="6.29621079312535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82A-4CD6-B003-E3C34C799719}"/>
                </c:ext>
              </c:extLst>
            </c:dLbl>
            <c:dLbl>
              <c:idx val="2"/>
              <c:layout>
                <c:manualLayout>
                  <c:x val="0.26621622921477678"/>
                  <c:y val="0.2290231981589342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82A-4CD6-B003-E3C34C799719}"/>
                </c:ext>
              </c:extLst>
            </c:dLbl>
            <c:dLbl>
              <c:idx val="3"/>
              <c:layout>
                <c:manualLayout>
                  <c:x val="-1.0676277709006504E-2"/>
                  <c:y val="0.35600716236810359"/>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82A-4CD6-B003-E3C34C799719}"/>
                </c:ext>
              </c:extLst>
            </c:dLbl>
            <c:dLbl>
              <c:idx val="4"/>
              <c:layout>
                <c:manualLayout>
                  <c:x val="-0.26987789872149559"/>
                  <c:y val="0.2579037792521932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82A-4CD6-B003-E3C34C799719}"/>
                </c:ext>
              </c:extLst>
            </c:dLbl>
            <c:dLbl>
              <c:idx val="5"/>
              <c:layout>
                <c:manualLayout>
                  <c:x val="-0.27006343317541015"/>
                  <c:y val="-6.3104674973406239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82A-4CD6-B003-E3C34C799719}"/>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18'!$AJ$4:$AJ$9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82A-4CD6-B003-E3C34C799719}"/>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19'!$E$13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4CF-43E9-AFB4-AE89FE325D91}"/>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4CF-43E9-AFB4-AE89FE325D91}"/>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19'!$E$16</c:f>
              <c:numCache>
                <c:formatCode>0%</c:formatCode>
                <c:ptCount val="1"/>
                <c:pt idx="0">
                  <c:v>0</c:v>
                </c:pt>
              </c:numCache>
            </c:numRef>
          </c:val>
          <c:extLst>
            <c:ext xmlns:c16="http://schemas.microsoft.com/office/drawing/2014/chart" uri="{C3380CC4-5D6E-409C-BE32-E72D297353CC}">
              <c16:uniqueId val="{00000002-04CF-43E9-AFB4-AE89FE325D91}"/>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19'!$AB$3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23702284503692"/>
                  <c:y val="-0.25173582755057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91E-49A2-B4FC-F872AD036960}"/>
                </c:ext>
              </c:extLst>
            </c:dLbl>
            <c:dLbl>
              <c:idx val="1"/>
              <c:layout>
                <c:manualLayout>
                  <c:x val="0.28215870253777459"/>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91E-49A2-B4FC-F872AD036960}"/>
                </c:ext>
              </c:extLst>
            </c:dLbl>
            <c:dLbl>
              <c:idx val="2"/>
              <c:layout>
                <c:manualLayout>
                  <c:x val="0.27985813577975888"/>
                  <c:y val="0.2112212803641828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C91E-49A2-B4FC-F872AD036960}"/>
                </c:ext>
              </c:extLst>
            </c:dLbl>
            <c:dLbl>
              <c:idx val="3"/>
              <c:layout>
                <c:manualLayout>
                  <c:x val="-1.0102394588507892E-2"/>
                  <c:y val="0.3473198502950193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91E-49A2-B4FC-F872AD036960}"/>
                </c:ext>
              </c:extLst>
            </c:dLbl>
            <c:dLbl>
              <c:idx val="4"/>
              <c:layout>
                <c:manualLayout>
                  <c:x val="-0.27831169334227951"/>
                  <c:y val="0.2567044325600840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C91E-49A2-B4FC-F872AD036960}"/>
                </c:ext>
              </c:extLst>
            </c:dLbl>
            <c:dLbl>
              <c:idx val="5"/>
              <c:layout>
                <c:manualLayout>
                  <c:x val="-0.29008269634116973"/>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91E-49A2-B4FC-F872AD036960}"/>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19'!$AC$6:$AC$11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C91E-49A2-B4FC-F872AD036960}"/>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19'!$AK$4:$AK$9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5219670573680671"/>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A8E-4A9E-9D38-1452763B214F}"/>
                </c:ext>
              </c:extLst>
            </c:dLbl>
            <c:dLbl>
              <c:idx val="1"/>
              <c:layout>
                <c:manualLayout>
                  <c:x val="0.23260341649765715"/>
                  <c:y val="3.119717046941266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1A8E-4A9E-9D38-1452763B214F}"/>
                </c:ext>
              </c:extLst>
            </c:dLbl>
            <c:dLbl>
              <c:idx val="2"/>
              <c:layout>
                <c:manualLayout>
                  <c:x val="0.27561318859549477"/>
                  <c:y val="0.2671411231131439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1A8E-4A9E-9D38-1452763B214F}"/>
                </c:ext>
              </c:extLst>
            </c:dLbl>
            <c:dLbl>
              <c:idx val="3"/>
              <c:layout>
                <c:manualLayout>
                  <c:x val="-1.0676277709006504E-2"/>
                  <c:y val="0.3718896310990243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A8E-4A9E-9D38-1452763B214F}"/>
                </c:ext>
              </c:extLst>
            </c:dLbl>
            <c:dLbl>
              <c:idx val="4"/>
              <c:layout>
                <c:manualLayout>
                  <c:x val="-0.26752865887631605"/>
                  <c:y val="0.2515507917598249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A8E-4A9E-9D38-1452763B214F}"/>
                </c:ext>
              </c:extLst>
            </c:dLbl>
            <c:dLbl>
              <c:idx val="5"/>
              <c:layout>
                <c:manualLayout>
                  <c:x val="-0.26301571363987153"/>
                  <c:y val="5.721940742634165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A8E-4A9E-9D38-1452763B214F}"/>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19'!$AJ$4:$AJ$9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1A8E-4A9E-9D38-1452763B214F}"/>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20'!$E$13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A5A-46EF-9645-8441F84A824A}"/>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A5A-46EF-9645-8441F84A824A}"/>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20'!$E$16</c:f>
              <c:numCache>
                <c:formatCode>0%</c:formatCode>
                <c:ptCount val="1"/>
                <c:pt idx="0">
                  <c:v>0</c:v>
                </c:pt>
              </c:numCache>
            </c:numRef>
          </c:val>
          <c:extLst>
            <c:ext xmlns:c16="http://schemas.microsoft.com/office/drawing/2014/chart" uri="{C3380CC4-5D6E-409C-BE32-E72D297353CC}">
              <c16:uniqueId val="{00000002-EA5A-46EF-9645-8441F84A824A}"/>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20'!$AB$3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8269067981977946"/>
                  <c:y val="-0.26125097461578539"/>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900-4C43-8623-579273623C76}"/>
                </c:ext>
              </c:extLst>
            </c:dLbl>
            <c:dLbl>
              <c:idx val="1"/>
              <c:layout>
                <c:manualLayout>
                  <c:x val="0.29591930436365477"/>
                  <c:y val="9.8530471696558208E-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900-4C43-8623-579273623C76}"/>
                </c:ext>
              </c:extLst>
            </c:dLbl>
            <c:dLbl>
              <c:idx val="2"/>
              <c:layout>
                <c:manualLayout>
                  <c:x val="0.29361873760563889"/>
                  <c:y val="0.2143929960525875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900-4C43-8623-579273623C76}"/>
                </c:ext>
              </c:extLst>
            </c:dLbl>
            <c:dLbl>
              <c:idx val="3"/>
              <c:layout>
                <c:manualLayout>
                  <c:x val="-3.2220936755678075E-3"/>
                  <c:y val="0.3441481346066147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E900-4C43-8623-579273623C76}"/>
                </c:ext>
              </c:extLst>
            </c:dLbl>
            <c:dLbl>
              <c:idx val="4"/>
              <c:layout>
                <c:manualLayout>
                  <c:x val="-0.28519199425521963"/>
                  <c:y val="0.2249872756760374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E900-4C43-8623-579273623C76}"/>
                </c:ext>
              </c:extLst>
            </c:dLbl>
            <c:dLbl>
              <c:idx val="5"/>
              <c:layout>
                <c:manualLayout>
                  <c:x val="-0.31072359907998998"/>
                  <c:y val="1.6583078222500543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900-4C43-8623-579273623C7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20'!$AC$6:$AC$11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E900-4C43-8623-579273623C7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20'!$AK$4:$AK$9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357520268205499"/>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7EB-44CA-B29D-F15CF001514E}"/>
                </c:ext>
              </c:extLst>
            </c:dLbl>
            <c:dLbl>
              <c:idx val="1"/>
              <c:layout>
                <c:manualLayout>
                  <c:x val="0.24904809541391379"/>
                  <c:y val="9.4727045393094931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7EB-44CA-B29D-F15CF001514E}"/>
                </c:ext>
              </c:extLst>
            </c:dLbl>
            <c:dLbl>
              <c:idx val="2"/>
              <c:layout>
                <c:manualLayout>
                  <c:x val="0.28501014797621294"/>
                  <c:y val="0.26078813562077569"/>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7EB-44CA-B29D-F15CF001514E}"/>
                </c:ext>
              </c:extLst>
            </c:dLbl>
            <c:dLbl>
              <c:idx val="3"/>
              <c:layout>
                <c:manualLayout>
                  <c:x val="-1.2793183282883253E-3"/>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7EB-44CA-B29D-F15CF001514E}"/>
                </c:ext>
              </c:extLst>
            </c:dLbl>
            <c:dLbl>
              <c:idx val="4"/>
              <c:layout>
                <c:manualLayout>
                  <c:x val="-0.26752865887631605"/>
                  <c:y val="0.2388448167750884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7EB-44CA-B29D-F15CF001514E}"/>
                </c:ext>
              </c:extLst>
            </c:dLbl>
            <c:dLbl>
              <c:idx val="5"/>
              <c:layout>
                <c:manualLayout>
                  <c:x val="-0.27476191286576923"/>
                  <c:y val="-6.984034242102406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7EB-44CA-B29D-F15CF001514E}"/>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20'!$AJ$4:$AJ$9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27EB-44CA-B29D-F15CF001514E}"/>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21'!$E$13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13D-4B9B-ADCF-190B4E58D7C2}"/>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13D-4B9B-ADCF-190B4E58D7C2}"/>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21'!$E$16</c:f>
              <c:numCache>
                <c:formatCode>0%</c:formatCode>
                <c:ptCount val="1"/>
                <c:pt idx="0">
                  <c:v>0</c:v>
                </c:pt>
              </c:numCache>
            </c:numRef>
          </c:val>
          <c:extLst>
            <c:ext xmlns:c16="http://schemas.microsoft.com/office/drawing/2014/chart" uri="{C3380CC4-5D6E-409C-BE32-E72D297353CC}">
              <c16:uniqueId val="{00000002-413D-4B9B-ADCF-190B4E58D7C2}"/>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21'!$AB$3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517358275505714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353-4940-A6D6-B68FE317F02B}"/>
                </c:ext>
              </c:extLst>
            </c:dLbl>
            <c:dLbl>
              <c:idx val="1"/>
              <c:layout>
                <c:manualLayout>
                  <c:x val="0.2890390034507147"/>
                  <c:y val="1.302476285806042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353-4940-A6D6-B68FE317F02B}"/>
                </c:ext>
              </c:extLst>
            </c:dLbl>
            <c:dLbl>
              <c:idx val="2"/>
              <c:layout>
                <c:manualLayout>
                  <c:x val="0.29017858714916889"/>
                  <c:y val="0.2302515744946108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353-4940-A6D6-B68FE317F02B}"/>
                </c:ext>
              </c:extLst>
            </c:dLbl>
            <c:dLbl>
              <c:idx val="3"/>
              <c:layout>
                <c:manualLayout>
                  <c:x val="-3.2220936755678075E-3"/>
                  <c:y val="0.33463298754140086"/>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353-4940-A6D6-B68FE317F02B}"/>
                </c:ext>
              </c:extLst>
            </c:dLbl>
            <c:dLbl>
              <c:idx val="4"/>
              <c:layout>
                <c:manualLayout>
                  <c:x val="-0.29551244562462975"/>
                  <c:y val="0.259876148248488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353-4940-A6D6-B68FE317F02B}"/>
                </c:ext>
              </c:extLst>
            </c:dLbl>
            <c:dLbl>
              <c:idx val="5"/>
              <c:layout>
                <c:manualLayout>
                  <c:x val="-0.29696299725410985"/>
                  <c:y val="2.292650959930985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353-4940-A6D6-B68FE317F02B}"/>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21'!$AC$6:$AC$11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A353-4940-A6D6-B68FE317F02B}"/>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749822604644752"/>
                  <c:y val="-0.3180668209225389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5F0-4A61-A719-132E45DBDB34}"/>
                </c:ext>
              </c:extLst>
            </c:dLbl>
            <c:dLbl>
              <c:idx val="1"/>
              <c:layout>
                <c:manualLayout>
                  <c:x val="0.24434961572355468"/>
                  <c:y val="3.4884654508782698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5F0-4A61-A719-132E45DBDB34}"/>
                </c:ext>
              </c:extLst>
            </c:dLbl>
            <c:dLbl>
              <c:idx val="2"/>
              <c:layout>
                <c:manualLayout>
                  <c:x val="0.26856546905995632"/>
                  <c:y val="0.26078813562077569"/>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5F0-4A61-A719-132E45DBDB34}"/>
                </c:ext>
              </c:extLst>
            </c:dLbl>
            <c:dLbl>
              <c:idx val="3"/>
              <c:layout>
                <c:manualLayout>
                  <c:x val="-3.6285581734678703E-3"/>
                  <c:y val="0.3718896310990243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5F0-4A61-A719-132E45DBDB34}"/>
                </c:ext>
              </c:extLst>
            </c:dLbl>
            <c:dLbl>
              <c:idx val="4"/>
              <c:layout>
                <c:manualLayout>
                  <c:x val="-0.25578245965041829"/>
                  <c:y val="0.2388448167750884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5F0-4A61-A719-132E45DBDB34}"/>
                </c:ext>
              </c:extLst>
            </c:dLbl>
            <c:dLbl>
              <c:idx val="5"/>
              <c:layout>
                <c:manualLayout>
                  <c:x val="-0.26301571363987153"/>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5F0-4A61-A719-132E45DBDB34}"/>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21'!$AJ$4:$AJ$9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75F0-4A61-A719-132E45DBDB34}"/>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22'!$E$13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F57-4BBD-A61D-70457559F259}"/>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F57-4BBD-A61D-70457559F259}"/>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22'!$E$16</c:f>
              <c:numCache>
                <c:formatCode>0%</c:formatCode>
                <c:ptCount val="1"/>
                <c:pt idx="0">
                  <c:v>0</c:v>
                </c:pt>
              </c:numCache>
            </c:numRef>
          </c:val>
          <c:extLst>
            <c:ext xmlns:c16="http://schemas.microsoft.com/office/drawing/2014/chart" uri="{C3380CC4-5D6E-409C-BE32-E72D297353CC}">
              <c16:uniqueId val="{00000002-CF57-4BBD-A61D-70457559F259}"/>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22'!$AB$3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23702284503692"/>
                  <c:y val="-0.2453923961737621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907-47FD-96F9-643058C56CAF}"/>
                </c:ext>
              </c:extLst>
            </c:dLbl>
            <c:dLbl>
              <c:idx val="1"/>
              <c:layout>
                <c:manualLayout>
                  <c:x val="0.2890390034507147"/>
                  <c:y val="1.302476285806042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907-47FD-96F9-643058C56CAF}"/>
                </c:ext>
              </c:extLst>
            </c:dLbl>
            <c:dLbl>
              <c:idx val="2"/>
              <c:layout>
                <c:manualLayout>
                  <c:x val="0.30049903851857901"/>
                  <c:y val="0.2302515744946108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907-47FD-96F9-643058C56CAF}"/>
                </c:ext>
              </c:extLst>
            </c:dLbl>
            <c:dLbl>
              <c:idx val="3"/>
              <c:layout>
                <c:manualLayout>
                  <c:x val="2.1805678090223499E-4"/>
                  <c:y val="0.34414813460661475"/>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907-47FD-96F9-643058C56CAF}"/>
                </c:ext>
              </c:extLst>
            </c:dLbl>
            <c:dLbl>
              <c:idx val="4"/>
              <c:layout>
                <c:manualLayout>
                  <c:x val="-0.28863214471168963"/>
                  <c:y val="0.237674138429656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907-47FD-96F9-643058C56CAF}"/>
                </c:ext>
              </c:extLst>
            </c:dLbl>
            <c:dLbl>
              <c:idx val="5"/>
              <c:layout>
                <c:manualLayout>
                  <c:x val="-0.29696299725410985"/>
                  <c:y val="2.6098225287714515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907-47FD-96F9-643058C56CAF}"/>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22'!$AC$6:$AC$11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D907-47FD-96F9-643058C56CAF}"/>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22'!$AK$4:$AK$9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5219670573680671"/>
                  <c:y val="-0.3212433146687230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697-426B-9ECE-777FEC748385}"/>
                </c:ext>
              </c:extLst>
            </c:dLbl>
            <c:dLbl>
              <c:idx val="1"/>
              <c:layout>
                <c:manualLayout>
                  <c:x val="0.24434961572355468"/>
                  <c:y val="1.900218577786204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697-426B-9ECE-777FEC748385}"/>
                </c:ext>
              </c:extLst>
            </c:dLbl>
            <c:dLbl>
              <c:idx val="2"/>
              <c:layout>
                <c:manualLayout>
                  <c:x val="0.25447002998887897"/>
                  <c:y val="0.2576116418745915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697-426B-9ECE-777FEC748385}"/>
                </c:ext>
              </c:extLst>
            </c:dLbl>
            <c:dLbl>
              <c:idx val="3"/>
              <c:layout>
                <c:manualLayout>
                  <c:x val="-5.9777980186474147E-3"/>
                  <c:y val="0.36236014986047188"/>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697-426B-9ECE-777FEC748385}"/>
                </c:ext>
              </c:extLst>
            </c:dLbl>
            <c:dLbl>
              <c:idx val="4"/>
              <c:layout>
                <c:manualLayout>
                  <c:x val="-0.26283017918595697"/>
                  <c:y val="0.2451978042674567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697-426B-9ECE-777FEC748385}"/>
                </c:ext>
              </c:extLst>
            </c:dLbl>
            <c:dLbl>
              <c:idx val="5"/>
              <c:layout>
                <c:manualLayout>
                  <c:x val="-0.27006343317541015"/>
                  <c:y val="-3.807540495918263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697-426B-9ECE-777FEC748385}"/>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22'!$AJ$4:$AJ$9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4697-426B-9ECE-777FEC748385}"/>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23'!$E$13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236-4E63-9B80-6A94CB42D303}"/>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236-4E63-9B80-6A94CB42D303}"/>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23'!$E$16</c:f>
              <c:numCache>
                <c:formatCode>0%</c:formatCode>
                <c:ptCount val="1"/>
                <c:pt idx="0">
                  <c:v>0</c:v>
                </c:pt>
              </c:numCache>
            </c:numRef>
          </c:val>
          <c:extLst>
            <c:ext xmlns:c16="http://schemas.microsoft.com/office/drawing/2014/chart" uri="{C3380CC4-5D6E-409C-BE32-E72D297353CC}">
              <c16:uniqueId val="{00000002-4236-4E63-9B80-6A94CB42D303}"/>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23'!$AB$3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7581037890683937"/>
                  <c:y val="-0.2739378373694040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591-475E-AFE9-B563471B6080}"/>
                </c:ext>
              </c:extLst>
            </c:dLbl>
            <c:dLbl>
              <c:idx val="1"/>
              <c:layout>
                <c:manualLayout>
                  <c:x val="0.29591930436365477"/>
                  <c:y val="1.9368194234869851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591-475E-AFE9-B563471B6080}"/>
                </c:ext>
              </c:extLst>
            </c:dLbl>
            <c:dLbl>
              <c:idx val="2"/>
              <c:layout>
                <c:manualLayout>
                  <c:x val="0.29705888806210895"/>
                  <c:y val="0.2175647117409922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591-475E-AFE9-B563471B6080}"/>
                </c:ext>
              </c:extLst>
            </c:dLbl>
            <c:dLbl>
              <c:idx val="3"/>
              <c:layout>
                <c:manualLayout>
                  <c:x val="-3.2220936755678075E-3"/>
                  <c:y val="0.36952186011385213"/>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591-475E-AFE9-B563471B6080}"/>
                </c:ext>
              </c:extLst>
            </c:dLbl>
            <c:dLbl>
              <c:idx val="4"/>
              <c:layout>
                <c:manualLayout>
                  <c:x val="-0.26111094105992932"/>
                  <c:y val="0.2313307070528467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591-475E-AFE9-B563471B6080}"/>
                </c:ext>
              </c:extLst>
            </c:dLbl>
            <c:dLbl>
              <c:idx val="5"/>
              <c:layout>
                <c:manualLayout>
                  <c:x val="-0.29696299725410985"/>
                  <c:y val="2.2926509599309856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591-475E-AFE9-B563471B6080}"/>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23'!$AC$6:$AC$11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A591-475E-AFE9-B563471B6080}"/>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23'!$AK$4:$AK$9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F79646">
                <a:lumMod val="60000"/>
                <a:lumOff val="40000"/>
              </a:srgbClr>
            </a:solidFill>
            <a:ln w="12700">
              <a:solidFill>
                <a:srgbClr val="000000"/>
              </a:solidFill>
              <a:prstDash val="solid"/>
            </a:ln>
          </c:spPr>
          <c:dLbls>
            <c:dLbl>
              <c:idx val="0"/>
              <c:layout>
                <c:manualLayout>
                  <c:x val="0.14279974635608844"/>
                  <c:y val="-0.34347877089201201"/>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FC63-4160-BD43-07C9F4FAC461}"/>
                </c:ext>
              </c:extLst>
            </c:dLbl>
            <c:dLbl>
              <c:idx val="1"/>
              <c:layout>
                <c:manualLayout>
                  <c:x val="0.24434961572355468"/>
                  <c:y val="2.5355173270230267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C63-4160-BD43-07C9F4FAC461}"/>
                </c:ext>
              </c:extLst>
            </c:dLbl>
            <c:dLbl>
              <c:idx val="2"/>
              <c:layout>
                <c:manualLayout>
                  <c:x val="0.26386698936959702"/>
                  <c:y val="0.2353761856513025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C63-4160-BD43-07C9F4FAC461}"/>
                </c:ext>
              </c:extLst>
            </c:dLbl>
            <c:dLbl>
              <c:idx val="3"/>
              <c:layout>
                <c:manualLayout>
                  <c:x val="-1.0676277709006504E-2"/>
                  <c:y val="0.36871313735284017"/>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C63-4160-BD43-07C9F4FAC461}"/>
                </c:ext>
              </c:extLst>
            </c:dLbl>
            <c:dLbl>
              <c:idx val="4"/>
              <c:layout>
                <c:manualLayout>
                  <c:x val="-0.26283017918595697"/>
                  <c:y val="0.2515507917598250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C63-4160-BD43-07C9F4FAC461}"/>
                </c:ext>
              </c:extLst>
            </c:dLbl>
            <c:dLbl>
              <c:idx val="5"/>
              <c:layout>
                <c:manualLayout>
                  <c:x val="-0.26536495348505107"/>
                  <c:y val="-6.3104674973412072E-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C63-4160-BD43-07C9F4FAC461}"/>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23'!$AJ$4:$AJ$9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FC63-4160-BD43-07C9F4FAC461}"/>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b="1" baseline="0"/>
            </a:pPr>
            <a:r>
              <a:rPr lang="en-US" sz="1230" b="1" i="0" u="none" strike="noStrike" baseline="0">
                <a:effectLst/>
              </a:rPr>
              <a:t>Data and Reporting Verifications - Service Delivery Point</a:t>
            </a:r>
            <a:r>
              <a:rPr lang="en-US" sz="1230" b="1" i="0" u="none" strike="noStrike" baseline="0"/>
              <a:t> </a:t>
            </a:r>
            <a:endParaRPr lang="en-US" b="1" baseline="0"/>
          </a:p>
        </c:rich>
      </c:tx>
      <c:layout>
        <c:manualLayout>
          <c:xMode val="edge"/>
          <c:yMode val="edge"/>
          <c:x val="0.1806383438322815"/>
          <c:y val="1.5290325189782098E-2"/>
        </c:manualLayout>
      </c:layout>
      <c:overlay val="0"/>
    </c:title>
    <c:autoTitleDeleted val="0"/>
    <c:plotArea>
      <c:layout>
        <c:manualLayout>
          <c:layoutTarget val="inner"/>
          <c:xMode val="edge"/>
          <c:yMode val="edge"/>
          <c:x val="7.5152432868968305E-2"/>
          <c:y val="0.11713450800267614"/>
          <c:w val="0.88109300103346022"/>
          <c:h val="0.82935272921393299"/>
        </c:manualLayout>
      </c:layout>
      <c:barChart>
        <c:barDir val="col"/>
        <c:grouping val="clustered"/>
        <c:varyColors val="0"/>
        <c:ser>
          <c:idx val="0"/>
          <c:order val="0"/>
          <c:tx>
            <c:strRef>
              <c:f>'Service Point 24'!$E$13</c:f>
              <c:strCache>
                <c:ptCount val="1"/>
                <c:pt idx="0">
                  <c:v>-</c:v>
                </c:pt>
              </c:strCache>
            </c:strRef>
          </c:tx>
          <c:spPr>
            <a:solidFill>
              <a:srgbClr val="9999FF"/>
            </a:solidFill>
            <a:ln w="12700">
              <a:solidFill>
                <a:srgbClr val="000000"/>
              </a:solidFill>
              <a:prstDash val="solid"/>
            </a:ln>
          </c:spPr>
          <c:invertIfNegative val="0"/>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8D3-4742-9D7E-8BBBD8E4908C}"/>
                </c:ext>
              </c:extLst>
            </c:dLbl>
            <c:dLbl>
              <c:idx val="3"/>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8D3-4742-9D7E-8BBBD8E4908C}"/>
                </c:ext>
              </c:extLst>
            </c:dLbl>
            <c:numFmt formatCode="0%" sourceLinked="0"/>
            <c:spPr>
              <a:noFill/>
              <a:ln w="25400">
                <a:noFill/>
              </a:ln>
            </c:spPr>
            <c:txPr>
              <a:bodyPr wrap="square" lIns="38100" tIns="19050" rIns="38100" bIns="19050" anchor="ctr">
                <a:spAutoFit/>
              </a:bodyPr>
              <a:lstStyle/>
              <a:p>
                <a:pPr>
                  <a:defRPr sz="1300" b="1" i="0" u="none" strike="noStrike" baseline="0">
                    <a:solidFill>
                      <a:srgbClr val="C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'Service Point 1'!$E$13</c:f>
              <c:strCache>
                <c:ptCount val="1"/>
                <c:pt idx="0">
                  <c:v>-</c:v>
                </c:pt>
              </c:strCache>
            </c:strRef>
          </c:cat>
          <c:val>
            <c:numRef>
              <c:f>'Service Point 24'!$E$16</c:f>
              <c:numCache>
                <c:formatCode>0%</c:formatCode>
                <c:ptCount val="1"/>
                <c:pt idx="0">
                  <c:v>0</c:v>
                </c:pt>
              </c:numCache>
            </c:numRef>
          </c:val>
          <c:extLst>
            <c:ext xmlns:c16="http://schemas.microsoft.com/office/drawing/2014/chart" uri="{C3380CC4-5D6E-409C-BE32-E72D297353CC}">
              <c16:uniqueId val="{00000002-38D3-4742-9D7E-8BBBD8E4908C}"/>
            </c:ext>
          </c:extLst>
        </c:ser>
        <c:dLbls>
          <c:showLegendKey val="0"/>
          <c:showVal val="0"/>
          <c:showCatName val="0"/>
          <c:showSerName val="0"/>
          <c:showPercent val="0"/>
          <c:showBubbleSize val="0"/>
        </c:dLbls>
        <c:gapWidth val="307"/>
        <c:overlap val="91"/>
        <c:axId val="576126024"/>
        <c:axId val="576144056"/>
      </c:barChart>
      <c:catAx>
        <c:axId val="5761260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1" i="0" u="none" strike="noStrike" baseline="0">
                <a:solidFill>
                  <a:srgbClr val="002060"/>
                </a:solidFill>
                <a:latin typeface="Arial"/>
                <a:ea typeface="Arial"/>
                <a:cs typeface="Arial"/>
              </a:defRPr>
            </a:pPr>
            <a:endParaRPr lang="en-US"/>
          </a:p>
        </c:txPr>
        <c:crossAx val="576144056"/>
        <c:crosses val="autoZero"/>
        <c:auto val="1"/>
        <c:lblAlgn val="ctr"/>
        <c:lblOffset val="100"/>
        <c:tickLblSkip val="1"/>
        <c:tickMarkSkip val="1"/>
        <c:noMultiLvlLbl val="0"/>
      </c:catAx>
      <c:valAx>
        <c:axId val="576144056"/>
        <c:scaling>
          <c:orientation val="minMax"/>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5761260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b="1"/>
              <a:t>Data Management Assessment - Service Delivery Point</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24'!$AB$3</c:f>
              <c:strCache>
                <c:ptCount val="1"/>
                <c:pt idx="0">
                  <c:v>Data Management Assessment - Service Delivery Point</c:v>
                </c:pt>
              </c:strCache>
            </c:strRef>
          </c:tx>
          <c:spPr>
            <a:solidFill>
              <a:srgbClr val="9999FF"/>
            </a:solidFill>
            <a:ln w="12700">
              <a:solidFill>
                <a:srgbClr val="000000"/>
              </a:solidFill>
              <a:prstDash val="solid"/>
            </a:ln>
          </c:spPr>
          <c:dLbls>
            <c:dLbl>
              <c:idx val="0"/>
              <c:layout>
                <c:manualLayout>
                  <c:x val="0.19989143210212953"/>
                  <c:y val="-0.25807925892738071"/>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2C8-4941-BFAF-D28EA6A015C6}"/>
                </c:ext>
              </c:extLst>
            </c:dLbl>
            <c:dLbl>
              <c:idx val="1"/>
              <c:layout>
                <c:manualLayout>
                  <c:x val="0.29591930436365477"/>
                  <c:y val="1.619647854646507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2C8-4941-BFAF-D28EA6A015C6}"/>
                </c:ext>
              </c:extLst>
            </c:dLbl>
            <c:dLbl>
              <c:idx val="2"/>
              <c:layout>
                <c:manualLayout>
                  <c:x val="0.28329828623622888"/>
                  <c:y val="0.23025157449461084"/>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2C8-4941-BFAF-D28EA6A015C6}"/>
                </c:ext>
              </c:extLst>
            </c:dLbl>
            <c:dLbl>
              <c:idx val="3"/>
              <c:layout>
                <c:manualLayout>
                  <c:x val="-3.2220936755678075E-3"/>
                  <c:y val="0.34731985029501938"/>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2C8-4941-BFAF-D28EA6A015C6}"/>
                </c:ext>
              </c:extLst>
            </c:dLbl>
            <c:dLbl>
              <c:idx val="4"/>
              <c:layout>
                <c:manualLayout>
                  <c:x val="-0.28175184379874957"/>
                  <c:y val="0.27573472669051197"/>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2C8-4941-BFAF-D28EA6A015C6}"/>
                </c:ext>
              </c:extLst>
            </c:dLbl>
            <c:dLbl>
              <c:idx val="5"/>
              <c:layout>
                <c:manualLayout>
                  <c:x val="-0.29696299725410985"/>
                  <c:y val="1.9754793910905198E-2"/>
                </c:manualLayout>
              </c:layout>
              <c:numFmt formatCode="#,##0.0" sourceLinked="0"/>
              <c:spPr>
                <a:noFill/>
                <a:ln w="25400">
                  <a:noFill/>
                </a:ln>
              </c:spPr>
              <c:txPr>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2C8-4941-BFAF-D28EA6A015C6}"/>
                </c:ext>
              </c:extLst>
            </c:dLbl>
            <c:numFmt formatCode="#,##0.0" sourceLinked="0"/>
            <c:spPr>
              <a:noFill/>
              <a:ln w="25400">
                <a:noFill/>
              </a:ln>
            </c:spPr>
            <c:txPr>
              <a:bodyPr wrap="square" lIns="38100" tIns="19050" rIns="38100" bIns="19050" anchor="ctr">
                <a:spAutoFit/>
              </a:bodyPr>
              <a:lstStyle/>
              <a:p>
                <a:pPr>
                  <a:defRPr sz="10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1'!$AD$6:$AD$11</c:f>
              <c:strCache>
                <c:ptCount val="6"/>
                <c:pt idx="0">
                  <c:v>I - M&amp;E Structure, 
Functions and Capabilities</c:v>
                </c:pt>
                <c:pt idx="1">
                  <c:v>II - Indicator 
Definitions and 
Reporting 
Guidelines</c:v>
                </c:pt>
                <c:pt idx="2">
                  <c:v>III - Data-collection 
and Reporting Forms 
and Tools</c:v>
                </c:pt>
                <c:pt idx="3">
                  <c:v>IV - Data Management 
Processes</c:v>
                </c:pt>
                <c:pt idx="4">
                  <c:v>V - Evidence-Based Decision-making</c:v>
                </c:pt>
                <c:pt idx="5">
                  <c:v>VI - Links with 
National 
Reporting System </c:v>
                </c:pt>
              </c:strCache>
            </c:strRef>
          </c:cat>
          <c:val>
            <c:numRef>
              <c:f>'Service Point 24'!$AC$6:$AC$11</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72C8-4941-BFAF-D28EA6A015C6}"/>
            </c:ext>
          </c:extLst>
        </c:ser>
        <c:dLbls>
          <c:showLegendKey val="0"/>
          <c:showVal val="0"/>
          <c:showCatName val="0"/>
          <c:showSerName val="0"/>
          <c:showPercent val="0"/>
          <c:showBubbleSize val="0"/>
        </c:dLbls>
        <c:axId val="576139352"/>
        <c:axId val="576148760"/>
      </c:radarChart>
      <c:catAx>
        <c:axId val="5761393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48760"/>
        <c:crosses val="autoZero"/>
        <c:auto val="0"/>
        <c:lblAlgn val="ctr"/>
        <c:lblOffset val="100"/>
        <c:noMultiLvlLbl val="0"/>
      </c:catAx>
      <c:valAx>
        <c:axId val="576148760"/>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393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b="1"/>
            </a:pPr>
            <a:r>
              <a:rPr lang="en-US"/>
              <a:t>Gender RDQA </a:t>
            </a:r>
          </a:p>
        </c:rich>
      </c:tx>
      <c:overlay val="0"/>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'Service Point 24'!$AK$4:$AK$9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tx>
          <c:spPr>
            <a:solidFill>
              <a:srgbClr val="8064A2">
                <a:lumMod val="75000"/>
              </a:srgbClr>
            </a:solidFill>
            <a:ln w="12700">
              <a:solidFill>
                <a:srgbClr val="000000"/>
              </a:solidFill>
              <a:prstDash val="solid"/>
            </a:ln>
          </c:spPr>
          <c:dLbls>
            <c:dLbl>
              <c:idx val="0"/>
              <c:layout>
                <c:manualLayout>
                  <c:x val="0.14984746589162706"/>
                  <c:y val="-0.3180668209225388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D5C-47E1-8FFC-308BF9E2D091}"/>
                </c:ext>
              </c:extLst>
            </c:dLbl>
            <c:dLbl>
              <c:idx val="1"/>
              <c:layout>
                <c:manualLayout>
                  <c:x val="0.25844505479463203"/>
                  <c:y val="2.5355173270230267E-2"/>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D5C-47E1-8FFC-308BF9E2D091}"/>
                </c:ext>
              </c:extLst>
            </c:dLbl>
            <c:dLbl>
              <c:idx val="2"/>
              <c:layout>
                <c:manualLayout>
                  <c:x val="0.27091470890513586"/>
                  <c:y val="0.2544351481284074"/>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D5C-47E1-8FFC-308BF9E2D091}"/>
                </c:ext>
              </c:extLst>
            </c:dLbl>
            <c:dLbl>
              <c:idx val="3"/>
              <c:layout>
                <c:manualLayout>
                  <c:x val="-8.3270378638269603E-3"/>
                  <c:y val="0.36553664360665605"/>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D5C-47E1-8FFC-308BF9E2D091}"/>
                </c:ext>
              </c:extLst>
            </c:dLbl>
            <c:dLbl>
              <c:idx val="4"/>
              <c:layout>
                <c:manualLayout>
                  <c:x val="-0.28162409794739329"/>
                  <c:y val="0.2420213105212726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D5C-47E1-8FFC-308BF9E2D091}"/>
                </c:ext>
              </c:extLst>
            </c:dLbl>
            <c:dLbl>
              <c:idx val="5"/>
              <c:layout>
                <c:manualLayout>
                  <c:x val="-0.27946039255612831"/>
                  <c:y val="-6.9840342421024068E-3"/>
                </c:manualLayout>
              </c:layout>
              <c:numFmt formatCode="#,##0.0" sourceLinked="0"/>
              <c:spPr>
                <a:noFill/>
                <a:ln w="25400">
                  <a:noFill/>
                </a:ln>
              </c:spPr>
              <c:txPr>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D5C-47E1-8FFC-308BF9E2D091}"/>
                </c:ext>
              </c:extLst>
            </c:dLbl>
            <c:numFmt formatCode="#,##0.0" sourceLinked="0"/>
            <c:spPr>
              <a:noFill/>
              <a:ln w="25400">
                <a:noFill/>
              </a:ln>
            </c:spPr>
            <c:txPr>
              <a:bodyPr wrap="square" lIns="38100" tIns="19050" rIns="38100" bIns="19050" anchor="ctr">
                <a:spAutoFit/>
              </a:bodyPr>
              <a:lstStyle/>
              <a:p>
                <a:pPr>
                  <a:defRPr sz="1300" b="1"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'Service Point 1'!$AK$4:$AK$9</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'Service Point 24'!$AJ$4:$AJ$9</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4D5C-47E1-8FFC-308BF9E2D091}"/>
            </c:ext>
          </c:extLst>
        </c:ser>
        <c:dLbls>
          <c:showLegendKey val="0"/>
          <c:showVal val="0"/>
          <c:showCatName val="0"/>
          <c:showSerName val="0"/>
          <c:showPercent val="0"/>
          <c:showBubbleSize val="0"/>
        </c:dLbls>
        <c:axId val="576149152"/>
        <c:axId val="576150328"/>
      </c:radarChart>
      <c:catAx>
        <c:axId val="57614915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576150328"/>
        <c:crosses val="autoZero"/>
        <c:auto val="0"/>
        <c:lblAlgn val="ctr"/>
        <c:lblOffset val="100"/>
        <c:noMultiLvlLbl val="0"/>
      </c:catAx>
      <c:valAx>
        <c:axId val="576150328"/>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cross"/>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576149152"/>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2432843740894917"/>
          <c:y val="0.17596310303965501"/>
          <c:w val="0.60586301686802091"/>
          <c:h val="0.60517219633452557"/>
        </c:manualLayout>
      </c:layout>
      <c:radarChart>
        <c:radarStyle val="filled"/>
        <c:varyColors val="0"/>
        <c:ser>
          <c:idx val="0"/>
          <c:order val="0"/>
          <c:tx>
            <c:strRef>
              <c:f>Data!$B$32</c:f>
              <c:strCache>
                <c:ptCount val="1"/>
                <c:pt idx="0">
                  <c:v>System Assessment</c:v>
                </c:pt>
              </c:strCache>
            </c:strRef>
          </c:tx>
          <c:spPr>
            <a:solidFill>
              <a:srgbClr val="9999FF"/>
            </a:solidFill>
            <a:ln w="12700">
              <a:solidFill>
                <a:srgbClr val="000000"/>
              </a:solidFill>
              <a:prstDash val="solid"/>
            </a:ln>
          </c:spPr>
          <c:dLbls>
            <c:dLbl>
              <c:idx val="0"/>
              <c:layout>
                <c:manualLayout>
                  <c:x val="9.329238887554285E-2"/>
                  <c:y val="-0.2315750408298503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BC0-48CF-97D3-1BC392C53910}"/>
                </c:ext>
              </c:extLst>
            </c:dLbl>
            <c:dLbl>
              <c:idx val="1"/>
              <c:layout>
                <c:manualLayout>
                  <c:x val="0.22622560090880844"/>
                  <c:y val="-7.106448507427641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BC0-48CF-97D3-1BC392C53910}"/>
                </c:ext>
              </c:extLst>
            </c:dLbl>
            <c:dLbl>
              <c:idx val="2"/>
              <c:layout>
                <c:manualLayout>
                  <c:x val="0.1968368099901357"/>
                  <c:y val="0.1626189022640347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BC0-48CF-97D3-1BC392C53910}"/>
                </c:ext>
              </c:extLst>
            </c:dLbl>
            <c:dLbl>
              <c:idx val="3"/>
              <c:layout>
                <c:manualLayout>
                  <c:x val="-5.9266160578355081E-3"/>
                  <c:y val="0.341711442532963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BC0-48CF-97D3-1BC392C53910}"/>
                </c:ext>
              </c:extLst>
            </c:dLbl>
            <c:dLbl>
              <c:idx val="4"/>
              <c:layout>
                <c:manualLayout>
                  <c:x val="-0.1975362182543608"/>
                  <c:y val="0.1688819795563764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BC0-48CF-97D3-1BC392C53910}"/>
                </c:ext>
              </c:extLst>
            </c:dLbl>
            <c:dLbl>
              <c:idx val="5"/>
              <c:layout>
                <c:manualLayout>
                  <c:x val="-0.24598916323256559"/>
                  <c:y val="-6.53346091031000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BC0-48CF-97D3-1BC392C53910}"/>
                </c:ext>
              </c:extLst>
            </c:dLbl>
            <c:numFmt formatCode="#,##0.0" sourceLinked="0"/>
            <c:spPr>
              <a:noFill/>
              <a:ln>
                <a:noFill/>
              </a:ln>
              <a:effectLst/>
            </c:spPr>
            <c:txPr>
              <a:bodyPr/>
              <a:lstStyle/>
              <a:p>
                <a:pPr>
                  <a:defRPr sz="800" b="0"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Data!$B$33:$G$33</c:f>
              <c:strCache>
                <c:ptCount val="6"/>
                <c:pt idx="0">
                  <c:v>I - M&amp;E Structure,
 Functions and 
Capabilities</c:v>
                </c:pt>
                <c:pt idx="1">
                  <c:v>II - Indicator Definitions
 and Reporting 
Guidelines</c:v>
                </c:pt>
                <c:pt idx="2">
                  <c:v>III - Data-collection
 and Reporting
 Forms / Tools</c:v>
                </c:pt>
                <c:pt idx="3">
                  <c:v>IV - Data 
Management
 Processes</c:v>
                </c:pt>
                <c:pt idx="4">
                  <c:v>V - Evidence-Based Decision-Making</c:v>
                </c:pt>
                <c:pt idx="5">
                  <c:v>VI - Links with
 National Reporting 
System </c:v>
                </c:pt>
              </c:strCache>
            </c:strRef>
          </c:cat>
          <c:val>
            <c:numRef>
              <c:f>Data!$B$29:$G$29</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4BC0-48CF-97D3-1BC392C53910}"/>
            </c:ext>
          </c:extLst>
        </c:ser>
        <c:dLbls>
          <c:showLegendKey val="0"/>
          <c:showVal val="0"/>
          <c:showCatName val="0"/>
          <c:showSerName val="0"/>
          <c:showPercent val="0"/>
          <c:showBubbleSize val="0"/>
        </c:dLbls>
        <c:axId val="461321456"/>
        <c:axId val="461323416"/>
      </c:radarChart>
      <c:catAx>
        <c:axId val="461321456"/>
        <c:scaling>
          <c:orientation val="minMax"/>
        </c:scaling>
        <c:delete val="0"/>
        <c:axPos val="b"/>
        <c:majorGridlines>
          <c:spPr>
            <a:ln w="3175">
              <a:solidFill>
                <a:srgbClr val="000000"/>
              </a:solidFill>
              <a:prstDash val="solid"/>
            </a:ln>
          </c:spPr>
        </c:majorGridlines>
        <c:numFmt formatCode="@" sourceLinked="0"/>
        <c:majorTickMark val="out"/>
        <c:minorTickMark val="none"/>
        <c:tickLblPos val="nextTo"/>
        <c:txPr>
          <a:bodyPr rot="0" vert="horz"/>
          <a:lstStyle/>
          <a:p>
            <a:pPr>
              <a:defRPr sz="1000" b="0" i="0" u="none" strike="noStrike" baseline="0">
                <a:ln>
                  <a:noFill/>
                </a:ln>
                <a:solidFill>
                  <a:srgbClr val="000000"/>
                </a:solidFill>
                <a:latin typeface="Arial"/>
                <a:ea typeface="Arial"/>
                <a:cs typeface="Arial"/>
              </a:defRPr>
            </a:pPr>
            <a:endParaRPr lang="en-US"/>
          </a:p>
        </c:txPr>
        <c:crossAx val="461323416"/>
        <c:crosses val="autoZero"/>
        <c:auto val="0"/>
        <c:lblAlgn val="ctr"/>
        <c:lblOffset val="100"/>
        <c:noMultiLvlLbl val="0"/>
      </c:catAx>
      <c:valAx>
        <c:axId val="461323416"/>
        <c:scaling>
          <c:orientation val="minMax"/>
          <c:max val="4"/>
          <c:min val="0"/>
        </c:scaling>
        <c:delete val="0"/>
        <c:axPos val="l"/>
        <c:majorGridlines>
          <c:spPr>
            <a:ln w="15875">
              <a:solidFill>
                <a:srgbClr val="000000"/>
              </a:solidFill>
              <a:prstDash val="solid"/>
            </a:ln>
          </c:spPr>
        </c:majorGridlines>
        <c:minorGridlines>
          <c:spPr>
            <a:ln>
              <a:solidFill>
                <a:srgbClr val="000000"/>
              </a:solidFill>
            </a:ln>
          </c:spPr>
        </c:minorGridlines>
        <c:numFmt formatCode="0" sourceLinked="0"/>
        <c:majorTickMark val="cross"/>
        <c:minorTickMark val="cross"/>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461321456"/>
        <c:crosses val="autoZero"/>
        <c:crossBetween val="between"/>
        <c:majorUnit val="1"/>
        <c:minorUnit val="1"/>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Verification Factors by Service Site</a:t>
            </a:r>
          </a:p>
        </c:rich>
      </c:tx>
      <c:overlay val="0"/>
    </c:title>
    <c:autoTitleDeleted val="0"/>
    <c:plotArea>
      <c:layout/>
      <c:barChart>
        <c:barDir val="col"/>
        <c:grouping val="clustered"/>
        <c:varyColors val="0"/>
        <c:ser>
          <c:idx val="0"/>
          <c:order val="0"/>
          <c:tx>
            <c:strRef>
              <c:f>Data!$I$4</c:f>
              <c:strCache>
                <c:ptCount val="1"/>
                <c:pt idx="0">
                  <c:v>Indicator 1</c:v>
                </c:pt>
              </c:strCache>
            </c:strRef>
          </c:tx>
          <c:invertIfNegative val="0"/>
          <c:dLbls>
            <c:numFmt formatCode="0%" sourceLinked="0"/>
            <c:spPr>
              <a:noFill/>
              <a:ln>
                <a:noFill/>
              </a:ln>
              <a:effectLst/>
            </c:spPr>
            <c:txPr>
              <a:bodyPr rot="5400000" vert="horz"/>
              <a:lstStyle/>
              <a:p>
                <a:pPr algn="ct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Data!$A$5:$A$28</c:f>
              <c:strCache>
                <c:ptCount val="24"/>
                <c:pt idx="0">
                  <c:v>-</c:v>
                </c:pt>
                <c:pt idx="1">
                  <c:v>-</c:v>
                </c:pt>
                <c:pt idx="2">
                  <c:v>-</c:v>
                </c:pt>
                <c:pt idx="3">
                  <c:v>-</c:v>
                </c:pt>
                <c:pt idx="4">
                  <c:v>-</c:v>
                </c:pt>
                <c:pt idx="5">
                  <c:v>-</c:v>
                </c:pt>
                <c:pt idx="6">
                  <c:v>-</c:v>
                </c:pt>
                <c:pt idx="7">
                  <c:v>-</c:v>
                </c:pt>
                <c:pt idx="8">
                  <c:v>-</c:v>
                </c:pt>
                <c:pt idx="9">
                  <c:v>-</c:v>
                </c:pt>
                <c:pt idx="10">
                  <c:v>-</c:v>
                </c:pt>
                <c:pt idx="11">
                  <c:v>-</c:v>
                </c:pt>
                <c:pt idx="12">
                  <c:v>-</c:v>
                </c:pt>
                <c:pt idx="13">
                  <c:v>-</c:v>
                </c:pt>
                <c:pt idx="14">
                  <c:v>-</c:v>
                </c:pt>
                <c:pt idx="15">
                  <c:v>-</c:v>
                </c:pt>
                <c:pt idx="16">
                  <c:v>-</c:v>
                </c:pt>
                <c:pt idx="17">
                  <c:v>-</c:v>
                </c:pt>
                <c:pt idx="18">
                  <c:v>-</c:v>
                </c:pt>
                <c:pt idx="19">
                  <c:v>-</c:v>
                </c:pt>
                <c:pt idx="20">
                  <c:v>-</c:v>
                </c:pt>
                <c:pt idx="21">
                  <c:v>-</c:v>
                </c:pt>
                <c:pt idx="22">
                  <c:v>-</c:v>
                </c:pt>
                <c:pt idx="23">
                  <c:v>-</c:v>
                </c:pt>
              </c:strCache>
            </c:strRef>
          </c:cat>
          <c:val>
            <c:numRef>
              <c:f>Data!$I$5:$I$28</c:f>
              <c:numCache>
                <c:formatCode>0%</c:formatCode>
                <c:ptCount val="2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numCache>
            </c:numRef>
          </c:val>
          <c:extLst>
            <c:ext xmlns:c16="http://schemas.microsoft.com/office/drawing/2014/chart" uri="{C3380CC4-5D6E-409C-BE32-E72D297353CC}">
              <c16:uniqueId val="{00000000-BAE8-4F59-9251-7138D1F5069B}"/>
            </c:ext>
          </c:extLst>
        </c:ser>
        <c:dLbls>
          <c:showLegendKey val="0"/>
          <c:showVal val="0"/>
          <c:showCatName val="0"/>
          <c:showSerName val="0"/>
          <c:showPercent val="0"/>
          <c:showBubbleSize val="0"/>
        </c:dLbls>
        <c:gapWidth val="150"/>
        <c:axId val="461318320"/>
        <c:axId val="461314008"/>
      </c:barChart>
      <c:catAx>
        <c:axId val="461318320"/>
        <c:scaling>
          <c:orientation val="minMax"/>
        </c:scaling>
        <c:delete val="0"/>
        <c:axPos val="b"/>
        <c:numFmt formatCode="General" sourceLinked="1"/>
        <c:majorTickMark val="none"/>
        <c:minorTickMark val="none"/>
        <c:tickLblPos val="nextTo"/>
        <c:txPr>
          <a:bodyPr rot="1500000" vert="horz"/>
          <a:lstStyle/>
          <a:p>
            <a:pPr>
              <a:defRPr sz="1000" b="0" i="0" u="none" strike="noStrike" baseline="0">
                <a:solidFill>
                  <a:srgbClr val="000000"/>
                </a:solidFill>
                <a:latin typeface="Arial"/>
                <a:ea typeface="Arial"/>
                <a:cs typeface="Arial"/>
              </a:defRPr>
            </a:pPr>
            <a:endParaRPr lang="en-US"/>
          </a:p>
        </c:txPr>
        <c:crossAx val="461314008"/>
        <c:crosses val="autoZero"/>
        <c:auto val="1"/>
        <c:lblAlgn val="ctr"/>
        <c:lblOffset val="100"/>
        <c:noMultiLvlLbl val="0"/>
      </c:catAx>
      <c:valAx>
        <c:axId val="461314008"/>
        <c:scaling>
          <c:orientation val="minMax"/>
        </c:scaling>
        <c:delete val="0"/>
        <c:axPos val="l"/>
        <c:majorGridlines/>
        <c:numFmt formatCode="0%" sourceLinked="0"/>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461318320"/>
        <c:crosses val="autoZero"/>
        <c:crossBetween val="between"/>
      </c:valAx>
      <c:spPr>
        <a:solidFill>
          <a:schemeClr val="bg1">
            <a:lumMod val="95000"/>
          </a:schemeClr>
        </a:solidFill>
      </c:spPr>
    </c:plotArea>
    <c:legend>
      <c:legendPos val="b"/>
      <c:overlay val="0"/>
      <c:txPr>
        <a:bodyPr/>
        <a:lstStyle/>
        <a:p>
          <a:pPr>
            <a:defRPr sz="845" b="0" i="0" u="none" strike="noStrike" baseline="0">
              <a:solidFill>
                <a:srgbClr val="000000"/>
              </a:solidFill>
              <a:latin typeface="Calibri"/>
              <a:ea typeface="Calibri"/>
              <a:cs typeface="Calibri"/>
            </a:defRPr>
          </a:pPr>
          <a:endParaRPr lang="en-US"/>
        </a:p>
      </c:txPr>
    </c:legend>
    <c:plotVisOnly val="1"/>
    <c:dispBlanksAs val="gap"/>
    <c:showDLblsOverMax val="0"/>
  </c:chart>
  <c:spPr>
    <a:effectLst>
      <a:outerShdw blurRad="50800" dist="50800" dir="5400000" sx="99000" sy="99000" algn="ctr" rotWithShape="0">
        <a:sysClr val="window" lastClr="FFFFFF">
          <a:lumMod val="65000"/>
          <a:alpha val="98000"/>
        </a:sysClr>
      </a:outerShdw>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44" l="0.7000000000000004" r="0.7000000000000004" t="0.75000000000000044" header="0.30000000000000021" footer="0.30000000000000021"/>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ln>
                <a:solidFill>
                  <a:schemeClr val="tx1"/>
                </a:solidFill>
              </a:ln>
              <a:solidFill>
                <a:schemeClr val="tx1"/>
              </a:solidFill>
              <a:latin typeface="+mn-lt"/>
              <a:ea typeface="+mn-ea"/>
              <a:cs typeface="+mn-cs"/>
            </a:defRPr>
          </a:pPr>
          <a:endParaRPr lang="en-US"/>
        </a:p>
      </c:txPr>
    </c:title>
    <c:autoTitleDeleted val="0"/>
    <c:plotArea>
      <c:layout>
        <c:manualLayout>
          <c:layoutTarget val="inner"/>
          <c:xMode val="edge"/>
          <c:yMode val="edge"/>
          <c:x val="0.25981261461873978"/>
          <c:y val="0.25019499390369498"/>
          <c:w val="0.48037477076252039"/>
          <c:h val="0.50625282078164813"/>
        </c:manualLayout>
      </c:layout>
      <c:radarChart>
        <c:radarStyle val="filled"/>
        <c:varyColors val="0"/>
        <c:ser>
          <c:idx val="0"/>
          <c:order val="0"/>
          <c:tx>
            <c:strRef>
              <c:f>Data!$AD$3</c:f>
              <c:strCache>
                <c:ptCount val="1"/>
                <c:pt idx="0">
                  <c:v>Gender RDQA</c:v>
                </c:pt>
              </c:strCache>
            </c:strRef>
          </c:tx>
          <c:spPr>
            <a:solidFill>
              <a:schemeClr val="accent4">
                <a:lumMod val="75000"/>
              </a:schemeClr>
            </a:solidFill>
            <a:ln>
              <a:solidFill>
                <a:sysClr val="windowText" lastClr="000000"/>
              </a:solidFill>
            </a:ln>
            <a:effectLst/>
          </c:spPr>
          <c:dLbls>
            <c:dLbl>
              <c:idx val="0"/>
              <c:layout>
                <c:manualLayout>
                  <c:x val="0.10128888623352413"/>
                  <c:y val="-0.1803024105704429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6F9-43D6-94F0-5FC0E12C7A58}"/>
                </c:ext>
              </c:extLst>
            </c:dLbl>
            <c:dLbl>
              <c:idx val="1"/>
              <c:layout>
                <c:manualLayout>
                  <c:x val="0.20932672147524653"/>
                  <c:y val="-5.421741633158953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6F9-43D6-94F0-5FC0E12C7A58}"/>
                </c:ext>
              </c:extLst>
            </c:dLbl>
            <c:dLbl>
              <c:idx val="2"/>
              <c:layout>
                <c:manualLayout>
                  <c:x val="0.18289951312653291"/>
                  <c:y val="0.1520591258611213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6F9-43D6-94F0-5FC0E12C7A58}"/>
                </c:ext>
              </c:extLst>
            </c:dLbl>
            <c:dLbl>
              <c:idx val="3"/>
              <c:layout>
                <c:manualLayout>
                  <c:x val="-1.0227167993345533E-2"/>
                  <c:y val="0.2819068435132027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6F9-43D6-94F0-5FC0E12C7A58}"/>
                </c:ext>
              </c:extLst>
            </c:dLbl>
            <c:dLbl>
              <c:idx val="4"/>
              <c:layout>
                <c:manualLayout>
                  <c:x val="-0.17721656953744014"/>
                  <c:y val="0.152164879751318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6F9-43D6-94F0-5FC0E12C7A58}"/>
                </c:ext>
              </c:extLst>
            </c:dLbl>
            <c:dLbl>
              <c:idx val="5"/>
              <c:layout>
                <c:manualLayout>
                  <c:x val="-0.20367233849477567"/>
                  <c:y val="-5.780995733074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6F9-43D6-94F0-5FC0E12C7A5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Data!$AE$4:$AJ$4</c:f>
              <c:strCache>
                <c:ptCount val="6"/>
                <c:pt idx="0">
                  <c:v>I - M&amp;E Structure, Functions and Capabilities</c:v>
                </c:pt>
                <c:pt idx="1">
                  <c:v>II - Indicator Definitions and Reporting Guidelines</c:v>
                </c:pt>
                <c:pt idx="2">
                  <c:v>III - Data-collection and Reporting Forms / Tools</c:v>
                </c:pt>
                <c:pt idx="3">
                  <c:v>IV - Data Management Processes</c:v>
                </c:pt>
                <c:pt idx="4">
                  <c:v>V - Evidence-Based Decision-Making</c:v>
                </c:pt>
                <c:pt idx="5">
                  <c:v>VI - Links with National Reporting System </c:v>
                </c:pt>
              </c:strCache>
            </c:strRef>
          </c:cat>
          <c:val>
            <c:numRef>
              <c:f>Data!$AE$29:$AJ$29</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1-D6F9-43D6-94F0-5FC0E12C7A58}"/>
            </c:ext>
          </c:extLst>
        </c:ser>
        <c:dLbls>
          <c:showLegendKey val="0"/>
          <c:showVal val="1"/>
          <c:showCatName val="0"/>
          <c:showSerName val="0"/>
          <c:showPercent val="0"/>
          <c:showBubbleSize val="0"/>
        </c:dLbls>
        <c:axId val="461324984"/>
        <c:axId val="461316360"/>
      </c:radarChart>
      <c:catAx>
        <c:axId val="4613249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ln w="6350">
                  <a:noFill/>
                </a:ln>
                <a:solidFill>
                  <a:schemeClr val="tx1"/>
                </a:solidFill>
                <a:latin typeface="Arial" panose="020B0604020202020204" pitchFamily="34" charset="0"/>
                <a:ea typeface="+mn-ea"/>
                <a:cs typeface="+mn-cs"/>
              </a:defRPr>
            </a:pPr>
            <a:endParaRPr lang="en-US"/>
          </a:p>
        </c:txPr>
        <c:crossAx val="461316360"/>
        <c:crosses val="autoZero"/>
        <c:auto val="1"/>
        <c:lblAlgn val="ctr"/>
        <c:lblOffset val="100"/>
        <c:noMultiLvlLbl val="0"/>
      </c:catAx>
      <c:valAx>
        <c:axId val="461316360"/>
        <c:scaling>
          <c:orientation val="minMax"/>
          <c:max val="4"/>
          <c:min val="0"/>
        </c:scaling>
        <c:delete val="0"/>
        <c:axPos val="l"/>
        <c:majorGridlines>
          <c:spPr>
            <a:ln w="9525" cap="flat" cmpd="sng" algn="ctr">
              <a:solidFill>
                <a:schemeClr val="tx1"/>
              </a:solidFill>
              <a:round/>
            </a:ln>
            <a:effectLst/>
          </c:spPr>
        </c:majorGridlines>
        <c:numFmt formatCode="0" sourceLinked="0"/>
        <c:majorTickMark val="none"/>
        <c:minorTickMark val="cross"/>
        <c:tickLblPos val="nextTo"/>
        <c:spPr>
          <a:noFill/>
          <a:ln>
            <a:solidFill>
              <a:schemeClr val="tx1"/>
            </a:solidFill>
          </a:ln>
          <a:effectLst/>
        </c:spPr>
        <c:txPr>
          <a:bodyPr rot="-60000000" spcFirstLastPara="1" vertOverflow="ellipsis" vert="horz" wrap="square" anchor="ctr" anchorCtr="1"/>
          <a:lstStyle/>
          <a:p>
            <a:pPr>
              <a:defRPr sz="900" b="1" i="0" u="none" strike="noStrike" kern="1200" baseline="0">
                <a:solidFill>
                  <a:schemeClr val="tx1"/>
                </a:solidFill>
                <a:latin typeface="+mn-lt"/>
                <a:ea typeface="+mn-ea"/>
                <a:cs typeface="+mn-cs"/>
              </a:defRPr>
            </a:pPr>
            <a:endParaRPr lang="en-US"/>
          </a:p>
        </c:txPr>
        <c:crossAx val="461324984"/>
        <c:crosses val="autoZero"/>
        <c:crossBetween val="between"/>
        <c:majorUnit val="1"/>
        <c:minorUnit val="1"/>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Data Verification - 
National Level - M&amp;E Unit</a:t>
            </a:r>
          </a:p>
        </c:rich>
      </c:tx>
      <c:layout>
        <c:manualLayout>
          <c:xMode val="edge"/>
          <c:yMode val="edge"/>
          <c:x val="0.24804984175549435"/>
          <c:y val="2.356650945606072E-2"/>
        </c:manualLayout>
      </c:layout>
      <c:overlay val="0"/>
      <c:spPr>
        <a:noFill/>
        <a:ln w="25400">
          <a:noFill/>
        </a:ln>
      </c:spPr>
    </c:title>
    <c:autoTitleDeleted val="0"/>
    <c:plotArea>
      <c:layout>
        <c:manualLayout>
          <c:layoutTarget val="inner"/>
          <c:xMode val="edge"/>
          <c:yMode val="edge"/>
          <c:x val="0.12017497066040762"/>
          <c:y val="0.17910502720268068"/>
          <c:w val="0.81718980049077272"/>
          <c:h val="0.72113339900026585"/>
        </c:manualLayout>
      </c:layout>
      <c:barChart>
        <c:barDir val="col"/>
        <c:grouping val="clustered"/>
        <c:varyColors val="0"/>
        <c:ser>
          <c:idx val="0"/>
          <c:order val="0"/>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Unit'!$AB$20</c:f>
              <c:strCache>
                <c:ptCount val="1"/>
                <c:pt idx="0">
                  <c:v>-</c:v>
                </c:pt>
              </c:strCache>
            </c:strRef>
          </c:cat>
          <c:val>
            <c:numRef>
              <c:f>'National Level - M&amp;E Unit'!$AB$21</c:f>
              <c:numCache>
                <c:formatCode>0%</c:formatCode>
                <c:ptCount val="1"/>
                <c:pt idx="0">
                  <c:v>0</c:v>
                </c:pt>
              </c:numCache>
            </c:numRef>
          </c:val>
          <c:extLst>
            <c:ext xmlns:c16="http://schemas.microsoft.com/office/drawing/2014/chart" uri="{C3380CC4-5D6E-409C-BE32-E72D297353CC}">
              <c16:uniqueId val="{00000000-2FB2-4C66-83A5-04914A0F026B}"/>
            </c:ext>
          </c:extLst>
        </c:ser>
        <c:dLbls>
          <c:showLegendKey val="0"/>
          <c:showVal val="0"/>
          <c:showCatName val="0"/>
          <c:showSerName val="0"/>
          <c:showPercent val="0"/>
          <c:showBubbleSize val="0"/>
        </c:dLbls>
        <c:gapWidth val="210"/>
        <c:axId val="462394904"/>
        <c:axId val="462388240"/>
      </c:barChart>
      <c:catAx>
        <c:axId val="46239490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62388240"/>
        <c:crosses val="autoZero"/>
        <c:auto val="1"/>
        <c:lblAlgn val="ctr"/>
        <c:lblOffset val="100"/>
        <c:tickLblSkip val="1"/>
        <c:tickMarkSkip val="1"/>
        <c:noMultiLvlLbl val="0"/>
      </c:catAx>
      <c:valAx>
        <c:axId val="462388240"/>
        <c:scaling>
          <c:orientation val="minMax"/>
          <c:max val="1.2"/>
          <c:min val="0"/>
        </c:scaling>
        <c:delete val="0"/>
        <c:axPos val="l"/>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62394904"/>
        <c:crosses val="autoZero"/>
        <c:crossBetween val="between"/>
        <c:majorUnit val="0.2"/>
        <c:minorUnit val="2.0000000000000011E-2"/>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Reporting Performance - 
National Level - M&amp;E Unit</a:t>
            </a:r>
          </a:p>
        </c:rich>
      </c:tx>
      <c:overlay val="0"/>
      <c:spPr>
        <a:noFill/>
        <a:ln w="25400">
          <a:noFill/>
        </a:ln>
      </c:spPr>
    </c:title>
    <c:autoTitleDeleted val="0"/>
    <c:plotArea>
      <c:layout>
        <c:manualLayout>
          <c:layoutTarget val="inner"/>
          <c:xMode val="edge"/>
          <c:yMode val="edge"/>
          <c:x val="0.12941548034856271"/>
          <c:y val="0.17339646546478168"/>
          <c:w val="0.82852408208439121"/>
          <c:h val="0.73095812597251908"/>
        </c:manualLayout>
      </c:layout>
      <c:barChart>
        <c:barDir val="col"/>
        <c:grouping val="clustered"/>
        <c:varyColors val="0"/>
        <c:ser>
          <c:idx val="0"/>
          <c:order val="0"/>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Unit'!$AD$25</c:f>
              <c:strCache>
                <c:ptCount val="1"/>
                <c:pt idx="0">
                  <c:v>-</c:v>
                </c:pt>
              </c:strCache>
            </c:strRef>
          </c:cat>
          <c:val>
            <c:numRef>
              <c:f>'National Level - M&amp;E Unit'!$AD$26</c:f>
              <c:numCache>
                <c:formatCode>0%</c:formatCode>
                <c:ptCount val="1"/>
                <c:pt idx="0">
                  <c:v>0</c:v>
                </c:pt>
              </c:numCache>
            </c:numRef>
          </c:val>
          <c:extLst>
            <c:ext xmlns:c16="http://schemas.microsoft.com/office/drawing/2014/chart" uri="{C3380CC4-5D6E-409C-BE32-E72D297353CC}">
              <c16:uniqueId val="{00000000-C124-4B9A-A9B7-F603E6CF8303}"/>
            </c:ext>
          </c:extLst>
        </c:ser>
        <c:ser>
          <c:idx val="1"/>
          <c:order val="1"/>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Unit'!$AD$25</c:f>
              <c:strCache>
                <c:ptCount val="1"/>
                <c:pt idx="0">
                  <c:v>-</c:v>
                </c:pt>
              </c:strCache>
            </c:strRef>
          </c:cat>
          <c:val>
            <c:numRef>
              <c:f>'National Level - M&amp;E Unit'!$AD$27</c:f>
              <c:numCache>
                <c:formatCode>0%</c:formatCode>
                <c:ptCount val="1"/>
                <c:pt idx="0">
                  <c:v>0</c:v>
                </c:pt>
              </c:numCache>
            </c:numRef>
          </c:val>
          <c:extLst>
            <c:ext xmlns:c16="http://schemas.microsoft.com/office/drawing/2014/chart" uri="{C3380CC4-5D6E-409C-BE32-E72D297353CC}">
              <c16:uniqueId val="{00000001-C124-4B9A-A9B7-F603E6CF8303}"/>
            </c:ext>
          </c:extLst>
        </c:ser>
        <c:ser>
          <c:idx val="2"/>
          <c:order val="2"/>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Unit'!$AD$25</c:f>
              <c:strCache>
                <c:ptCount val="1"/>
                <c:pt idx="0">
                  <c:v>-</c:v>
                </c:pt>
              </c:strCache>
            </c:strRef>
          </c:cat>
          <c:val>
            <c:numRef>
              <c:f>'National Level - M&amp;E Unit'!$AD$28</c:f>
              <c:numCache>
                <c:formatCode>0%</c:formatCode>
                <c:ptCount val="1"/>
                <c:pt idx="0">
                  <c:v>0</c:v>
                </c:pt>
              </c:numCache>
            </c:numRef>
          </c:val>
          <c:extLst>
            <c:ext xmlns:c16="http://schemas.microsoft.com/office/drawing/2014/chart" uri="{C3380CC4-5D6E-409C-BE32-E72D297353CC}">
              <c16:uniqueId val="{00000002-C124-4B9A-A9B7-F603E6CF8303}"/>
            </c:ext>
          </c:extLst>
        </c:ser>
        <c:dLbls>
          <c:showLegendKey val="0"/>
          <c:showVal val="0"/>
          <c:showCatName val="0"/>
          <c:showSerName val="0"/>
          <c:showPercent val="0"/>
          <c:showBubbleSize val="0"/>
        </c:dLbls>
        <c:gapWidth val="150"/>
        <c:axId val="462384320"/>
        <c:axId val="462385888"/>
      </c:barChart>
      <c:catAx>
        <c:axId val="462384320"/>
        <c:scaling>
          <c:orientation val="minMax"/>
        </c:scaling>
        <c:delete val="0"/>
        <c:axPos val="b"/>
        <c:numFmt formatCode="General" sourceLinked="1"/>
        <c:majorTickMark val="none"/>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62385888"/>
        <c:crosses val="autoZero"/>
        <c:auto val="1"/>
        <c:lblAlgn val="ctr"/>
        <c:lblOffset val="100"/>
        <c:tickLblSkip val="1"/>
        <c:tickMarkSkip val="1"/>
        <c:noMultiLvlLbl val="0"/>
      </c:catAx>
      <c:valAx>
        <c:axId val="462385888"/>
        <c:scaling>
          <c:orientation val="minMax"/>
        </c:scaling>
        <c:delete val="0"/>
        <c:axPos val="l"/>
        <c:majorGridlines>
          <c:spPr>
            <a:ln w="3175">
              <a:solidFill>
                <a:srgbClr val="000000"/>
              </a:solidFill>
              <a:prstDash val="solid"/>
            </a:ln>
          </c:spPr>
        </c:majorGridlines>
        <c:numFmt formatCode="0%" sourceLinked="0"/>
        <c:majorTickMark val="none"/>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623843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080" b="1" i="0" u="none" strike="noStrike" kern="1200" baseline="0">
                <a:solidFill>
                  <a:srgbClr val="000000"/>
                </a:solidFill>
                <a:latin typeface="Arial"/>
                <a:ea typeface="Arial"/>
                <a:cs typeface="Arial"/>
              </a:defRPr>
            </a:pPr>
            <a:r>
              <a:rPr lang="en-US" b="1"/>
              <a:t>Gender RDQA </a:t>
            </a:r>
          </a:p>
        </c:rich>
      </c:tx>
      <c:overlay val="0"/>
      <c:spPr>
        <a:noFill/>
        <a:ln>
          <a:noFill/>
        </a:ln>
        <a:effectLst/>
      </c:spPr>
      <c:txPr>
        <a:bodyPr rot="0" spcFirstLastPara="1" vertOverflow="ellipsis" vert="horz" wrap="square" anchor="ctr" anchorCtr="1"/>
        <a:lstStyle/>
        <a:p>
          <a:pPr>
            <a:defRPr lang="en-US" sz="1080" b="1" i="0" u="none" strike="noStrike" kern="1200" baseline="0">
              <a:solidFill>
                <a:srgbClr val="000000"/>
              </a:solidFill>
              <a:latin typeface="Arial"/>
              <a:ea typeface="Arial"/>
              <a:cs typeface="Arial"/>
            </a:defRPr>
          </a:pPr>
          <a:endParaRPr lang="en-US"/>
        </a:p>
      </c:txPr>
    </c:title>
    <c:autoTitleDeleted val="0"/>
    <c:plotArea>
      <c:layout>
        <c:manualLayout>
          <c:layoutTarget val="inner"/>
          <c:xMode val="edge"/>
          <c:yMode val="edge"/>
          <c:x val="0.24188656260467917"/>
          <c:y val="0.20370876101098254"/>
          <c:w val="0.55731971519051104"/>
          <c:h val="0.6147317478296026"/>
        </c:manualLayout>
      </c:layout>
      <c:radarChart>
        <c:radarStyle val="filled"/>
        <c:varyColors val="0"/>
        <c:ser>
          <c:idx val="0"/>
          <c:order val="0"/>
          <c:tx>
            <c:strRef>
              <c:f>'National Level - M&amp;E Unit'!$AE$10</c:f>
              <c:strCache>
                <c:ptCount val="1"/>
                <c:pt idx="0">
                  <c:v>Gender Data Management Assessment - M&amp;E Unit</c:v>
                </c:pt>
              </c:strCache>
            </c:strRef>
          </c:tx>
          <c:spPr>
            <a:solidFill>
              <a:schemeClr val="accent4">
                <a:lumMod val="75000"/>
              </a:schemeClr>
            </a:solidFill>
            <a:ln>
              <a:noFill/>
            </a:ln>
            <a:effectLst/>
          </c:spPr>
          <c:dLbls>
            <c:dLbl>
              <c:idx val="0"/>
              <c:layout>
                <c:manualLayout>
                  <c:x val="0.12204017818297157"/>
                  <c:y val="-0.196282229005504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A41-4971-80AC-0C4535FB025C}"/>
                </c:ext>
              </c:extLst>
            </c:dLbl>
            <c:dLbl>
              <c:idx val="1"/>
              <c:layout>
                <c:manualLayout>
                  <c:x val="0.16675826566328808"/>
                  <c:y val="0.25566096817583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A41-4971-80AC-0C4535FB025C}"/>
                </c:ext>
              </c:extLst>
            </c:dLbl>
            <c:dLbl>
              <c:idx val="2"/>
              <c:layout>
                <c:manualLayout>
                  <c:x val="0.27858871902582993"/>
                  <c:y val="-4.06516480582347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A41-4971-80AC-0C4535FB025C}"/>
                </c:ext>
              </c:extLst>
            </c:dLbl>
            <c:dLbl>
              <c:idx val="3"/>
              <c:layout>
                <c:manualLayout>
                  <c:x val="5.90587835608974E-3"/>
                  <c:y val="0.38010824395814635"/>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A41-4971-80AC-0C4535FB025C}"/>
                </c:ext>
              </c:extLst>
            </c:dLbl>
            <c:dLbl>
              <c:idx val="4"/>
              <c:layout>
                <c:manualLayout>
                  <c:x val="-0.28273818662350247"/>
                  <c:y val="0.216055499236920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A41-4971-80AC-0C4535FB025C}"/>
                </c:ext>
              </c:extLst>
            </c:dLbl>
            <c:dLbl>
              <c:idx val="5"/>
              <c:layout>
                <c:manualLayout>
                  <c:x val="-0.28738401280278369"/>
                  <c:y val="1.463169782111959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A41-4971-80AC-0C4535FB025C}"/>
                </c:ext>
              </c:extLst>
            </c:dLbl>
            <c:numFmt formatCode="#,##0.0" sourceLinked="0"/>
            <c:spPr>
              <a:noFill/>
              <a:ln w="25400">
                <a:noFill/>
              </a:ln>
              <a:effectLst/>
            </c:spPr>
            <c:txPr>
              <a:bodyPr rot="0" spcFirstLastPara="1" vertOverflow="ellipsis" vert="horz" wrap="square" anchor="ctr" anchorCtr="1"/>
              <a:lstStyle/>
              <a:p>
                <a:pPr>
                  <a:defRPr lang="en-US" sz="900" b="1" i="0" u="none" strike="noStrike" kern="1200"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Unit'!$AG$11:$AG$16</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'National Level - M&amp;E Unit'!$AF$11:$AF$16</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0A41-4971-80AC-0C4535FB025C}"/>
            </c:ext>
          </c:extLst>
        </c:ser>
        <c:dLbls>
          <c:showLegendKey val="0"/>
          <c:showVal val="0"/>
          <c:showCatName val="0"/>
          <c:showSerName val="0"/>
          <c:showPercent val="0"/>
          <c:showBubbleSize val="0"/>
        </c:dLbls>
        <c:axId val="462387456"/>
        <c:axId val="462399216"/>
      </c:radarChart>
      <c:catAx>
        <c:axId val="462387456"/>
        <c:scaling>
          <c:orientation val="minMax"/>
        </c:scaling>
        <c:delete val="0"/>
        <c:axPos val="b"/>
        <c:majorGridlines>
          <c:spPr>
            <a:ln w="3175" cap="flat" cmpd="sng" algn="ctr">
              <a:solidFill>
                <a:srgbClr val="000000"/>
              </a:solidFill>
              <a:prstDash val="solid"/>
              <a:round/>
            </a:ln>
            <a:effectLst/>
          </c:spPr>
        </c:majorGridlines>
        <c:numFmt formatCode="General" sourceLinked="1"/>
        <c:majorTickMark val="out"/>
        <c:minorTickMark val="none"/>
        <c:tickLblPos val="nextTo"/>
        <c:spPr>
          <a:noFill/>
          <a:ln w="9525" cap="flat" cmpd="sng" algn="ctr">
            <a:solidFill>
              <a:schemeClr val="tx1">
                <a:tint val="75000"/>
                <a:shade val="95000"/>
                <a:satMod val="105000"/>
              </a:schemeClr>
            </a:solidFill>
            <a:prstDash val="solid"/>
            <a:round/>
          </a:ln>
          <a:effectLst/>
        </c:spPr>
        <c:txPr>
          <a:bodyPr rot="0" spcFirstLastPara="1" vertOverflow="ellipsis" wrap="square" anchor="ctr" anchorCtr="1"/>
          <a:lstStyle/>
          <a:p>
            <a:pPr algn="ctr">
              <a:defRPr lang="en-US" sz="900" b="0" i="0" u="none" strike="noStrike" kern="1200" baseline="0">
                <a:solidFill>
                  <a:srgbClr val="000000"/>
                </a:solidFill>
                <a:latin typeface="Arial"/>
                <a:ea typeface="Arial"/>
                <a:cs typeface="Arial"/>
              </a:defRPr>
            </a:pPr>
            <a:endParaRPr lang="en-US"/>
          </a:p>
        </c:txPr>
        <c:crossAx val="462399216"/>
        <c:crosses val="autoZero"/>
        <c:auto val="0"/>
        <c:lblAlgn val="ctr"/>
        <c:lblOffset val="100"/>
        <c:noMultiLvlLbl val="0"/>
      </c:catAx>
      <c:valAx>
        <c:axId val="462399216"/>
        <c:scaling>
          <c:orientation val="minMax"/>
          <c:max val="4"/>
          <c:min val="0"/>
        </c:scaling>
        <c:delete val="0"/>
        <c:axPos val="l"/>
        <c:majorGridlines>
          <c:spPr>
            <a:ln w="3175" cap="flat" cmpd="sng" algn="ctr">
              <a:solidFill>
                <a:srgbClr val="000000"/>
              </a:solidFill>
              <a:prstDash val="solid"/>
              <a:round/>
            </a:ln>
            <a:effectLst/>
          </c:spPr>
        </c:majorGridlines>
        <c:numFmt formatCode="0" sourceLinked="0"/>
        <c:majorTickMark val="cross"/>
        <c:minorTickMark val="cross"/>
        <c:tickLblPos val="nextTo"/>
        <c:spPr>
          <a:noFill/>
          <a:ln w="3175" cap="flat" cmpd="sng" algn="ctr">
            <a:solidFill>
              <a:srgbClr val="000000"/>
            </a:solidFill>
            <a:prstDash val="solid"/>
            <a:round/>
          </a:ln>
          <a:effectLst/>
        </c:spPr>
        <c:txPr>
          <a:bodyPr rot="0" spcFirstLastPara="1" vertOverflow="ellipsis" wrap="square" anchor="ctr" anchorCtr="1"/>
          <a:lstStyle/>
          <a:p>
            <a:pPr>
              <a:defRPr lang="en-US" sz="900" b="0" i="0" u="none" strike="noStrike" kern="1200" baseline="0">
                <a:solidFill>
                  <a:srgbClr val="000000"/>
                </a:solidFill>
                <a:latin typeface="Arial"/>
                <a:ea typeface="Arial"/>
                <a:cs typeface="Arial"/>
              </a:defRPr>
            </a:pPr>
            <a:endParaRPr lang="en-US"/>
          </a:p>
        </c:txPr>
        <c:crossAx val="462387456"/>
        <c:crosses val="autoZero"/>
        <c:crossBetween val="between"/>
        <c:majorUnit val="1"/>
        <c:minorUnit val="1"/>
      </c:valAx>
      <c:spPr>
        <a:solidFill>
          <a:sysClr val="window" lastClr="FFFFFF"/>
        </a:solidFill>
        <a:ln w="25400">
          <a:noFill/>
        </a:ln>
        <a:effectLst/>
      </c:spPr>
    </c:plotArea>
    <c:plotVisOnly val="1"/>
    <c:dispBlanksAs val="gap"/>
    <c:showDLblsOverMax val="0"/>
  </c:chart>
  <c:spPr>
    <a:solidFill>
      <a:srgbClr val="FFFFFF"/>
    </a:solidFill>
    <a:ln w="3175" cap="flat" cmpd="sng" algn="ctr">
      <a:solidFill>
        <a:srgbClr val="000000"/>
      </a:solidFill>
      <a:prstDash val="solid"/>
      <a:round/>
    </a:ln>
    <a:effectLst/>
  </c:spPr>
  <c:txPr>
    <a:bodyPr/>
    <a:lstStyle/>
    <a:p>
      <a:pPr algn="ctr">
        <a:defRPr lang="en-US" sz="900" b="0" i="0" u="none" strike="noStrike" kern="1200"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spc="0" baseline="0">
              <a:solidFill>
                <a:schemeClr val="tx1"/>
              </a:solidFill>
              <a:latin typeface="+mn-lt"/>
              <a:ea typeface="+mn-ea"/>
              <a:cs typeface="+mn-cs"/>
            </a:defRPr>
          </a:pPr>
          <a:endParaRPr lang="en-US"/>
        </a:p>
      </c:txPr>
    </c:title>
    <c:autoTitleDeleted val="0"/>
    <c:plotArea>
      <c:layout>
        <c:manualLayout>
          <c:layoutTarget val="inner"/>
          <c:xMode val="edge"/>
          <c:yMode val="edge"/>
          <c:x val="0.29710890793410377"/>
          <c:y val="0.29197484770515891"/>
          <c:w val="0.4254330996204212"/>
          <c:h val="0.48172874379335406"/>
        </c:manualLayout>
      </c:layout>
      <c:radarChart>
        <c:radarStyle val="filled"/>
        <c:varyColors val="0"/>
        <c:ser>
          <c:idx val="0"/>
          <c:order val="0"/>
          <c:tx>
            <c:strRef>
              <c:f>'National Level - M&amp;E Unit'!$AA$10</c:f>
              <c:strCache>
                <c:ptCount val="1"/>
                <c:pt idx="0">
                  <c:v>Data Management Assessment - M&amp;E Unit</c:v>
                </c:pt>
              </c:strCache>
            </c:strRef>
          </c:tx>
          <c:spPr>
            <a:solidFill>
              <a:schemeClr val="accent4">
                <a:lumMod val="75000"/>
              </a:schemeClr>
            </a:solidFill>
            <a:ln>
              <a:noFill/>
            </a:ln>
            <a:effectLst/>
          </c:spPr>
          <c:dLbls>
            <c:dLbl>
              <c:idx val="0"/>
              <c:layout>
                <c:manualLayout>
                  <c:x val="0.15"/>
                  <c:y val="-0.2181908992428665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CB7-4CC1-906E-10FD2E983059}"/>
                </c:ext>
              </c:extLst>
            </c:dLbl>
            <c:dLbl>
              <c:idx val="1"/>
              <c:layout>
                <c:manualLayout>
                  <c:x val="0.27439705408892789"/>
                  <c:y val="1.119535982545290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CB7-4CC1-906E-10FD2E983059}"/>
                </c:ext>
              </c:extLst>
            </c:dLbl>
            <c:dLbl>
              <c:idx val="2"/>
              <c:layout>
                <c:manualLayout>
                  <c:x val="0.23564790423262794"/>
                  <c:y val="0.231507502023249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CB7-4CC1-906E-10FD2E983059}"/>
                </c:ext>
              </c:extLst>
            </c:dLbl>
            <c:dLbl>
              <c:idx val="3"/>
              <c:layout>
                <c:manualLayout>
                  <c:x val="-6.342500055436592E-3"/>
                  <c:y val="0.3224656758790289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CB7-4CC1-906E-10FD2E983059}"/>
                </c:ext>
              </c:extLst>
            </c:dLbl>
            <c:dLbl>
              <c:idx val="4"/>
              <c:layout>
                <c:manualLayout>
                  <c:x val="-0.27916571816406571"/>
                  <c:y val="0.19891932178125568"/>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5CB7-4CC1-906E-10FD2E983059}"/>
                </c:ext>
              </c:extLst>
            </c:dLbl>
            <c:dLbl>
              <c:idx val="5"/>
              <c:layout>
                <c:manualLayout>
                  <c:x val="-0.29657278759838579"/>
                  <c:y val="9.567657596536301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5CB7-4CC1-906E-10FD2E983059}"/>
                </c:ext>
              </c:extLst>
            </c:dLbl>
            <c:numFmt formatCode="#,##0.0;[Red]#,##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rgbClr val="FF0000"/>
                    </a:solidFill>
                    <a:latin typeface="Arial" panose="020B0604020202020204" pitchFamily="34" charset="0"/>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'National Level - M&amp;E Unit'!$AC$11:$AC$16</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'National Level - M&amp;E Unit'!$AB$11:$AB$16</c:f>
              <c:numCache>
                <c:formatCode>0.00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5CB7-4CC1-906E-10FD2E983059}"/>
            </c:ext>
          </c:extLst>
        </c:ser>
        <c:dLbls>
          <c:showLegendKey val="0"/>
          <c:showVal val="1"/>
          <c:showCatName val="0"/>
          <c:showSerName val="0"/>
          <c:showPercent val="0"/>
          <c:showBubbleSize val="0"/>
        </c:dLbls>
        <c:axId val="473905120"/>
        <c:axId val="473909384"/>
      </c:radarChart>
      <c:catAx>
        <c:axId val="473905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sz="900" b="0" i="0" u="none" strike="noStrike" kern="1200" baseline="0">
                <a:ln w="6350">
                  <a:noFill/>
                </a:ln>
                <a:solidFill>
                  <a:schemeClr val="tx1"/>
                </a:solidFill>
                <a:latin typeface="Arial" panose="020B0604020202020204" pitchFamily="34" charset="0"/>
                <a:ea typeface="+mn-ea"/>
                <a:cs typeface="+mn-cs"/>
              </a:defRPr>
            </a:pPr>
            <a:endParaRPr lang="en-US"/>
          </a:p>
        </c:txPr>
        <c:crossAx val="473909384"/>
        <c:crosses val="autoZero"/>
        <c:auto val="1"/>
        <c:lblAlgn val="ctr"/>
        <c:lblOffset val="100"/>
        <c:noMultiLvlLbl val="0"/>
      </c:catAx>
      <c:valAx>
        <c:axId val="473909384"/>
        <c:scaling>
          <c:orientation val="minMax"/>
          <c:max val="4"/>
        </c:scaling>
        <c:delete val="0"/>
        <c:axPos val="l"/>
        <c:majorGridlines>
          <c:spPr>
            <a:ln w="9525" cap="flat" cmpd="sng" algn="ctr">
              <a:solidFill>
                <a:schemeClr val="tx1"/>
              </a:solidFill>
              <a:round/>
            </a:ln>
            <a:effectLst/>
          </c:spPr>
        </c:majorGridlines>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3905120"/>
        <c:crosses val="autoZero"/>
        <c:crossBetween val="between"/>
        <c:majorUnit val="1"/>
        <c:minorUnit val="0.5"/>
      </c:valAx>
      <c:spPr>
        <a:noFill/>
        <a:ln>
          <a:noFill/>
        </a:ln>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Data Management Assessment - 
Global Average</a:t>
            </a:r>
          </a:p>
        </c:rich>
      </c:tx>
      <c:layout>
        <c:manualLayout>
          <c:xMode val="edge"/>
          <c:yMode val="edge"/>
          <c:x val="0.2184999306088343"/>
          <c:y val="1.9276892041387387E-2"/>
        </c:manualLayout>
      </c:layout>
      <c:overlay val="0"/>
      <c:spPr>
        <a:noFill/>
        <a:ln w="25400">
          <a:noFill/>
        </a:ln>
      </c:spPr>
    </c:title>
    <c:autoTitleDeleted val="0"/>
    <c:plotArea>
      <c:layout>
        <c:manualLayout>
          <c:layoutTarget val="inner"/>
          <c:xMode val="edge"/>
          <c:yMode val="edge"/>
          <c:x val="0.25564493758668516"/>
          <c:y val="0.31084337349397639"/>
          <c:w val="0.47851488317507829"/>
          <c:h val="0.52771084337349505"/>
        </c:manualLayout>
      </c:layout>
      <c:radarChart>
        <c:radarStyle val="filled"/>
        <c:varyColors val="0"/>
        <c:ser>
          <c:idx val="0"/>
          <c:order val="0"/>
          <c:tx>
            <c:strRef>
              <c:f>Data!$A$53</c:f>
              <c:strCache>
                <c:ptCount val="1"/>
                <c:pt idx="0">
                  <c:v>Global</c:v>
                </c:pt>
              </c:strCache>
            </c:strRef>
          </c:tx>
          <c:spPr>
            <a:solidFill>
              <a:srgbClr val="9999FF"/>
            </a:solidFill>
            <a:ln w="12700">
              <a:solidFill>
                <a:srgbClr val="000000"/>
              </a:solidFill>
              <a:prstDash val="solid"/>
            </a:ln>
          </c:spPr>
          <c:dLbls>
            <c:dLbl>
              <c:idx val="0"/>
              <c:layout>
                <c:manualLayout>
                  <c:x val="0.11987626546681654"/>
                  <c:y val="-0.1813996310789913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230-4753-9676-B1834FF2853F}"/>
                </c:ext>
              </c:extLst>
            </c:dLbl>
            <c:dLbl>
              <c:idx val="1"/>
              <c:layout>
                <c:manualLayout>
                  <c:x val="0.22878581353801364"/>
                  <c:y val="-1.162898482333313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30-4753-9676-B1834FF2853F}"/>
                </c:ext>
              </c:extLst>
            </c:dLbl>
            <c:dLbl>
              <c:idx val="2"/>
              <c:layout>
                <c:manualLayout>
                  <c:x val="0.14309953902820971"/>
                  <c:y val="0.1713926973346029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30-4753-9676-B1834FF2853F}"/>
                </c:ext>
              </c:extLst>
            </c:dLbl>
            <c:dLbl>
              <c:idx val="3"/>
              <c:layout>
                <c:manualLayout>
                  <c:x val="6.9968459824874835E-3"/>
                  <c:y val="0.3176188627233129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30-4753-9676-B1834FF2853F}"/>
                </c:ext>
              </c:extLst>
            </c:dLbl>
            <c:dLbl>
              <c:idx val="4"/>
              <c:layout>
                <c:manualLayout>
                  <c:x val="-0.19079357727342899"/>
                  <c:y val="0.1648063964170108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30-4753-9676-B1834FF2853F}"/>
                </c:ext>
              </c:extLst>
            </c:dLbl>
            <c:dLbl>
              <c:idx val="5"/>
              <c:layout>
                <c:manualLayout>
                  <c:x val="-0.23734687575817728"/>
                  <c:y val="-1.21142821089732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3230-4753-9676-B1834FF2853F}"/>
                </c:ext>
              </c:extLst>
            </c:dLbl>
            <c:spPr>
              <a:noFill/>
              <a:ln>
                <a:noFill/>
              </a:ln>
              <a:effectLst/>
            </c:spPr>
            <c:txPr>
              <a:bodyPr/>
              <a:lstStyle/>
              <a:p>
                <a:pPr>
                  <a:defRPr sz="925" b="0" i="0" u="none" strike="noStrike" baseline="0">
                    <a:solidFill>
                      <a:srgbClr val="FF0000"/>
                    </a:solidFill>
                    <a:latin typeface="Arial"/>
                    <a:ea typeface="Arial"/>
                    <a:cs typeface="Arial"/>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Data!$B$33:$G$33</c:f>
              <c:strCache>
                <c:ptCount val="6"/>
                <c:pt idx="0">
                  <c:v>I - M&amp;E Structure,
 Functions and 
Capabilities</c:v>
                </c:pt>
                <c:pt idx="1">
                  <c:v>II - Indicator Definitions
 and Reporting 
Guidelines</c:v>
                </c:pt>
                <c:pt idx="2">
                  <c:v>III - Data-collection
 and Reporting
 Forms / Tools</c:v>
                </c:pt>
                <c:pt idx="3">
                  <c:v>IV - Data 
Management
 Processes</c:v>
                </c:pt>
                <c:pt idx="4">
                  <c:v>V - Evidence-Based Decision-Making</c:v>
                </c:pt>
                <c:pt idx="5">
                  <c:v>VI - Links with
 National Reporting 
System </c:v>
                </c:pt>
              </c:strCache>
            </c:strRef>
          </c:cat>
          <c:val>
            <c:numRef>
              <c:f>Data!$B$53:$G$53</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6-3230-4753-9676-B1834FF2853F}"/>
            </c:ext>
          </c:extLst>
        </c:ser>
        <c:dLbls>
          <c:showLegendKey val="0"/>
          <c:showVal val="0"/>
          <c:showCatName val="0"/>
          <c:showSerName val="0"/>
          <c:showPercent val="0"/>
          <c:showBubbleSize val="0"/>
        </c:dLbls>
        <c:axId val="462401960"/>
        <c:axId val="462402352"/>
      </c:radarChart>
      <c:catAx>
        <c:axId val="462401960"/>
        <c:scaling>
          <c:orientation val="minMax"/>
        </c:scaling>
        <c:delete val="0"/>
        <c:axPos val="b"/>
        <c:majorGridlines>
          <c:spPr>
            <a:ln w="3175">
              <a:solidFill>
                <a:srgbClr val="000000"/>
              </a:solidFill>
              <a:prstDash val="solid"/>
            </a:ln>
          </c:spPr>
        </c:majorGridlines>
        <c:numFmt formatCode="@" sourceLinked="0"/>
        <c:majorTickMark val="out"/>
        <c:minorTickMark val="none"/>
        <c:tickLblPos val="nextTo"/>
        <c:txPr>
          <a:bodyPr rot="0" vert="horz"/>
          <a:lstStyle/>
          <a:p>
            <a:pPr>
              <a:defRPr sz="1000" b="0" i="0" u="none" strike="noStrike" baseline="0">
                <a:solidFill>
                  <a:srgbClr val="000000"/>
                </a:solidFill>
                <a:latin typeface="Arial"/>
                <a:ea typeface="Arial"/>
                <a:cs typeface="Arial"/>
              </a:defRPr>
            </a:pPr>
            <a:endParaRPr lang="en-US"/>
          </a:p>
        </c:txPr>
        <c:crossAx val="462402352"/>
        <c:crosses val="autoZero"/>
        <c:auto val="0"/>
        <c:lblAlgn val="ctr"/>
        <c:lblOffset val="100"/>
        <c:noMultiLvlLbl val="0"/>
      </c:catAx>
      <c:valAx>
        <c:axId val="462402352"/>
        <c:scaling>
          <c:orientation val="minMax"/>
          <c:max val="4"/>
          <c:min val="0"/>
        </c:scaling>
        <c:delete val="0"/>
        <c:axPos val="l"/>
        <c:majorGridlines>
          <c:spPr>
            <a:ln w="3175">
              <a:solidFill>
                <a:srgbClr val="000000"/>
              </a:solidFill>
              <a:prstDash val="solid"/>
            </a:ln>
          </c:spPr>
        </c:majorGridlines>
        <c:numFmt formatCode="0" sourceLinked="0"/>
        <c:majorTickMark val="cross"/>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Arial"/>
                <a:ea typeface="Arial"/>
                <a:cs typeface="Arial"/>
              </a:defRPr>
            </a:pPr>
            <a:endParaRPr lang="en-US"/>
          </a:p>
        </c:txPr>
        <c:crossAx val="462401960"/>
        <c:crosses val="autoZero"/>
        <c:crossBetween val="between"/>
        <c:majorUnit val="1"/>
        <c:minorUnit val="0.5"/>
      </c:valAx>
      <c:spPr>
        <a:noFill/>
        <a:ln w="25400">
          <a:noFill/>
        </a:ln>
      </c:spPr>
    </c:plotArea>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orientation="landscape"/>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US"/>
              <a:t>System Assessment by Reporting Level</a:t>
            </a:r>
          </a:p>
        </c:rich>
      </c:tx>
      <c:layout>
        <c:manualLayout>
          <c:xMode val="edge"/>
          <c:yMode val="edge"/>
          <c:x val="0.32025590551181105"/>
          <c:y val="3.1325394670493778E-2"/>
        </c:manualLayout>
      </c:layout>
      <c:overlay val="0"/>
      <c:spPr>
        <a:noFill/>
        <a:ln w="25400">
          <a:noFill/>
        </a:ln>
      </c:spPr>
    </c:title>
    <c:autoTitleDeleted val="0"/>
    <c:plotArea>
      <c:layout>
        <c:manualLayout>
          <c:layoutTarget val="inner"/>
          <c:xMode val="edge"/>
          <c:yMode val="edge"/>
          <c:x val="7.1460736886180584E-2"/>
          <c:y val="0.14457831325301188"/>
          <c:w val="0.90876484266576774"/>
          <c:h val="0.56144578313253013"/>
        </c:manualLayout>
      </c:layout>
      <c:barChart>
        <c:barDir val="col"/>
        <c:grouping val="clustered"/>
        <c:varyColors val="0"/>
        <c:ser>
          <c:idx val="0"/>
          <c:order val="0"/>
          <c:tx>
            <c:strRef>
              <c:f>Data!$B$33</c:f>
              <c:strCache>
                <c:ptCount val="1"/>
                <c:pt idx="0">
                  <c:v>I - M&amp;E Structure,
 Functions and 
Capabilities</c:v>
                </c:pt>
              </c:strCache>
            </c:strRef>
          </c:tx>
          <c:spPr>
            <a:solidFill>
              <a:srgbClr val="9999FF"/>
            </a:solidFill>
            <a:ln w="12700">
              <a:solidFill>
                <a:srgbClr val="000000"/>
              </a:solidFill>
              <a:prstDash val="solid"/>
            </a:ln>
          </c:spPr>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(Data!$B$29,Data!$B$42,Data!$B$48,Data!$B$51)</c15:sqref>
                  </c15:fullRef>
                </c:ext>
              </c:extLst>
              <c:f>(Data!$B$29,Data!$B$51)</c:f>
              <c:numCache>
                <c:formatCode>0.0</c:formatCode>
                <c:ptCount val="2"/>
                <c:pt idx="0">
                  <c:v>0</c:v>
                </c:pt>
                <c:pt idx="1">
                  <c:v>0</c:v>
                </c:pt>
              </c:numCache>
            </c:numRef>
          </c:val>
          <c:extLst>
            <c:ext xmlns:c16="http://schemas.microsoft.com/office/drawing/2014/chart" uri="{C3380CC4-5D6E-409C-BE32-E72D297353CC}">
              <c16:uniqueId val="{00000000-63C2-43C5-8215-63F0BE1EE713}"/>
            </c:ext>
          </c:extLst>
        </c:ser>
        <c:ser>
          <c:idx val="1"/>
          <c:order val="1"/>
          <c:tx>
            <c:strRef>
              <c:f>Data!$C$33</c:f>
              <c:strCache>
                <c:ptCount val="1"/>
                <c:pt idx="0">
                  <c:v>II - Indicator Definitions
 and Reporting 
Guidelines</c:v>
                </c:pt>
              </c:strCache>
            </c:strRef>
          </c:tx>
          <c:spPr>
            <a:solidFill>
              <a:srgbClr val="993366"/>
            </a:solidFill>
            <a:ln w="12700">
              <a:solidFill>
                <a:srgbClr val="000000"/>
              </a:solidFill>
              <a:prstDash val="solid"/>
            </a:ln>
          </c:spPr>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(Data!$C$29,Data!$C$42,Data!$C$48,Data!$C$51)</c15:sqref>
                  </c15:fullRef>
                </c:ext>
              </c:extLst>
              <c:f>(Data!$C$29,Data!$C$51)</c:f>
              <c:numCache>
                <c:formatCode>0.0</c:formatCode>
                <c:ptCount val="2"/>
                <c:pt idx="0">
                  <c:v>0</c:v>
                </c:pt>
                <c:pt idx="1">
                  <c:v>0</c:v>
                </c:pt>
              </c:numCache>
            </c:numRef>
          </c:val>
          <c:extLst>
            <c:ext xmlns:c16="http://schemas.microsoft.com/office/drawing/2014/chart" uri="{C3380CC4-5D6E-409C-BE32-E72D297353CC}">
              <c16:uniqueId val="{00000001-63C2-43C5-8215-63F0BE1EE713}"/>
            </c:ext>
          </c:extLst>
        </c:ser>
        <c:ser>
          <c:idx val="2"/>
          <c:order val="2"/>
          <c:tx>
            <c:strRef>
              <c:f>Data!$D$33</c:f>
              <c:strCache>
                <c:ptCount val="1"/>
                <c:pt idx="0">
                  <c:v>III - Data-collection
 and Reporting
 Forms / Tools</c:v>
                </c:pt>
              </c:strCache>
            </c:strRef>
          </c:tx>
          <c:spPr>
            <a:solidFill>
              <a:srgbClr val="FFFFCC"/>
            </a:solidFill>
            <a:ln w="12700">
              <a:solidFill>
                <a:srgbClr val="000000"/>
              </a:solidFill>
              <a:prstDash val="solid"/>
            </a:ln>
          </c:spPr>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(Data!$D$29,Data!$D$42,Data!$D$48,Data!$D$51)</c15:sqref>
                  </c15:fullRef>
                </c:ext>
              </c:extLst>
              <c:f>(Data!$D$29,Data!$D$51)</c:f>
              <c:numCache>
                <c:formatCode>0.0</c:formatCode>
                <c:ptCount val="2"/>
                <c:pt idx="0">
                  <c:v>0</c:v>
                </c:pt>
                <c:pt idx="1">
                  <c:v>0</c:v>
                </c:pt>
              </c:numCache>
            </c:numRef>
          </c:val>
          <c:extLst>
            <c:ext xmlns:c16="http://schemas.microsoft.com/office/drawing/2014/chart" uri="{C3380CC4-5D6E-409C-BE32-E72D297353CC}">
              <c16:uniqueId val="{00000002-63C2-43C5-8215-63F0BE1EE713}"/>
            </c:ext>
          </c:extLst>
        </c:ser>
        <c:ser>
          <c:idx val="3"/>
          <c:order val="3"/>
          <c:tx>
            <c:strRef>
              <c:f>Data!$E$33</c:f>
              <c:strCache>
                <c:ptCount val="1"/>
                <c:pt idx="0">
                  <c:v>IV - Data 
Management
 Processes</c:v>
                </c:pt>
              </c:strCache>
            </c:strRef>
          </c:tx>
          <c:spPr>
            <a:solidFill>
              <a:srgbClr val="CCFFFF"/>
            </a:solidFill>
            <a:ln w="12700">
              <a:solidFill>
                <a:srgbClr val="000000"/>
              </a:solidFill>
              <a:prstDash val="solid"/>
            </a:ln>
          </c:spPr>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(Data!$E$29,Data!$E$42,Data!$E$48,Data!$E$51)</c15:sqref>
                  </c15:fullRef>
                </c:ext>
              </c:extLst>
              <c:f>(Data!$E$29,Data!$E$51)</c:f>
              <c:numCache>
                <c:formatCode>0.0</c:formatCode>
                <c:ptCount val="2"/>
                <c:pt idx="0">
                  <c:v>0</c:v>
                </c:pt>
                <c:pt idx="1">
                  <c:v>0</c:v>
                </c:pt>
              </c:numCache>
            </c:numRef>
          </c:val>
          <c:extLst>
            <c:ext xmlns:c16="http://schemas.microsoft.com/office/drawing/2014/chart" uri="{C3380CC4-5D6E-409C-BE32-E72D297353CC}">
              <c16:uniqueId val="{00000003-63C2-43C5-8215-63F0BE1EE713}"/>
            </c:ext>
          </c:extLst>
        </c:ser>
        <c:ser>
          <c:idx val="4"/>
          <c:order val="4"/>
          <c:tx>
            <c:strRef>
              <c:f>Data!$G$33</c:f>
              <c:strCache>
                <c:ptCount val="1"/>
                <c:pt idx="0">
                  <c:v>VI - Links with
 National Reporting 
System </c:v>
                </c:pt>
              </c:strCache>
            </c:strRef>
          </c:tx>
          <c:spPr>
            <a:solidFill>
              <a:srgbClr val="660066"/>
            </a:solidFill>
            <a:ln w="12700">
              <a:solidFill>
                <a:srgbClr val="000000"/>
              </a:solidFill>
              <a:prstDash val="solid"/>
            </a:ln>
          </c:spPr>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(Data!$G$29,Data!$G$42,Data!$G$48,Data!$G$51)</c15:sqref>
                  </c15:fullRef>
                </c:ext>
              </c:extLst>
              <c:f>(Data!$G$29,Data!$G$51)</c:f>
              <c:numCache>
                <c:formatCode>0.0</c:formatCode>
                <c:ptCount val="2"/>
                <c:pt idx="0">
                  <c:v>0</c:v>
                </c:pt>
                <c:pt idx="1">
                  <c:v>0</c:v>
                </c:pt>
              </c:numCache>
            </c:numRef>
          </c:val>
          <c:extLst>
            <c:ext xmlns:c16="http://schemas.microsoft.com/office/drawing/2014/chart" uri="{C3380CC4-5D6E-409C-BE32-E72D297353CC}">
              <c16:uniqueId val="{00000004-63C2-43C5-8215-63F0BE1EE713}"/>
            </c:ext>
          </c:extLst>
        </c:ser>
        <c:ser>
          <c:idx val="5"/>
          <c:order val="5"/>
          <c:tx>
            <c:strRef>
              <c:f>Data!$F$33</c:f>
              <c:strCache>
                <c:ptCount val="1"/>
                <c:pt idx="0">
                  <c:v>V - Evidence-Based Decision-Making</c:v>
                </c:pt>
              </c:strCache>
            </c:strRef>
          </c:tx>
          <c:invertIfNegative val="0"/>
          <c:dLbls>
            <c:spPr>
              <a:noFill/>
              <a:ln>
                <a:noFill/>
              </a:ln>
              <a:effectLst/>
            </c:spPr>
            <c:txPr>
              <a:bodyPr/>
              <a:lstStyle/>
              <a:p>
                <a:pPr>
                  <a:defRPr sz="800" b="0" i="0" u="none" strike="noStrike" baseline="0">
                    <a:solidFill>
                      <a:srgbClr val="000000"/>
                    </a:solidFill>
                    <a:latin typeface="Arial"/>
                    <a:ea typeface="Arial"/>
                    <a:cs typeface="Arial"/>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extLst>
                <c:ext xmlns:c15="http://schemas.microsoft.com/office/drawing/2012/chart" uri="{02D57815-91ED-43cb-92C2-25804820EDAC}">
                  <c15:fullRef>
                    <c15:sqref>(Data!$A$29,Data!$A$42,Data!$A$48,Data!$A$50)</c15:sqref>
                  </c15:fullRef>
                </c:ext>
              </c:extLst>
              <c:f>(Data!$A$29,Data!$A$50)</c:f>
              <c:strCache>
                <c:ptCount val="2"/>
                <c:pt idx="0">
                  <c:v>SDP Average</c:v>
                </c:pt>
                <c:pt idx="1">
                  <c:v>M&amp;E Unit</c:v>
                </c:pt>
              </c:strCache>
            </c:strRef>
          </c:cat>
          <c:val>
            <c:numRef>
              <c:extLst>
                <c:ext xmlns:c15="http://schemas.microsoft.com/office/drawing/2012/chart" uri="{02D57815-91ED-43cb-92C2-25804820EDAC}">
                  <c15:fullRef>
                    <c15:sqref>(Data!$F$29,Data!$F$42,Data!$F$48,Data!$F$51)</c15:sqref>
                  </c15:fullRef>
                </c:ext>
              </c:extLst>
              <c:f>(Data!$F$29,Data!$F$51)</c:f>
              <c:numCache>
                <c:formatCode>0.0</c:formatCode>
                <c:ptCount val="2"/>
                <c:pt idx="0">
                  <c:v>0</c:v>
                </c:pt>
                <c:pt idx="1">
                  <c:v>0</c:v>
                </c:pt>
              </c:numCache>
            </c:numRef>
          </c:val>
          <c:extLst>
            <c:ext xmlns:c16="http://schemas.microsoft.com/office/drawing/2014/chart" uri="{C3380CC4-5D6E-409C-BE32-E72D297353CC}">
              <c16:uniqueId val="{00000005-63C2-43C5-8215-63F0BE1EE713}"/>
            </c:ext>
          </c:extLst>
        </c:ser>
        <c:dLbls>
          <c:showLegendKey val="0"/>
          <c:showVal val="0"/>
          <c:showCatName val="0"/>
          <c:showSerName val="0"/>
          <c:showPercent val="0"/>
          <c:showBubbleSize val="0"/>
        </c:dLbls>
        <c:gapWidth val="150"/>
        <c:axId val="462397256"/>
        <c:axId val="462396080"/>
      </c:barChart>
      <c:catAx>
        <c:axId val="462397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462396080"/>
        <c:crosses val="autoZero"/>
        <c:auto val="1"/>
        <c:lblAlgn val="ctr"/>
        <c:lblOffset val="100"/>
        <c:tickLblSkip val="1"/>
        <c:tickMarkSkip val="1"/>
        <c:noMultiLvlLbl val="0"/>
      </c:catAx>
      <c:valAx>
        <c:axId val="462396080"/>
        <c:scaling>
          <c:orientation val="minMax"/>
          <c:max val="4"/>
        </c:scaling>
        <c:delete val="0"/>
        <c:axPos val="l"/>
        <c:majorGridlines>
          <c:spPr>
            <a:ln w="3175">
              <a:solidFill>
                <a:srgbClr val="000000"/>
              </a:solidFill>
              <a:prstDash val="solid"/>
            </a:ln>
          </c:spPr>
        </c:majorGridlines>
        <c:numFmt formatCode="0.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462397256"/>
        <c:crosses val="autoZero"/>
        <c:crossBetween val="between"/>
        <c:minorUnit val="1"/>
      </c:valAx>
      <c:spPr>
        <a:solidFill>
          <a:schemeClr val="bg1">
            <a:lumMod val="95000"/>
          </a:schemeClr>
        </a:solidFill>
        <a:ln w="12700">
          <a:solidFill>
            <a:srgbClr val="808080"/>
          </a:solidFill>
          <a:prstDash val="solid"/>
        </a:ln>
      </c:spPr>
    </c:plotArea>
    <c:legend>
      <c:legendPos val="b"/>
      <c:layout>
        <c:manualLayout>
          <c:xMode val="edge"/>
          <c:yMode val="edge"/>
          <c:x val="6.4256818441173119E-2"/>
          <c:y val="0.81927698692835815"/>
          <c:w val="0.92853931302065496"/>
          <c:h val="0.14776928745975715"/>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ysClr val="windowText" lastClr="000000"/>
                </a:solidFill>
              </a:rPr>
              <a:t>Gender</a:t>
            </a:r>
            <a:r>
              <a:rPr lang="en-US" b="1" baseline="0">
                <a:solidFill>
                  <a:sysClr val="windowText" lastClr="000000"/>
                </a:solidFill>
              </a:rPr>
              <a:t> SDP Average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filled"/>
        <c:varyColors val="0"/>
        <c:ser>
          <c:idx val="0"/>
          <c:order val="0"/>
          <c:spPr>
            <a:solidFill>
              <a:schemeClr val="accent4">
                <a:lumMod val="75000"/>
              </a:schemeClr>
            </a:solidFill>
            <a:ln>
              <a:solidFill>
                <a:schemeClr val="tx1"/>
              </a:solidFill>
            </a:ln>
            <a:effectLst/>
          </c:spPr>
          <c:dLbls>
            <c:dLbl>
              <c:idx val="0"/>
              <c:layout>
                <c:manualLayout>
                  <c:x val="0.10414676944720137"/>
                  <c:y val="-0.2624935248002557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6725-4CAD-AA9D-E879476BBB24}"/>
                </c:ext>
              </c:extLst>
            </c:dLbl>
            <c:dLbl>
              <c:idx val="1"/>
              <c:layout>
                <c:manualLayout>
                  <c:x val="0.23542077958004012"/>
                  <c:y val="-6.532093775228142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725-4CAD-AA9D-E879476BBB24}"/>
                </c:ext>
              </c:extLst>
            </c:dLbl>
            <c:dLbl>
              <c:idx val="2"/>
              <c:layout>
                <c:manualLayout>
                  <c:x val="0.20579154054827439"/>
                  <c:y val="0.20238227439612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725-4CAD-AA9D-E879476BBB24}"/>
                </c:ext>
              </c:extLst>
            </c:dLbl>
            <c:dLbl>
              <c:idx val="3"/>
              <c:layout>
                <c:manualLayout>
                  <c:x val="4.1658904903035506E-3"/>
                  <c:y val="0.3676815800065089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6725-4CAD-AA9D-E879476BBB24}"/>
                </c:ext>
              </c:extLst>
            </c:dLbl>
            <c:dLbl>
              <c:idx val="4"/>
              <c:layout>
                <c:manualLayout>
                  <c:x val="-0.25278314667318491"/>
                  <c:y val="0.2035214388220132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725-4CAD-AA9D-E879476BBB24}"/>
                </c:ext>
              </c:extLst>
            </c:dLbl>
            <c:dLbl>
              <c:idx val="5"/>
              <c:layout>
                <c:manualLayout>
                  <c:x val="-0.24696634137895576"/>
                  <c:y val="-6.839287307581465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6725-4CAD-AA9D-E879476BBB2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Data!$B$67:$G$67</c:f>
              <c:strCache>
                <c:ptCount val="6"/>
                <c:pt idx="0">
                  <c:v>I - M&amp;E Structure, Functions and Capabilities</c:v>
                </c:pt>
                <c:pt idx="1">
                  <c:v>II - Indicator Definitions and Reporting Guidelines</c:v>
                </c:pt>
                <c:pt idx="2">
                  <c:v>III - Data-collection and Reporting Forms / Tools</c:v>
                </c:pt>
                <c:pt idx="3">
                  <c:v>IV - Data Management Processes</c:v>
                </c:pt>
                <c:pt idx="4">
                  <c:v>V - Evidence-Based Decision-Making</c:v>
                </c:pt>
                <c:pt idx="5">
                  <c:v>VI - Links with National Reporting System </c:v>
                </c:pt>
              </c:strCache>
            </c:strRef>
          </c:cat>
          <c:val>
            <c:numRef>
              <c:f>Data!$B$92:$G$92</c:f>
              <c:numCache>
                <c:formatCode>0.0;[Red]0.0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6725-4CAD-AA9D-E879476BBB24}"/>
            </c:ext>
          </c:extLst>
        </c:ser>
        <c:dLbls>
          <c:showLegendKey val="0"/>
          <c:showVal val="0"/>
          <c:showCatName val="0"/>
          <c:showSerName val="0"/>
          <c:showPercent val="0"/>
          <c:showBubbleSize val="0"/>
        </c:dLbls>
        <c:axId val="511117048"/>
        <c:axId val="511117704"/>
      </c:radarChart>
      <c:catAx>
        <c:axId val="5111170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solidFill>
            <a:schemeClr val="bg1"/>
          </a:solidFill>
          <a:ln w="9525" cap="flat" cmpd="sng" algn="ctr">
            <a:solidFill>
              <a:schemeClr val="tx1"/>
            </a:solidFill>
            <a:round/>
          </a:ln>
          <a:effectLst>
            <a:outerShdw blurRad="50800" dist="50800" dir="5400000" algn="ctr" rotWithShape="0">
              <a:schemeClr val="bg1"/>
            </a:outerShdw>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511117704"/>
        <c:crosses val="autoZero"/>
        <c:auto val="1"/>
        <c:lblAlgn val="ctr"/>
        <c:lblOffset val="100"/>
        <c:noMultiLvlLbl val="0"/>
      </c:catAx>
      <c:valAx>
        <c:axId val="511117704"/>
        <c:scaling>
          <c:orientation val="minMax"/>
          <c:max val="4"/>
          <c:min val="0"/>
        </c:scaling>
        <c:delete val="0"/>
        <c:axPos val="l"/>
        <c:majorGridlines>
          <c:spPr>
            <a:ln w="12700" cap="flat" cmpd="sng" algn="ctr">
              <a:solidFill>
                <a:schemeClr val="tx1"/>
              </a:solidFill>
              <a:round/>
            </a:ln>
            <a:effectLst/>
          </c:spPr>
        </c:majorGridlines>
        <c:minorGridlines>
          <c:spPr>
            <a:ln w="12700" cap="flat" cmpd="sng" algn="ctr">
              <a:solidFill>
                <a:schemeClr val="tx1">
                  <a:lumMod val="5000"/>
                  <a:lumOff val="95000"/>
                </a:schemeClr>
              </a:solidFill>
              <a:round/>
            </a:ln>
            <a:effectLst/>
          </c:spPr>
        </c:minorGridlines>
        <c:numFmt formatCode="0;[Red]0" sourceLinked="0"/>
        <c:majorTickMark val="none"/>
        <c:minorTickMark val="none"/>
        <c:tickLblPos val="nextTo"/>
        <c:spPr>
          <a:noFill/>
          <a:ln>
            <a:solidFill>
              <a:srgbClr val="000000"/>
            </a:solid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n-US"/>
          </a:p>
        </c:txPr>
        <c:crossAx val="511117048"/>
        <c:crosses val="autoZero"/>
        <c:crossBetween val="between"/>
        <c:majorUnit val="1"/>
        <c:minorUnit val="0.5"/>
      </c:valAx>
      <c:spPr>
        <a:noFill/>
        <a:ln>
          <a:noFill/>
        </a:ln>
        <a:effectLst>
          <a:outerShdw blurRad="50800" dist="50800" dir="5400000" algn="ctr" rotWithShape="0">
            <a:schemeClr val="bg1"/>
          </a:outerShdw>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1">
                <a:solidFill>
                  <a:sysClr val="windowText" lastClr="000000"/>
                </a:solidFill>
              </a:rPr>
              <a:t>M&amp;E</a:t>
            </a:r>
            <a:r>
              <a:rPr lang="en-US" b="1" baseline="0">
                <a:solidFill>
                  <a:sysClr val="windowText" lastClr="000000"/>
                </a:solidFill>
              </a:rPr>
              <a:t> Unit Gender</a:t>
            </a:r>
            <a:endParaRPr lang="en-US" b="1">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4137523110358511"/>
          <c:y val="0.1927983802277535"/>
          <c:w val="0.55266664338261662"/>
          <c:h val="0.65675670856185775"/>
        </c:manualLayout>
      </c:layout>
      <c:radarChart>
        <c:radarStyle val="filled"/>
        <c:varyColors val="0"/>
        <c:ser>
          <c:idx val="0"/>
          <c:order val="0"/>
          <c:spPr>
            <a:solidFill>
              <a:schemeClr val="dk1">
                <a:tint val="88500"/>
              </a:schemeClr>
            </a:solidFill>
            <a:ln>
              <a:noFill/>
            </a:ln>
            <a:effectLst>
              <a:outerShdw blurRad="50800" dist="50800" dir="5400000" algn="ctr" rotWithShape="0">
                <a:schemeClr val="bg1"/>
              </a:outerShdw>
            </a:effectLst>
          </c:spPr>
          <c:dLbls>
            <c:dLbl>
              <c:idx val="0"/>
              <c:layout>
                <c:manualLayout>
                  <c:x val="8.8924908091315147E-2"/>
                  <c:y val="-0.2613141039207462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EABA-411D-9AA2-6C0E243AB7E4}"/>
                </c:ext>
              </c:extLst>
            </c:dLbl>
            <c:dLbl>
              <c:idx val="1"/>
              <c:layout>
                <c:manualLayout>
                  <c:x val="0.22669039488303933"/>
                  <c:y val="-4.07239760966293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EABA-411D-9AA2-6C0E243AB7E4}"/>
                </c:ext>
              </c:extLst>
            </c:dLbl>
            <c:dLbl>
              <c:idx val="2"/>
              <c:layout>
                <c:manualLayout>
                  <c:x val="0.2034082437636294"/>
                  <c:y val="0.1996423985972994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EABA-411D-9AA2-6C0E243AB7E4}"/>
                </c:ext>
              </c:extLst>
            </c:dLbl>
            <c:dLbl>
              <c:idx val="3"/>
              <c:layout>
                <c:manualLayout>
                  <c:x val="1.146598375055038E-3"/>
                  <c:y val="0.37566510483270676"/>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EABA-411D-9AA2-6C0E243AB7E4}"/>
                </c:ext>
              </c:extLst>
            </c:dLbl>
            <c:dLbl>
              <c:idx val="4"/>
              <c:layout>
                <c:manualLayout>
                  <c:x val="-0.2408802133150727"/>
                  <c:y val="0.19931853075590114"/>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EABA-411D-9AA2-6C0E243AB7E4}"/>
                </c:ext>
              </c:extLst>
            </c:dLbl>
            <c:dLbl>
              <c:idx val="5"/>
              <c:layout>
                <c:manualLayout>
                  <c:x val="-0.24299242933208323"/>
                  <c:y val="-4.8302056037046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EABA-411D-9AA2-6C0E243AB7E4}"/>
                </c:ext>
              </c:extLst>
            </c:dLbl>
            <c:spPr>
              <a:solidFill>
                <a:schemeClr val="bg1"/>
              </a:solid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FF0000"/>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Data!$B$50:$G$50</c:f>
              <c:strCache>
                <c:ptCount val="6"/>
                <c:pt idx="0">
                  <c:v>I - M&amp;E Structure, 
Functions and Capabilities</c:v>
                </c:pt>
                <c:pt idx="1">
                  <c:v>II- Indicator 
Definitions and 
Reporting 
Guidelines</c:v>
                </c:pt>
                <c:pt idx="2">
                  <c:v>III - Data-collection 
and Reporting Forms 
and Tools</c:v>
                </c:pt>
                <c:pt idx="3">
                  <c:v>IV- Data Management 
Processes</c:v>
                </c:pt>
                <c:pt idx="4">
                  <c:v>V- Evidence-based Decision-making</c:v>
                </c:pt>
                <c:pt idx="5">
                  <c:v>V I- Links with 
National 
Reporting System </c:v>
                </c:pt>
              </c:strCache>
            </c:strRef>
          </c:cat>
          <c:val>
            <c:numRef>
              <c:f>Data!$B$52:$G$52</c:f>
              <c:numCache>
                <c:formatCode>0.0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EABA-411D-9AA2-6C0E243AB7E4}"/>
            </c:ext>
          </c:extLst>
        </c:ser>
        <c:dLbls>
          <c:showLegendKey val="0"/>
          <c:showVal val="0"/>
          <c:showCatName val="0"/>
          <c:showSerName val="0"/>
          <c:showPercent val="0"/>
          <c:showBubbleSize val="0"/>
        </c:dLbls>
        <c:axId val="507173848"/>
        <c:axId val="507170896"/>
      </c:radarChart>
      <c:catAx>
        <c:axId val="5071738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ln>
                  <a:noFill/>
                </a:ln>
                <a:solidFill>
                  <a:schemeClr val="tx1"/>
                </a:solidFill>
                <a:effectLst>
                  <a:outerShdw blurRad="50800" dist="50800" dir="5400000" sx="1000" sy="1000" algn="ctr" rotWithShape="0">
                    <a:srgbClr val="000000">
                      <a:alpha val="43137"/>
                    </a:srgbClr>
                  </a:outerShdw>
                </a:effectLst>
                <a:latin typeface="+mn-lt"/>
                <a:ea typeface="+mn-ea"/>
                <a:cs typeface="+mn-cs"/>
              </a:defRPr>
            </a:pPr>
            <a:endParaRPr lang="en-US"/>
          </a:p>
        </c:txPr>
        <c:crossAx val="507170896"/>
        <c:crosses val="autoZero"/>
        <c:auto val="1"/>
        <c:lblAlgn val="ctr"/>
        <c:lblOffset val="100"/>
        <c:noMultiLvlLbl val="0"/>
      </c:catAx>
      <c:valAx>
        <c:axId val="507170896"/>
        <c:scaling>
          <c:orientation val="minMax"/>
          <c:max val="4"/>
        </c:scaling>
        <c:delete val="0"/>
        <c:axPos val="l"/>
        <c:majorGridlines>
          <c:spPr>
            <a:ln w="12700" cap="flat" cmpd="sng" algn="ctr">
              <a:solidFill>
                <a:schemeClr val="tx1"/>
              </a:solidFill>
              <a:round/>
            </a:ln>
            <a:effectLst/>
          </c:spPr>
        </c:majorGridlines>
        <c:minorGridlines>
          <c:spPr>
            <a:ln w="9525" cap="flat" cmpd="sng" algn="ct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round/>
            </a:ln>
            <a:effectLst/>
          </c:spPr>
        </c:minorGridlines>
        <c:numFmt formatCode="0" sourceLinked="0"/>
        <c:majorTickMark val="none"/>
        <c:minorTickMark val="none"/>
        <c:tickLblPos val="nextTo"/>
        <c:spPr>
          <a:noFill/>
          <a:ln w="12700">
            <a:solidFill>
              <a:srgbClr val="000000"/>
            </a:solid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507173848"/>
        <c:crosses val="autoZero"/>
        <c:crossBetween val="between"/>
        <c:majorUnit val="1"/>
        <c:minorUnit val="0.5"/>
      </c:valAx>
      <c:spPr>
        <a:noFill/>
        <a:ln>
          <a:noFill/>
        </a:ln>
        <a:effectLst>
          <a:outerShdw sx="1000" sy="1000" algn="ctr" rotWithShape="0">
            <a:srgbClr val="000000"/>
          </a:outerShdw>
        </a:effectLst>
      </c:spPr>
    </c:plotArea>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20">
  <a:schemeClr val="dk1"/>
  <cs:variation>
    <a:tint val="88500"/>
  </cs:variation>
  <cs:variation>
    <a:tint val="55000"/>
  </cs:variation>
  <cs:variation>
    <a:tint val="75000"/>
  </cs:variation>
  <cs:variation>
    <a:tint val="98500"/>
  </cs:variation>
  <cs:variation>
    <a:tint val="30000"/>
  </cs:variation>
  <cs:variation>
    <a:tint val="60000"/>
  </cs:variation>
  <cs:variation>
    <a:tint val="80000"/>
  </cs:variation>
</cs:colorStyle>
</file>

<file path=xl/charts/style1.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Lines="25" dropStyle="combo" dx="15" fmlaLink="$S$27" fmlaRange="$S$2:$S$26" noThreeD="1" sel="0" val="0"/>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27.xml"/><Relationship Id="rId2" Type="http://schemas.openxmlformats.org/officeDocument/2006/relationships/chart" Target="../charts/chart26.xml"/><Relationship Id="rId1" Type="http://schemas.openxmlformats.org/officeDocument/2006/relationships/chart" Target="../charts/chart25.xml"/></Relationships>
</file>

<file path=xl/drawings/_rels/drawing13.xml.rels><?xml version="1.0" encoding="UTF-8" standalone="yes"?>
<Relationships xmlns="http://schemas.openxmlformats.org/package/2006/relationships"><Relationship Id="rId3" Type="http://schemas.openxmlformats.org/officeDocument/2006/relationships/chart" Target="../charts/chart30.xml"/><Relationship Id="rId2" Type="http://schemas.openxmlformats.org/officeDocument/2006/relationships/chart" Target="../charts/chart29.xml"/><Relationship Id="rId1" Type="http://schemas.openxmlformats.org/officeDocument/2006/relationships/chart" Target="../charts/chart28.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33.xml"/><Relationship Id="rId2" Type="http://schemas.openxmlformats.org/officeDocument/2006/relationships/chart" Target="../charts/chart32.xml"/><Relationship Id="rId1" Type="http://schemas.openxmlformats.org/officeDocument/2006/relationships/chart" Target="../charts/chart31.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36.xml"/><Relationship Id="rId2" Type="http://schemas.openxmlformats.org/officeDocument/2006/relationships/chart" Target="../charts/chart35.xml"/><Relationship Id="rId1" Type="http://schemas.openxmlformats.org/officeDocument/2006/relationships/chart" Target="../charts/chart34.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39.xml"/><Relationship Id="rId2" Type="http://schemas.openxmlformats.org/officeDocument/2006/relationships/chart" Target="../charts/chart38.xml"/><Relationship Id="rId1" Type="http://schemas.openxmlformats.org/officeDocument/2006/relationships/chart" Target="../charts/chart37.xml"/></Relationships>
</file>

<file path=xl/drawings/_rels/drawing17.xml.rels><?xml version="1.0" encoding="UTF-8" standalone="yes"?>
<Relationships xmlns="http://schemas.openxmlformats.org/package/2006/relationships"><Relationship Id="rId3" Type="http://schemas.openxmlformats.org/officeDocument/2006/relationships/chart" Target="../charts/chart42.xml"/><Relationship Id="rId2" Type="http://schemas.openxmlformats.org/officeDocument/2006/relationships/chart" Target="../charts/chart41.xml"/><Relationship Id="rId1" Type="http://schemas.openxmlformats.org/officeDocument/2006/relationships/chart" Target="../charts/chart40.xml"/></Relationships>
</file>

<file path=xl/drawings/_rels/drawing18.xml.rels><?xml version="1.0" encoding="UTF-8" standalone="yes"?>
<Relationships xmlns="http://schemas.openxmlformats.org/package/2006/relationships"><Relationship Id="rId3" Type="http://schemas.openxmlformats.org/officeDocument/2006/relationships/chart" Target="../charts/chart45.xml"/><Relationship Id="rId2" Type="http://schemas.openxmlformats.org/officeDocument/2006/relationships/chart" Target="../charts/chart44.xml"/><Relationship Id="rId1" Type="http://schemas.openxmlformats.org/officeDocument/2006/relationships/chart" Target="../charts/chart43.xml"/></Relationships>
</file>

<file path=xl/drawings/_rels/drawing19.xml.rels><?xml version="1.0" encoding="UTF-8" standalone="yes"?>
<Relationships xmlns="http://schemas.openxmlformats.org/package/2006/relationships"><Relationship Id="rId3" Type="http://schemas.openxmlformats.org/officeDocument/2006/relationships/chart" Target="../charts/chart48.xml"/><Relationship Id="rId2" Type="http://schemas.openxmlformats.org/officeDocument/2006/relationships/chart" Target="../charts/chart47.xml"/><Relationship Id="rId1" Type="http://schemas.openxmlformats.org/officeDocument/2006/relationships/chart" Target="../charts/chart46.xml"/></Relationships>
</file>

<file path=xl/drawings/_rels/drawing20.xml.rels><?xml version="1.0" encoding="UTF-8" standalone="yes"?>
<Relationships xmlns="http://schemas.openxmlformats.org/package/2006/relationships"><Relationship Id="rId3" Type="http://schemas.openxmlformats.org/officeDocument/2006/relationships/chart" Target="../charts/chart51.xml"/><Relationship Id="rId2" Type="http://schemas.openxmlformats.org/officeDocument/2006/relationships/chart" Target="../charts/chart50.xml"/><Relationship Id="rId1" Type="http://schemas.openxmlformats.org/officeDocument/2006/relationships/chart" Target="../charts/chart49.xml"/></Relationships>
</file>

<file path=xl/drawings/_rels/drawing21.xml.rels><?xml version="1.0" encoding="UTF-8" standalone="yes"?>
<Relationships xmlns="http://schemas.openxmlformats.org/package/2006/relationships"><Relationship Id="rId3" Type="http://schemas.openxmlformats.org/officeDocument/2006/relationships/chart" Target="../charts/chart54.xml"/><Relationship Id="rId2" Type="http://schemas.openxmlformats.org/officeDocument/2006/relationships/chart" Target="../charts/chart53.xml"/><Relationship Id="rId1" Type="http://schemas.openxmlformats.org/officeDocument/2006/relationships/chart" Target="../charts/chart52.xml"/></Relationships>
</file>

<file path=xl/drawings/_rels/drawing22.xml.rels><?xml version="1.0" encoding="UTF-8" standalone="yes"?>
<Relationships xmlns="http://schemas.openxmlformats.org/package/2006/relationships"><Relationship Id="rId3" Type="http://schemas.openxmlformats.org/officeDocument/2006/relationships/chart" Target="../charts/chart57.xml"/><Relationship Id="rId2" Type="http://schemas.openxmlformats.org/officeDocument/2006/relationships/chart" Target="../charts/chart56.xml"/><Relationship Id="rId1" Type="http://schemas.openxmlformats.org/officeDocument/2006/relationships/chart" Target="../charts/chart55.xml"/></Relationships>
</file>

<file path=xl/drawings/_rels/drawing23.xml.rels><?xml version="1.0" encoding="UTF-8" standalone="yes"?>
<Relationships xmlns="http://schemas.openxmlformats.org/package/2006/relationships"><Relationship Id="rId3" Type="http://schemas.openxmlformats.org/officeDocument/2006/relationships/chart" Target="../charts/chart60.xml"/><Relationship Id="rId2" Type="http://schemas.openxmlformats.org/officeDocument/2006/relationships/chart" Target="../charts/chart59.xml"/><Relationship Id="rId1" Type="http://schemas.openxmlformats.org/officeDocument/2006/relationships/chart" Target="../charts/chart58.xml"/></Relationships>
</file>

<file path=xl/drawings/_rels/drawing24.xml.rels><?xml version="1.0" encoding="UTF-8" standalone="yes"?>
<Relationships xmlns="http://schemas.openxmlformats.org/package/2006/relationships"><Relationship Id="rId3" Type="http://schemas.openxmlformats.org/officeDocument/2006/relationships/chart" Target="../charts/chart63.xml"/><Relationship Id="rId2" Type="http://schemas.openxmlformats.org/officeDocument/2006/relationships/chart" Target="../charts/chart62.xml"/><Relationship Id="rId1" Type="http://schemas.openxmlformats.org/officeDocument/2006/relationships/chart" Target="../charts/chart61.xml"/></Relationships>
</file>

<file path=xl/drawings/_rels/drawing25.xml.rels><?xml version="1.0" encoding="UTF-8" standalone="yes"?>
<Relationships xmlns="http://schemas.openxmlformats.org/package/2006/relationships"><Relationship Id="rId3" Type="http://schemas.openxmlformats.org/officeDocument/2006/relationships/chart" Target="../charts/chart66.xml"/><Relationship Id="rId2" Type="http://schemas.openxmlformats.org/officeDocument/2006/relationships/chart" Target="../charts/chart65.xml"/><Relationship Id="rId1" Type="http://schemas.openxmlformats.org/officeDocument/2006/relationships/chart" Target="../charts/chart64.xml"/></Relationships>
</file>

<file path=xl/drawings/_rels/drawing26.xml.rels><?xml version="1.0" encoding="UTF-8" standalone="yes"?>
<Relationships xmlns="http://schemas.openxmlformats.org/package/2006/relationships"><Relationship Id="rId3" Type="http://schemas.openxmlformats.org/officeDocument/2006/relationships/chart" Target="../charts/chart69.xml"/><Relationship Id="rId2" Type="http://schemas.openxmlformats.org/officeDocument/2006/relationships/chart" Target="../charts/chart68.xml"/><Relationship Id="rId1" Type="http://schemas.openxmlformats.org/officeDocument/2006/relationships/chart" Target="../charts/chart67.xml"/></Relationships>
</file>

<file path=xl/drawings/_rels/drawing27.xml.rels><?xml version="1.0" encoding="UTF-8" standalone="yes"?>
<Relationships xmlns="http://schemas.openxmlformats.org/package/2006/relationships"><Relationship Id="rId3" Type="http://schemas.openxmlformats.org/officeDocument/2006/relationships/chart" Target="../charts/chart72.xml"/><Relationship Id="rId2" Type="http://schemas.openxmlformats.org/officeDocument/2006/relationships/chart" Target="../charts/chart71.xml"/><Relationship Id="rId1" Type="http://schemas.openxmlformats.org/officeDocument/2006/relationships/chart" Target="../charts/chart70.xml"/></Relationships>
</file>

<file path=xl/drawings/_rels/drawing28.xml.rels><?xml version="1.0" encoding="UTF-8" standalone="yes"?>
<Relationships xmlns="http://schemas.openxmlformats.org/package/2006/relationships"><Relationship Id="rId3" Type="http://schemas.openxmlformats.org/officeDocument/2006/relationships/chart" Target="../charts/chart75.xml"/><Relationship Id="rId2" Type="http://schemas.openxmlformats.org/officeDocument/2006/relationships/chart" Target="../charts/chart74.xml"/><Relationship Id="rId1" Type="http://schemas.openxmlformats.org/officeDocument/2006/relationships/chart" Target="../charts/chart73.xml"/></Relationships>
</file>

<file path=xl/drawings/_rels/drawing29.xml.rels><?xml version="1.0" encoding="UTF-8" standalone="yes"?>
<Relationships xmlns="http://schemas.openxmlformats.org/package/2006/relationships"><Relationship Id="rId3" Type="http://schemas.openxmlformats.org/officeDocument/2006/relationships/chart" Target="../charts/chart78.xml"/><Relationship Id="rId2" Type="http://schemas.openxmlformats.org/officeDocument/2006/relationships/chart" Target="../charts/chart77.xml"/><Relationship Id="rId1" Type="http://schemas.openxmlformats.org/officeDocument/2006/relationships/chart" Target="../charts/chart76.xml"/><Relationship Id="rId4" Type="http://schemas.openxmlformats.org/officeDocument/2006/relationships/chart" Target="../charts/chart79.xml"/></Relationships>
</file>

<file path=xl/drawings/_rels/drawing31.xml.rels><?xml version="1.0" encoding="UTF-8" standalone="yes"?>
<Relationships xmlns="http://schemas.openxmlformats.org/package/2006/relationships"><Relationship Id="rId3" Type="http://schemas.openxmlformats.org/officeDocument/2006/relationships/chart" Target="../charts/chart82.xml"/><Relationship Id="rId2" Type="http://schemas.openxmlformats.org/officeDocument/2006/relationships/chart" Target="../charts/chart81.xml"/><Relationship Id="rId1" Type="http://schemas.openxmlformats.org/officeDocument/2006/relationships/chart" Target="../charts/chart80.xml"/><Relationship Id="rId4" Type="http://schemas.openxmlformats.org/officeDocument/2006/relationships/chart" Target="../charts/chart83.xml"/></Relationships>
</file>

<file path=xl/drawings/drawing1.xml><?xml version="1.0" encoding="utf-8"?>
<xdr:wsDr xmlns:xdr="http://schemas.openxmlformats.org/drawingml/2006/spreadsheetDrawing" xmlns:a="http://schemas.openxmlformats.org/drawingml/2006/main">
  <xdr:twoCellAnchor editAs="oneCell">
    <xdr:from>
      <xdr:col>1</xdr:col>
      <xdr:colOff>5081</xdr:colOff>
      <xdr:row>0</xdr:row>
      <xdr:rowOff>157480</xdr:rowOff>
    </xdr:from>
    <xdr:to>
      <xdr:col>12</xdr:col>
      <xdr:colOff>962314</xdr:colOff>
      <xdr:row>2</xdr:row>
      <xdr:rowOff>140</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4566" y="157480"/>
          <a:ext cx="11855950" cy="373732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800100</xdr:colOff>
          <xdr:row>8</xdr:row>
          <xdr:rowOff>152400</xdr:rowOff>
        </xdr:from>
        <xdr:to>
          <xdr:col>9</xdr:col>
          <xdr:colOff>552450</xdr:colOff>
          <xdr:row>9</xdr:row>
          <xdr:rowOff>38100</xdr:rowOff>
        </xdr:to>
        <xdr:sp macro="" textlink="">
          <xdr:nvSpPr>
            <xdr:cNvPr id="24581" name="Drop Down 5" hidden="1">
              <a:extLst>
                <a:ext uri="{63B3BB69-23CF-44E3-9099-C40C66FF867C}">
                  <a14:compatExt spid="_x0000_s24581"/>
                </a:ext>
                <a:ext uri="{FF2B5EF4-FFF2-40B4-BE49-F238E27FC236}">
                  <a16:creationId xmlns:a16="http://schemas.microsoft.com/office/drawing/2014/main" id="{00000000-0008-0000-0000-0000056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723900</xdr:colOff>
          <xdr:row>11</xdr:row>
          <xdr:rowOff>57150</xdr:rowOff>
        </xdr:from>
        <xdr:to>
          <xdr:col>9</xdr:col>
          <xdr:colOff>723900</xdr:colOff>
          <xdr:row>13</xdr:row>
          <xdr:rowOff>38100</xdr:rowOff>
        </xdr:to>
        <xdr:sp macro="" textlink="">
          <xdr:nvSpPr>
            <xdr:cNvPr id="24583" name="Button 7" hidden="1">
              <a:extLst>
                <a:ext uri="{63B3BB69-23CF-44E3-9099-C40C66FF867C}">
                  <a14:compatExt spid="_x0000_s24583"/>
                </a:ext>
                <a:ext uri="{FF2B5EF4-FFF2-40B4-BE49-F238E27FC236}">
                  <a16:creationId xmlns:a16="http://schemas.microsoft.com/office/drawing/2014/main" id="{00000000-0008-0000-0000-0000076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FF0000"/>
                  </a:solidFill>
                  <a:latin typeface="Arial"/>
                  <a:cs typeface="Arial"/>
                </a:rPr>
                <a:t>Reset</a:t>
              </a:r>
            </a:p>
          </xdr:txBody>
        </xdr:sp>
        <xdr:clientData fPrintsWithSheet="0"/>
      </xdr:twoCellAnchor>
    </mc:Choice>
    <mc:Fallback/>
  </mc:AlternateContent>
  <xdr:twoCellAnchor>
    <xdr:from>
      <xdr:col>1</xdr:col>
      <xdr:colOff>5603</xdr:colOff>
      <xdr:row>2</xdr:row>
      <xdr:rowOff>560493</xdr:rowOff>
    </xdr:from>
    <xdr:to>
      <xdr:col>12</xdr:col>
      <xdr:colOff>981671</xdr:colOff>
      <xdr:row>3</xdr:row>
      <xdr:rowOff>2298469</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435162" y="4463875"/>
          <a:ext cx="12069891" cy="2307609"/>
        </a:xfrm>
        <a:prstGeom prst="rect">
          <a:avLst/>
        </a:prstGeom>
        <a:solidFill>
          <a:schemeClr val="lt1"/>
        </a:solidFill>
        <a:ln w="12700" cmpd="sng">
          <a:solidFill>
            <a:srgbClr val="0E256A"/>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800" b="1">
              <a:solidFill>
                <a:srgbClr val="0E256A"/>
              </a:solidFill>
              <a:effectLst/>
              <a:latin typeface="Century Gothic" panose="020B0502020202020204" pitchFamily="34" charset="0"/>
              <a:ea typeface="+mn-ea"/>
              <a:cs typeface="+mn-cs"/>
            </a:rPr>
            <a:t>Gender-Integrated Routine Data Quality Assessment (RDQA+G)</a:t>
          </a:r>
        </a:p>
        <a:p>
          <a:pPr>
            <a:lnSpc>
              <a:spcPts val="2300"/>
            </a:lnSpc>
          </a:pPr>
          <a:endParaRPr lang="en-US" sz="2400" b="1" kern="900" spc="0" baseline="0">
            <a:solidFill>
              <a:srgbClr val="0E256A"/>
            </a:solidFill>
            <a:effectLst/>
            <a:latin typeface="Century Gothic" panose="020B0502020202020204" pitchFamily="34" charset="0"/>
            <a:ea typeface="+mn-ea"/>
            <a:cs typeface="+mn-cs"/>
          </a:endParaRPr>
        </a:p>
        <a:p>
          <a:pPr>
            <a:lnSpc>
              <a:spcPts val="1500"/>
            </a:lnSpc>
          </a:pPr>
          <a:r>
            <a:rPr lang="en-US" sz="1000" kern="1400" spc="0" baseline="0">
              <a:solidFill>
                <a:schemeClr val="dk1"/>
              </a:solidFill>
              <a:effectLst/>
              <a:latin typeface="Century Gothic" panose="020B0502020202020204" pitchFamily="34" charset="0"/>
              <a:ea typeface="+mn-ea"/>
              <a:cs typeface="Arial" panose="020B0604020202020204" pitchFamily="34" charset="0"/>
            </a:rPr>
            <a:t>The gender-integrated routine data quality assessment (RDQA+G) tool is the newest addition to MEASURE Evaluation’s suite of capacity building and self-assessment tools that strengthen the monitoring and evaluation (M&amp;E) of public health interventions. The RDQA+G builds on the routine data quality assessment (RDQA) tools. It enables national programs or donor-funded projects to evaluate their own data quality with a special focus on gender data (including sex and age disaggregation), while continuing to improve reporting performance and prepare for data quality audits. The RDQA+G facilitates the identification of problem areas for selected indicators related to gender and data quality, and guides the creation of action plans for M&amp;E system strengthening. The RDQA+G is a Microsoft Excel-based tool that consists of a checklist and an automated dashboard to assist in interpreting assessment results. Users of this tool should also consult the standard </a:t>
          </a:r>
          <a:r>
            <a:rPr lang="en-US" sz="1000" u="sng" kern="1400" spc="0" baseline="0">
              <a:solidFill>
                <a:schemeClr val="dk1"/>
              </a:solidFill>
              <a:effectLst/>
              <a:latin typeface="Century Gothic" panose="020B0502020202020204" pitchFamily="34" charset="0"/>
              <a:ea typeface="+mn-ea"/>
              <a:cs typeface="Arial" panose="020B0604020202020204" pitchFamily="34" charset="0"/>
              <a:hlinkClick xmlns:r="http://schemas.openxmlformats.org/officeDocument/2006/relationships" r:id=""/>
            </a:rPr>
            <a:t>Data Quality Audit Tool: Guidelines for Implementation</a:t>
          </a:r>
          <a:r>
            <a:rPr lang="en-US" sz="1000" kern="1400" spc="0" baseline="0">
              <a:solidFill>
                <a:schemeClr val="dk1"/>
              </a:solidFill>
              <a:effectLst/>
              <a:latin typeface="Century Gothic" panose="020B0502020202020204" pitchFamily="34" charset="0"/>
              <a:ea typeface="+mn-ea"/>
              <a:cs typeface="Arial" panose="020B0604020202020204" pitchFamily="34" charset="0"/>
            </a:rPr>
            <a:t>, which is available here: https://www.measureevaluation.org/resources/publications/ms-08-29?searchterm=Data+Quality+Audit+Tool%3A+Guidelines+for+Implementation </a:t>
          </a:r>
        </a:p>
        <a:p>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r>
            <a:rPr lang="en-US" sz="1000" b="0" i="0" u="none" strike="noStrike">
              <a:solidFill>
                <a:schemeClr val="dk1"/>
              </a:solidFill>
              <a:effectLst/>
              <a:latin typeface="+mn-lt"/>
              <a:ea typeface="+mn-ea"/>
              <a:cs typeface="+mn-cs"/>
            </a:rPr>
            <a:t> </a:t>
          </a:r>
          <a:r>
            <a:rPr lang="en-US" sz="1000"/>
            <a:t> </a:t>
          </a:r>
        </a:p>
      </xdr:txBody>
    </xdr:sp>
    <xdr:clientData/>
  </xdr:twoCellAnchor>
  <xdr:twoCellAnchor editAs="oneCell">
    <xdr:from>
      <xdr:col>8</xdr:col>
      <xdr:colOff>476250</xdr:colOff>
      <xdr:row>16</xdr:row>
      <xdr:rowOff>910478</xdr:rowOff>
    </xdr:from>
    <xdr:to>
      <xdr:col>12</xdr:col>
      <xdr:colOff>561340</xdr:colOff>
      <xdr:row>16</xdr:row>
      <xdr:rowOff>2314747</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648015" y="13559118"/>
          <a:ext cx="3951119" cy="1404269"/>
        </a:xfrm>
        <a:prstGeom prst="rect">
          <a:avLst/>
        </a:prstGeom>
      </xdr:spPr>
    </xdr:pic>
    <xdr:clientData/>
  </xdr:twoCellAnchor>
  <xdr:twoCellAnchor>
    <xdr:from>
      <xdr:col>1</xdr:col>
      <xdr:colOff>328331</xdr:colOff>
      <xdr:row>16</xdr:row>
      <xdr:rowOff>1120588</xdr:rowOff>
    </xdr:from>
    <xdr:to>
      <xdr:col>7</xdr:col>
      <xdr:colOff>599514</xdr:colOff>
      <xdr:row>16</xdr:row>
      <xdr:rowOff>2336426</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734544" y="13769228"/>
          <a:ext cx="6070227" cy="12158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chemeClr val="dk1"/>
              </a:solidFill>
              <a:effectLst/>
              <a:latin typeface="Century Gothic" panose="020B0502020202020204" pitchFamily="34" charset="0"/>
              <a:ea typeface="Century Gothic" charset="0"/>
              <a:cs typeface="Arial" panose="020B0604020202020204" pitchFamily="34"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TL-17-01</a:t>
          </a:r>
          <a:endParaRPr lang="en-US" sz="1000">
            <a:latin typeface="Century Gothic" panose="020B0502020202020204" pitchFamily="34" charset="0"/>
            <a:ea typeface="Century Gothic" charset="0"/>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228600</xdr:colOff>
          <xdr:row>0</xdr:row>
          <xdr:rowOff>123825</xdr:rowOff>
        </xdr:from>
        <xdr:to>
          <xdr:col>10</xdr:col>
          <xdr:colOff>219075</xdr:colOff>
          <xdr:row>0</xdr:row>
          <xdr:rowOff>495300</xdr:rowOff>
        </xdr:to>
        <xdr:sp macro="" textlink="">
          <xdr:nvSpPr>
            <xdr:cNvPr id="114689" name="Button 1" hidden="1">
              <a:extLst>
                <a:ext uri="{63B3BB69-23CF-44E3-9099-C40C66FF867C}">
                  <a14:compatExt spid="_x0000_s114689"/>
                </a:ext>
                <a:ext uri="{FF2B5EF4-FFF2-40B4-BE49-F238E27FC236}">
                  <a16:creationId xmlns:a16="http://schemas.microsoft.com/office/drawing/2014/main" id="{00000000-0008-0000-0100-000001C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142875</xdr:colOff>
          <xdr:row>0</xdr:row>
          <xdr:rowOff>114300</xdr:rowOff>
        </xdr:from>
        <xdr:to>
          <xdr:col>17</xdr:col>
          <xdr:colOff>38100</xdr:colOff>
          <xdr:row>0</xdr:row>
          <xdr:rowOff>476250</xdr:rowOff>
        </xdr:to>
        <xdr:sp macro="" textlink="">
          <xdr:nvSpPr>
            <xdr:cNvPr id="68609" name="Button 1" hidden="1">
              <a:extLst>
                <a:ext uri="{63B3BB69-23CF-44E3-9099-C40C66FF867C}">
                  <a14:compatExt spid="_x0000_s68609"/>
                </a:ext>
                <a:ext uri="{FF2B5EF4-FFF2-40B4-BE49-F238E27FC236}">
                  <a16:creationId xmlns:a16="http://schemas.microsoft.com/office/drawing/2014/main" id="{00000000-0008-0000-0200-0000010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8" name="Chart 25">
          <a:extLst>
            <a:ext uri="{FF2B5EF4-FFF2-40B4-BE49-F238E27FC236}">
              <a16:creationId xmlns:a16="http://schemas.microsoft.com/office/drawing/2014/main" id="{00000000-0008-0000-0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0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785814</xdr:colOff>
      <xdr:row>95</xdr:row>
      <xdr:rowOff>14287</xdr:rowOff>
    </xdr:from>
    <xdr:to>
      <xdr:col>9</xdr:col>
      <xdr:colOff>4822032</xdr:colOff>
      <xdr:row>101</xdr:row>
      <xdr:rowOff>392906</xdr:rowOff>
    </xdr:to>
    <xdr:graphicFrame macro="">
      <xdr:nvGraphicFramePr>
        <xdr:cNvPr id="16" name="Chart 15">
          <a:extLst>
            <a:ext uri="{FF2B5EF4-FFF2-40B4-BE49-F238E27FC236}">
              <a16:creationId xmlns:a16="http://schemas.microsoft.com/office/drawing/2014/main" id="{00000000-0008-0000-03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absolute">
        <xdr:from>
          <xdr:col>10</xdr:col>
          <xdr:colOff>1314450</xdr:colOff>
          <xdr:row>0</xdr:row>
          <xdr:rowOff>152400</xdr:rowOff>
        </xdr:from>
        <xdr:to>
          <xdr:col>10</xdr:col>
          <xdr:colOff>3143250</xdr:colOff>
          <xdr:row>0</xdr:row>
          <xdr:rowOff>514350</xdr:rowOff>
        </xdr:to>
        <xdr:sp macro="" textlink="">
          <xdr:nvSpPr>
            <xdr:cNvPr id="25601" name="Button 1" hidden="1">
              <a:extLst>
                <a:ext uri="{63B3BB69-23CF-44E3-9099-C40C66FF867C}">
                  <a14:compatExt spid="_x0000_s25601"/>
                </a:ext>
                <a:ext uri="{FF2B5EF4-FFF2-40B4-BE49-F238E27FC236}">
                  <a16:creationId xmlns:a16="http://schemas.microsoft.com/office/drawing/2014/main" id="{00000000-0008-0000-0300-0000016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7" name="Chart 25">
          <a:extLst>
            <a:ext uri="{FF2B5EF4-FFF2-40B4-BE49-F238E27FC236}">
              <a16:creationId xmlns:a16="http://schemas.microsoft.com/office/drawing/2014/main" id="{00000000-0008-0000-0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0" name="Chart 36">
          <a:extLst>
            <a:ext uri="{FF2B5EF4-FFF2-40B4-BE49-F238E27FC236}">
              <a16:creationId xmlns:a16="http://schemas.microsoft.com/office/drawing/2014/main" id="{00000000-0008-0000-04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738769</xdr:colOff>
      <xdr:row>95</xdr:row>
      <xdr:rowOff>14287</xdr:rowOff>
    </xdr:from>
    <xdr:to>
      <xdr:col>9</xdr:col>
      <xdr:colOff>4774987</xdr:colOff>
      <xdr:row>101</xdr:row>
      <xdr:rowOff>392906</xdr:rowOff>
    </xdr:to>
    <xdr:graphicFrame macro="">
      <xdr:nvGraphicFramePr>
        <xdr:cNvPr id="11" name="Chart 10">
          <a:extLst>
            <a:ext uri="{FF2B5EF4-FFF2-40B4-BE49-F238E27FC236}">
              <a16:creationId xmlns:a16="http://schemas.microsoft.com/office/drawing/2014/main" id="{00000000-0008-0000-0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152400</xdr:rowOff>
        </xdr:from>
        <xdr:to>
          <xdr:col>10</xdr:col>
          <xdr:colOff>3171825</xdr:colOff>
          <xdr:row>0</xdr:row>
          <xdr:rowOff>523875</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00000000-0008-0000-0400-0000016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7" name="Chart 25">
          <a:extLst>
            <a:ext uri="{FF2B5EF4-FFF2-40B4-BE49-F238E27FC236}">
              <a16:creationId xmlns:a16="http://schemas.microsoft.com/office/drawing/2014/main" id="{00000000-0008-0000-05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8" name="Chart 36">
          <a:extLst>
            <a:ext uri="{FF2B5EF4-FFF2-40B4-BE49-F238E27FC236}">
              <a16:creationId xmlns:a16="http://schemas.microsoft.com/office/drawing/2014/main" id="{00000000-0008-0000-05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9" name="Chart 8">
          <a:extLst>
            <a:ext uri="{FF2B5EF4-FFF2-40B4-BE49-F238E27FC236}">
              <a16:creationId xmlns:a16="http://schemas.microsoft.com/office/drawing/2014/main" id="{00000000-0008-0000-05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1314450</xdr:colOff>
          <xdr:row>0</xdr:row>
          <xdr:rowOff>152400</xdr:rowOff>
        </xdr:from>
        <xdr:to>
          <xdr:col>10</xdr:col>
          <xdr:colOff>3133725</xdr:colOff>
          <xdr:row>0</xdr:row>
          <xdr:rowOff>514350</xdr:rowOff>
        </xdr:to>
        <xdr:sp macro="" textlink="">
          <xdr:nvSpPr>
            <xdr:cNvPr id="27649" name="Button 1" hidden="1">
              <a:extLst>
                <a:ext uri="{63B3BB69-23CF-44E3-9099-C40C66FF867C}">
                  <a14:compatExt spid="_x0000_s27649"/>
                </a:ext>
                <a:ext uri="{FF2B5EF4-FFF2-40B4-BE49-F238E27FC236}">
                  <a16:creationId xmlns:a16="http://schemas.microsoft.com/office/drawing/2014/main" id="{00000000-0008-0000-0500-0000016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9" name="Chart 36">
          <a:extLst>
            <a:ext uri="{FF2B5EF4-FFF2-40B4-BE49-F238E27FC236}">
              <a16:creationId xmlns:a16="http://schemas.microsoft.com/office/drawing/2014/main" id="{00000000-0008-0000-0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0" name="Chart 9">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1333500</xdr:colOff>
          <xdr:row>0</xdr:row>
          <xdr:rowOff>114300</xdr:rowOff>
        </xdr:from>
        <xdr:to>
          <xdr:col>10</xdr:col>
          <xdr:colOff>3152775</xdr:colOff>
          <xdr:row>0</xdr:row>
          <xdr:rowOff>485775</xdr:rowOff>
        </xdr:to>
        <xdr:sp macro="" textlink="">
          <xdr:nvSpPr>
            <xdr:cNvPr id="28673" name="Button 1" hidden="1">
              <a:extLst>
                <a:ext uri="{63B3BB69-23CF-44E3-9099-C40C66FF867C}">
                  <a14:compatExt spid="_x0000_s28673"/>
                </a:ext>
                <a:ext uri="{FF2B5EF4-FFF2-40B4-BE49-F238E27FC236}">
                  <a16:creationId xmlns:a16="http://schemas.microsoft.com/office/drawing/2014/main" id="{00000000-0008-0000-0600-0000017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7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41275</xdr:rowOff>
    </xdr:from>
    <xdr:to>
      <xdr:col>2</xdr:col>
      <xdr:colOff>3381798</xdr:colOff>
      <xdr:row>101</xdr:row>
      <xdr:rowOff>425917</xdr:rowOff>
    </xdr:to>
    <xdr:graphicFrame macro="">
      <xdr:nvGraphicFramePr>
        <xdr:cNvPr id="6" name="Chart 36">
          <a:extLst>
            <a:ext uri="{FF2B5EF4-FFF2-40B4-BE49-F238E27FC236}">
              <a16:creationId xmlns:a16="http://schemas.microsoft.com/office/drawing/2014/main" id="{00000000-0008-0000-07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7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1362075</xdr:colOff>
          <xdr:row>0</xdr:row>
          <xdr:rowOff>114300</xdr:rowOff>
        </xdr:from>
        <xdr:to>
          <xdr:col>10</xdr:col>
          <xdr:colOff>3181350</xdr:colOff>
          <xdr:row>0</xdr:row>
          <xdr:rowOff>485775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700-0000017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95250</xdr:rowOff>
        </xdr:from>
        <xdr:to>
          <xdr:col>10</xdr:col>
          <xdr:colOff>3181350</xdr:colOff>
          <xdr:row>0</xdr:row>
          <xdr:rowOff>466725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800-0000017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9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9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9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1371600</xdr:colOff>
          <xdr:row>0</xdr:row>
          <xdr:rowOff>114300</xdr:rowOff>
        </xdr:from>
        <xdr:to>
          <xdr:col>10</xdr:col>
          <xdr:colOff>3200400</xdr:colOff>
          <xdr:row>0</xdr:row>
          <xdr:rowOff>476250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A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A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A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95250</xdr:rowOff>
        </xdr:from>
        <xdr:to>
          <xdr:col>10</xdr:col>
          <xdr:colOff>3171825</xdr:colOff>
          <xdr:row>0</xdr:row>
          <xdr:rowOff>466725</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0A00-0000018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B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36286</xdr:colOff>
      <xdr:row>95</xdr:row>
      <xdr:rowOff>18597</xdr:rowOff>
    </xdr:from>
    <xdr:to>
      <xdr:col>2</xdr:col>
      <xdr:colOff>3401414</xdr:colOff>
      <xdr:row>101</xdr:row>
      <xdr:rowOff>403239</xdr:rowOff>
    </xdr:to>
    <xdr:graphicFrame macro="">
      <xdr:nvGraphicFramePr>
        <xdr:cNvPr id="6" name="Chart 36">
          <a:extLst>
            <a:ext uri="{FF2B5EF4-FFF2-40B4-BE49-F238E27FC236}">
              <a16:creationId xmlns:a16="http://schemas.microsoft.com/office/drawing/2014/main" id="{00000000-0008-0000-0B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B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133350</xdr:rowOff>
        </xdr:from>
        <xdr:to>
          <xdr:col>10</xdr:col>
          <xdr:colOff>3171825</xdr:colOff>
          <xdr:row>0</xdr:row>
          <xdr:rowOff>504825</xdr:rowOff>
        </xdr:to>
        <xdr:sp macro="" textlink="">
          <xdr:nvSpPr>
            <xdr:cNvPr id="33793" name="Button 1" hidden="1">
              <a:extLst>
                <a:ext uri="{63B3BB69-23CF-44E3-9099-C40C66FF867C}">
                  <a14:compatExt spid="_x0000_s33793"/>
                </a:ext>
                <a:ext uri="{FF2B5EF4-FFF2-40B4-BE49-F238E27FC236}">
                  <a16:creationId xmlns:a16="http://schemas.microsoft.com/office/drawing/2014/main" id="{00000000-0008-0000-0B00-0000018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C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C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C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1343025</xdr:colOff>
          <xdr:row>0</xdr:row>
          <xdr:rowOff>114300</xdr:rowOff>
        </xdr:from>
        <xdr:to>
          <xdr:col>10</xdr:col>
          <xdr:colOff>3162300</xdr:colOff>
          <xdr:row>0</xdr:row>
          <xdr:rowOff>485775</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0C00-0000018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D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D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D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1362075</xdr:colOff>
          <xdr:row>0</xdr:row>
          <xdr:rowOff>114300</xdr:rowOff>
        </xdr:from>
        <xdr:to>
          <xdr:col>10</xdr:col>
          <xdr:colOff>3181350</xdr:colOff>
          <xdr:row>0</xdr:row>
          <xdr:rowOff>476250</xdr:rowOff>
        </xdr:to>
        <xdr:sp macro="" textlink="">
          <xdr:nvSpPr>
            <xdr:cNvPr id="35841" name="Button 1" hidden="1">
              <a:extLst>
                <a:ext uri="{63B3BB69-23CF-44E3-9099-C40C66FF867C}">
                  <a14:compatExt spid="_x0000_s35841"/>
                </a:ext>
                <a:ext uri="{FF2B5EF4-FFF2-40B4-BE49-F238E27FC236}">
                  <a16:creationId xmlns:a16="http://schemas.microsoft.com/office/drawing/2014/main" id="{00000000-0008-0000-0D00-0000018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5" name="Chart 25">
          <a:extLst>
            <a:ext uri="{FF2B5EF4-FFF2-40B4-BE49-F238E27FC236}">
              <a16:creationId xmlns:a16="http://schemas.microsoft.com/office/drawing/2014/main"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6" name="Chart 36">
          <a:extLst>
            <a:ext uri="{FF2B5EF4-FFF2-40B4-BE49-F238E27FC236}">
              <a16:creationId xmlns:a16="http://schemas.microsoft.com/office/drawing/2014/main" id="{00000000-0008-0000-0E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7" name="Chart 6">
          <a:extLst>
            <a:ext uri="{FF2B5EF4-FFF2-40B4-BE49-F238E27FC236}">
              <a16:creationId xmlns:a16="http://schemas.microsoft.com/office/drawing/2014/main" id="{00000000-0008-0000-0E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104775</xdr:rowOff>
        </xdr:from>
        <xdr:to>
          <xdr:col>10</xdr:col>
          <xdr:colOff>3171825</xdr:colOff>
          <xdr:row>0</xdr:row>
          <xdr:rowOff>476250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E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8" name="Chart 25">
          <a:extLst>
            <a:ext uri="{FF2B5EF4-FFF2-40B4-BE49-F238E27FC236}">
              <a16:creationId xmlns:a16="http://schemas.microsoft.com/office/drawing/2014/main" id="{00000000-0008-0000-0F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9" name="Chart 36">
          <a:extLst>
            <a:ext uri="{FF2B5EF4-FFF2-40B4-BE49-F238E27FC236}">
              <a16:creationId xmlns:a16="http://schemas.microsoft.com/office/drawing/2014/main" id="{00000000-0008-0000-0F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0" name="Chart 9">
          <a:extLst>
            <a:ext uri="{FF2B5EF4-FFF2-40B4-BE49-F238E27FC236}">
              <a16:creationId xmlns:a16="http://schemas.microsoft.com/office/drawing/2014/main" id="{00000000-0008-0000-0F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114300</xdr:rowOff>
        </xdr:from>
        <xdr:to>
          <xdr:col>10</xdr:col>
          <xdr:colOff>3171825</xdr:colOff>
          <xdr:row>0</xdr:row>
          <xdr:rowOff>476250</xdr:rowOff>
        </xdr:to>
        <xdr:sp macro="" textlink="">
          <xdr:nvSpPr>
            <xdr:cNvPr id="37889" name="Button 1" hidden="1">
              <a:extLst>
                <a:ext uri="{63B3BB69-23CF-44E3-9099-C40C66FF867C}">
                  <a14:compatExt spid="_x0000_s37889"/>
                </a:ext>
                <a:ext uri="{FF2B5EF4-FFF2-40B4-BE49-F238E27FC236}">
                  <a16:creationId xmlns:a16="http://schemas.microsoft.com/office/drawing/2014/main" id="{00000000-0008-0000-0F00-0000019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1333500</xdr:colOff>
          <xdr:row>0</xdr:row>
          <xdr:rowOff>95250</xdr:rowOff>
        </xdr:from>
        <xdr:to>
          <xdr:col>10</xdr:col>
          <xdr:colOff>3162300</xdr:colOff>
          <xdr:row>0</xdr:row>
          <xdr:rowOff>466725</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1000-0000019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1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1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1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1333500</xdr:colOff>
          <xdr:row>0</xdr:row>
          <xdr:rowOff>114300</xdr:rowOff>
        </xdr:from>
        <xdr:to>
          <xdr:col>10</xdr:col>
          <xdr:colOff>3162300</xdr:colOff>
          <xdr:row>0</xdr:row>
          <xdr:rowOff>476250</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1100-0000019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2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133350</xdr:rowOff>
        </xdr:from>
        <xdr:to>
          <xdr:col>10</xdr:col>
          <xdr:colOff>3171825</xdr:colOff>
          <xdr:row>0</xdr:row>
          <xdr:rowOff>495300</xdr:rowOff>
        </xdr:to>
        <xdr:sp macro="" textlink="">
          <xdr:nvSpPr>
            <xdr:cNvPr id="40961" name="Button 1" hidden="1">
              <a:extLst>
                <a:ext uri="{63B3BB69-23CF-44E3-9099-C40C66FF867C}">
                  <a14:compatExt spid="_x0000_s40961"/>
                </a:ext>
                <a:ext uri="{FF2B5EF4-FFF2-40B4-BE49-F238E27FC236}">
                  <a16:creationId xmlns:a16="http://schemas.microsoft.com/office/drawing/2014/main" id="{00000000-0008-0000-1200-000001A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3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3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3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133350</xdr:rowOff>
        </xdr:from>
        <xdr:to>
          <xdr:col>10</xdr:col>
          <xdr:colOff>3181350</xdr:colOff>
          <xdr:row>0</xdr:row>
          <xdr:rowOff>495300</xdr:rowOff>
        </xdr:to>
        <xdr:sp macro="" textlink="">
          <xdr:nvSpPr>
            <xdr:cNvPr id="41985" name="Button 1" hidden="1">
              <a:extLst>
                <a:ext uri="{63B3BB69-23CF-44E3-9099-C40C66FF867C}">
                  <a14:compatExt spid="_x0000_s41985"/>
                </a:ext>
                <a:ext uri="{FF2B5EF4-FFF2-40B4-BE49-F238E27FC236}">
                  <a16:creationId xmlns:a16="http://schemas.microsoft.com/office/drawing/2014/main" id="{00000000-0008-0000-1300-000001A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4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4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4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1333500</xdr:colOff>
          <xdr:row>0</xdr:row>
          <xdr:rowOff>95250</xdr:rowOff>
        </xdr:from>
        <xdr:to>
          <xdr:col>10</xdr:col>
          <xdr:colOff>3152775</xdr:colOff>
          <xdr:row>0</xdr:row>
          <xdr:rowOff>466725</xdr:rowOff>
        </xdr:to>
        <xdr:sp macro="" textlink="">
          <xdr:nvSpPr>
            <xdr:cNvPr id="43009" name="Button 1" hidden="1">
              <a:extLst>
                <a:ext uri="{63B3BB69-23CF-44E3-9099-C40C66FF867C}">
                  <a14:compatExt spid="_x0000_s43009"/>
                </a:ext>
                <a:ext uri="{FF2B5EF4-FFF2-40B4-BE49-F238E27FC236}">
                  <a16:creationId xmlns:a16="http://schemas.microsoft.com/office/drawing/2014/main" id="{00000000-0008-0000-1400-000001A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5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27214</xdr:colOff>
      <xdr:row>95</xdr:row>
      <xdr:rowOff>18597</xdr:rowOff>
    </xdr:from>
    <xdr:to>
      <xdr:col>2</xdr:col>
      <xdr:colOff>3392342</xdr:colOff>
      <xdr:row>101</xdr:row>
      <xdr:rowOff>403239</xdr:rowOff>
    </xdr:to>
    <xdr:graphicFrame macro="">
      <xdr:nvGraphicFramePr>
        <xdr:cNvPr id="11" name="Chart 36">
          <a:extLst>
            <a:ext uri="{FF2B5EF4-FFF2-40B4-BE49-F238E27FC236}">
              <a16:creationId xmlns:a16="http://schemas.microsoft.com/office/drawing/2014/main" id="{00000000-0008-0000-1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5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1390650</xdr:colOff>
          <xdr:row>0</xdr:row>
          <xdr:rowOff>152400</xdr:rowOff>
        </xdr:from>
        <xdr:to>
          <xdr:col>10</xdr:col>
          <xdr:colOff>3209925</xdr:colOff>
          <xdr:row>0</xdr:row>
          <xdr:rowOff>523875</xdr:rowOff>
        </xdr:to>
        <xdr:sp macro="" textlink="">
          <xdr:nvSpPr>
            <xdr:cNvPr id="44033" name="Button 1" hidden="1">
              <a:extLst>
                <a:ext uri="{63B3BB69-23CF-44E3-9099-C40C66FF867C}">
                  <a14:compatExt spid="_x0000_s44033"/>
                </a:ext>
                <a:ext uri="{FF2B5EF4-FFF2-40B4-BE49-F238E27FC236}">
                  <a16:creationId xmlns:a16="http://schemas.microsoft.com/office/drawing/2014/main" id="{00000000-0008-0000-1500-000001A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1352550</xdr:colOff>
          <xdr:row>0</xdr:row>
          <xdr:rowOff>152400</xdr:rowOff>
        </xdr:from>
        <xdr:to>
          <xdr:col>10</xdr:col>
          <xdr:colOff>3171825</xdr:colOff>
          <xdr:row>0</xdr:row>
          <xdr:rowOff>514350</xdr:rowOff>
        </xdr:to>
        <xdr:sp macro="" textlink="">
          <xdr:nvSpPr>
            <xdr:cNvPr id="45057" name="Button 1" hidden="1">
              <a:extLst>
                <a:ext uri="{63B3BB69-23CF-44E3-9099-C40C66FF867C}">
                  <a14:compatExt spid="_x0000_s45057"/>
                </a:ext>
                <a:ext uri="{FF2B5EF4-FFF2-40B4-BE49-F238E27FC236}">
                  <a16:creationId xmlns:a16="http://schemas.microsoft.com/office/drawing/2014/main" id="{00000000-0008-0000-1600-000001B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7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7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7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1371600</xdr:colOff>
          <xdr:row>0</xdr:row>
          <xdr:rowOff>152400</xdr:rowOff>
        </xdr:from>
        <xdr:to>
          <xdr:col>10</xdr:col>
          <xdr:colOff>3200400</xdr:colOff>
          <xdr:row>0</xdr:row>
          <xdr:rowOff>523875</xdr:rowOff>
        </xdr:to>
        <xdr:sp macro="" textlink="">
          <xdr:nvSpPr>
            <xdr:cNvPr id="46081" name="Button 1" hidden="1">
              <a:extLst>
                <a:ext uri="{63B3BB69-23CF-44E3-9099-C40C66FF867C}">
                  <a14:compatExt spid="_x0000_s46081"/>
                </a:ext>
                <a:ext uri="{FF2B5EF4-FFF2-40B4-BE49-F238E27FC236}">
                  <a16:creationId xmlns:a16="http://schemas.microsoft.com/office/drawing/2014/main" id="{00000000-0008-0000-1700-000001B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8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8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1343025</xdr:colOff>
          <xdr:row>0</xdr:row>
          <xdr:rowOff>123825</xdr:rowOff>
        </xdr:from>
        <xdr:to>
          <xdr:col>10</xdr:col>
          <xdr:colOff>3162300</xdr:colOff>
          <xdr:row>0</xdr:row>
          <xdr:rowOff>495300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1800-000001B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9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9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14287</xdr:rowOff>
    </xdr:from>
    <xdr:to>
      <xdr:col>9</xdr:col>
      <xdr:colOff>4798219</xdr:colOff>
      <xdr:row>101</xdr:row>
      <xdr:rowOff>392906</xdr:rowOff>
    </xdr:to>
    <xdr:graphicFrame macro="">
      <xdr:nvGraphicFramePr>
        <xdr:cNvPr id="12" name="Chart 11">
          <a:extLst>
            <a:ext uri="{FF2B5EF4-FFF2-40B4-BE49-F238E27FC236}">
              <a16:creationId xmlns:a16="http://schemas.microsoft.com/office/drawing/2014/main" id="{00000000-0008-0000-19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1362075</xdr:colOff>
          <xdr:row>0</xdr:row>
          <xdr:rowOff>114300</xdr:rowOff>
        </xdr:from>
        <xdr:to>
          <xdr:col>10</xdr:col>
          <xdr:colOff>3181350</xdr:colOff>
          <xdr:row>0</xdr:row>
          <xdr:rowOff>476250</xdr:rowOff>
        </xdr:to>
        <xdr:sp macro="" textlink="">
          <xdr:nvSpPr>
            <xdr:cNvPr id="48129" name="Button 1" hidden="1">
              <a:extLst>
                <a:ext uri="{63B3BB69-23CF-44E3-9099-C40C66FF867C}">
                  <a14:compatExt spid="_x0000_s48129"/>
                </a:ext>
                <a:ext uri="{FF2B5EF4-FFF2-40B4-BE49-F238E27FC236}">
                  <a16:creationId xmlns:a16="http://schemas.microsoft.com/office/drawing/2014/main" id="{00000000-0008-0000-1900-000001B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xdr:from>
      <xdr:col>2</xdr:col>
      <xdr:colOff>3417095</xdr:colOff>
      <xdr:row>95</xdr:row>
      <xdr:rowOff>15876</xdr:rowOff>
    </xdr:from>
    <xdr:to>
      <xdr:col>8</xdr:col>
      <xdr:colOff>747715</xdr:colOff>
      <xdr:row>101</xdr:row>
      <xdr:rowOff>419100</xdr:rowOff>
    </xdr:to>
    <xdr:graphicFrame macro="">
      <xdr:nvGraphicFramePr>
        <xdr:cNvPr id="10" name="Chart 25">
          <a:extLst>
            <a:ext uri="{FF2B5EF4-FFF2-40B4-BE49-F238E27FC236}">
              <a16:creationId xmlns:a16="http://schemas.microsoft.com/office/drawing/2014/main" id="{00000000-0008-0000-1A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16670</xdr:colOff>
      <xdr:row>95</xdr:row>
      <xdr:rowOff>9525</xdr:rowOff>
    </xdr:from>
    <xdr:to>
      <xdr:col>2</xdr:col>
      <xdr:colOff>3381798</xdr:colOff>
      <xdr:row>101</xdr:row>
      <xdr:rowOff>394167</xdr:rowOff>
    </xdr:to>
    <xdr:graphicFrame macro="">
      <xdr:nvGraphicFramePr>
        <xdr:cNvPr id="11" name="Chart 36">
          <a:extLst>
            <a:ext uri="{FF2B5EF4-FFF2-40B4-BE49-F238E27FC236}">
              <a16:creationId xmlns:a16="http://schemas.microsoft.com/office/drawing/2014/main" id="{00000000-0008-0000-1A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762001</xdr:colOff>
      <xdr:row>95</xdr:row>
      <xdr:rowOff>41501</xdr:rowOff>
    </xdr:from>
    <xdr:to>
      <xdr:col>9</xdr:col>
      <xdr:colOff>4798219</xdr:colOff>
      <xdr:row>101</xdr:row>
      <xdr:rowOff>420120</xdr:rowOff>
    </xdr:to>
    <xdr:graphicFrame macro="">
      <xdr:nvGraphicFramePr>
        <xdr:cNvPr id="12" name="Chart 11">
          <a:extLst>
            <a:ext uri="{FF2B5EF4-FFF2-40B4-BE49-F238E27FC236}">
              <a16:creationId xmlns:a16="http://schemas.microsoft.com/office/drawing/2014/main" id="{00000000-0008-0000-1A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10</xdr:col>
          <xdr:colOff>1390650</xdr:colOff>
          <xdr:row>0</xdr:row>
          <xdr:rowOff>114300</xdr:rowOff>
        </xdr:from>
        <xdr:to>
          <xdr:col>10</xdr:col>
          <xdr:colOff>3219450</xdr:colOff>
          <xdr:row>0</xdr:row>
          <xdr:rowOff>476250</xdr:rowOff>
        </xdr:to>
        <xdr:sp macro="" textlink="">
          <xdr:nvSpPr>
            <xdr:cNvPr id="49153" name="Button 1" hidden="1">
              <a:extLst>
                <a:ext uri="{63B3BB69-23CF-44E3-9099-C40C66FF867C}">
                  <a14:compatExt spid="_x0000_s49153"/>
                </a:ext>
                <a:ext uri="{FF2B5EF4-FFF2-40B4-BE49-F238E27FC236}">
                  <a16:creationId xmlns:a16="http://schemas.microsoft.com/office/drawing/2014/main" id="{00000000-0008-0000-1A00-000001C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0</xdr:col>
      <xdr:colOff>189893</xdr:colOff>
      <xdr:row>3</xdr:row>
      <xdr:rowOff>20267</xdr:rowOff>
    </xdr:from>
    <xdr:to>
      <xdr:col>9</xdr:col>
      <xdr:colOff>486383</xdr:colOff>
      <xdr:row>40</xdr:row>
      <xdr:rowOff>111464</xdr:rowOff>
    </xdr:to>
    <xdr:graphicFrame macro="">
      <xdr:nvGraphicFramePr>
        <xdr:cNvPr id="112412" name="Chart 4">
          <a:extLst>
            <a:ext uri="{FF2B5EF4-FFF2-40B4-BE49-F238E27FC236}">
              <a16:creationId xmlns:a16="http://schemas.microsoft.com/office/drawing/2014/main" id="{00000000-0008-0000-1B00-00001CB7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152805</xdr:colOff>
      <xdr:row>42</xdr:row>
      <xdr:rowOff>136391</xdr:rowOff>
    </xdr:from>
    <xdr:to>
      <xdr:col>19</xdr:col>
      <xdr:colOff>526915</xdr:colOff>
      <xdr:row>68</xdr:row>
      <xdr:rowOff>20266</xdr:rowOff>
    </xdr:to>
    <xdr:graphicFrame macro="">
      <xdr:nvGraphicFramePr>
        <xdr:cNvPr id="112413" name="Chart 4">
          <a:extLst>
            <a:ext uri="{FF2B5EF4-FFF2-40B4-BE49-F238E27FC236}">
              <a16:creationId xmlns:a16="http://schemas.microsoft.com/office/drawing/2014/main" id="{00000000-0008-0000-1B00-00001DB7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552450</xdr:colOff>
      <xdr:row>3</xdr:row>
      <xdr:rowOff>28576</xdr:rowOff>
    </xdr:from>
    <xdr:to>
      <xdr:col>19</xdr:col>
      <xdr:colOff>561975</xdr:colOff>
      <xdr:row>40</xdr:row>
      <xdr:rowOff>133351</xdr:rowOff>
    </xdr:to>
    <xdr:graphicFrame macro="">
      <xdr:nvGraphicFramePr>
        <xdr:cNvPr id="6" name="Chart 5">
          <a:extLst>
            <a:ext uri="{FF2B5EF4-FFF2-40B4-BE49-F238E27FC236}">
              <a16:creationId xmlns:a16="http://schemas.microsoft.com/office/drawing/2014/main" id="{00000000-0008-0000-1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21</xdr:col>
          <xdr:colOff>409575</xdr:colOff>
          <xdr:row>0</xdr:row>
          <xdr:rowOff>133350</xdr:rowOff>
        </xdr:from>
        <xdr:to>
          <xdr:col>24</xdr:col>
          <xdr:colOff>409575</xdr:colOff>
          <xdr:row>1</xdr:row>
          <xdr:rowOff>238125</xdr:rowOff>
        </xdr:to>
        <xdr:sp macro="" textlink="">
          <xdr:nvSpPr>
            <xdr:cNvPr id="50177" name="Button 1" hidden="1">
              <a:extLst>
                <a:ext uri="{63B3BB69-23CF-44E3-9099-C40C66FF867C}">
                  <a14:compatExt spid="_x0000_s50177"/>
                </a:ext>
                <a:ext uri="{FF2B5EF4-FFF2-40B4-BE49-F238E27FC236}">
                  <a16:creationId xmlns:a16="http://schemas.microsoft.com/office/drawing/2014/main" id="{00000000-0008-0000-1B00-000001C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xdr:twoCellAnchor>
    <xdr:from>
      <xdr:col>1</xdr:col>
      <xdr:colOff>3229623</xdr:colOff>
      <xdr:row>106</xdr:row>
      <xdr:rowOff>40968</xdr:rowOff>
    </xdr:from>
    <xdr:to>
      <xdr:col>4</xdr:col>
      <xdr:colOff>307257</xdr:colOff>
      <xdr:row>111</xdr:row>
      <xdr:rowOff>353786</xdr:rowOff>
    </xdr:to>
    <xdr:graphicFrame macro="">
      <xdr:nvGraphicFramePr>
        <xdr:cNvPr id="180916" name="Chart 23">
          <a:extLst>
            <a:ext uri="{FF2B5EF4-FFF2-40B4-BE49-F238E27FC236}">
              <a16:creationId xmlns:a16="http://schemas.microsoft.com/office/drawing/2014/main" id="{00000000-0008-0000-1C00-0000B4C20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334569</xdr:colOff>
      <xdr:row>106</xdr:row>
      <xdr:rowOff>32637</xdr:rowOff>
    </xdr:from>
    <xdr:to>
      <xdr:col>7</xdr:col>
      <xdr:colOff>689623</xdr:colOff>
      <xdr:row>111</xdr:row>
      <xdr:rowOff>344715</xdr:rowOff>
    </xdr:to>
    <xdr:graphicFrame macro="">
      <xdr:nvGraphicFramePr>
        <xdr:cNvPr id="180917" name="Chart 24">
          <a:extLst>
            <a:ext uri="{FF2B5EF4-FFF2-40B4-BE49-F238E27FC236}">
              <a16:creationId xmlns:a16="http://schemas.microsoft.com/office/drawing/2014/main" id="{00000000-0008-0000-1C00-0000B5C20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703964</xdr:colOff>
      <xdr:row>106</xdr:row>
      <xdr:rowOff>28678</xdr:rowOff>
    </xdr:from>
    <xdr:to>
      <xdr:col>8</xdr:col>
      <xdr:colOff>2116666</xdr:colOff>
      <xdr:row>111</xdr:row>
      <xdr:rowOff>353786</xdr:rowOff>
    </xdr:to>
    <xdr:graphicFrame macro="">
      <xdr:nvGraphicFramePr>
        <xdr:cNvPr id="16" name="Chart 15">
          <a:extLst>
            <a:ext uri="{FF2B5EF4-FFF2-40B4-BE49-F238E27FC236}">
              <a16:creationId xmlns:a16="http://schemas.microsoft.com/office/drawing/2014/main" id="{00000000-0008-0000-1C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106</xdr:row>
      <xdr:rowOff>13401</xdr:rowOff>
    </xdr:from>
    <xdr:to>
      <xdr:col>1</xdr:col>
      <xdr:colOff>3190704</xdr:colOff>
      <xdr:row>111</xdr:row>
      <xdr:rowOff>353786</xdr:rowOff>
    </xdr:to>
    <xdr:graphicFrame macro="">
      <xdr:nvGraphicFramePr>
        <xdr:cNvPr id="3" name="Chart 2">
          <a:extLst>
            <a:ext uri="{FF2B5EF4-FFF2-40B4-BE49-F238E27FC236}">
              <a16:creationId xmlns:a16="http://schemas.microsoft.com/office/drawing/2014/main" id="{00000000-0008-0000-1C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xdr:from>
          <xdr:col>9</xdr:col>
          <xdr:colOff>514350</xdr:colOff>
          <xdr:row>0</xdr:row>
          <xdr:rowOff>133350</xdr:rowOff>
        </xdr:from>
        <xdr:to>
          <xdr:col>11</xdr:col>
          <xdr:colOff>190500</xdr:colOff>
          <xdr:row>0</xdr:row>
          <xdr:rowOff>495300</xdr:rowOff>
        </xdr:to>
        <xdr:sp macro="" textlink="">
          <xdr:nvSpPr>
            <xdr:cNvPr id="65539" name="Button 3" hidden="1">
              <a:extLst>
                <a:ext uri="{63B3BB69-23CF-44E3-9099-C40C66FF867C}">
                  <a14:compatExt spid="_x0000_s65539"/>
                </a:ext>
                <a:ext uri="{FF2B5EF4-FFF2-40B4-BE49-F238E27FC236}">
                  <a16:creationId xmlns:a16="http://schemas.microsoft.com/office/drawing/2014/main" id="{00000000-0008-0000-1C00-00000300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123825</xdr:colOff>
          <xdr:row>18</xdr:row>
          <xdr:rowOff>95250</xdr:rowOff>
        </xdr:from>
        <xdr:to>
          <xdr:col>14</xdr:col>
          <xdr:colOff>914400</xdr:colOff>
          <xdr:row>19</xdr:row>
          <xdr:rowOff>85725</xdr:rowOff>
        </xdr:to>
        <xdr:sp macro="" textlink="">
          <xdr:nvSpPr>
            <xdr:cNvPr id="111617" name="Button 1" hidden="1">
              <a:extLst>
                <a:ext uri="{63B3BB69-23CF-44E3-9099-C40C66FF867C}">
                  <a14:compatExt spid="_x0000_s111617"/>
                </a:ext>
                <a:ext uri="{FF2B5EF4-FFF2-40B4-BE49-F238E27FC236}">
                  <a16:creationId xmlns:a16="http://schemas.microsoft.com/office/drawing/2014/main" id="{00000000-0008-0000-1D00-000001B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xdr:twoCellAnchor>
    <xdr:from>
      <xdr:col>0</xdr:col>
      <xdr:colOff>62441</xdr:colOff>
      <xdr:row>2</xdr:row>
      <xdr:rowOff>96307</xdr:rowOff>
    </xdr:from>
    <xdr:to>
      <xdr:col>7</xdr:col>
      <xdr:colOff>329141</xdr:colOff>
      <xdr:row>29</xdr:row>
      <xdr:rowOff>152398</xdr:rowOff>
    </xdr:to>
    <xdr:graphicFrame macro="">
      <xdr:nvGraphicFramePr>
        <xdr:cNvPr id="26442802" name="Chart 4">
          <a:extLst>
            <a:ext uri="{FF2B5EF4-FFF2-40B4-BE49-F238E27FC236}">
              <a16:creationId xmlns:a16="http://schemas.microsoft.com/office/drawing/2014/main" id="{00000000-0008-0000-1E00-0000327C9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561975</xdr:colOff>
      <xdr:row>2</xdr:row>
      <xdr:rowOff>114299</xdr:rowOff>
    </xdr:from>
    <xdr:to>
      <xdr:col>20</xdr:col>
      <xdr:colOff>19050</xdr:colOff>
      <xdr:row>29</xdr:row>
      <xdr:rowOff>143932</xdr:rowOff>
    </xdr:to>
    <xdr:graphicFrame macro="">
      <xdr:nvGraphicFramePr>
        <xdr:cNvPr id="26442803" name="Chart 6">
          <a:extLst>
            <a:ext uri="{FF2B5EF4-FFF2-40B4-BE49-F238E27FC236}">
              <a16:creationId xmlns:a16="http://schemas.microsoft.com/office/drawing/2014/main" id="{00000000-0008-0000-1E00-0000337C9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72572</xdr:colOff>
      <xdr:row>30</xdr:row>
      <xdr:rowOff>160866</xdr:rowOff>
    </xdr:from>
    <xdr:to>
      <xdr:col>9</xdr:col>
      <xdr:colOff>223158</xdr:colOff>
      <xdr:row>59</xdr:row>
      <xdr:rowOff>34156</xdr:rowOff>
    </xdr:to>
    <xdr:graphicFrame macro="">
      <xdr:nvGraphicFramePr>
        <xdr:cNvPr id="3" name="Chart 2">
          <a:extLst>
            <a:ext uri="{FF2B5EF4-FFF2-40B4-BE49-F238E27FC236}">
              <a16:creationId xmlns:a16="http://schemas.microsoft.com/office/drawing/2014/main" id="{00000000-0008-0000-1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290286</xdr:colOff>
      <xdr:row>31</xdr:row>
      <xdr:rowOff>4232</xdr:rowOff>
    </xdr:from>
    <xdr:to>
      <xdr:col>20</xdr:col>
      <xdr:colOff>5443</xdr:colOff>
      <xdr:row>59</xdr:row>
      <xdr:rowOff>42332</xdr:rowOff>
    </xdr:to>
    <xdr:graphicFrame macro="">
      <xdr:nvGraphicFramePr>
        <xdr:cNvPr id="4" name="Chart 3">
          <a:extLst>
            <a:ext uri="{FF2B5EF4-FFF2-40B4-BE49-F238E27FC236}">
              <a16:creationId xmlns:a16="http://schemas.microsoft.com/office/drawing/2014/main" id="{00000000-0008-0000-1E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xdr:from>
          <xdr:col>25</xdr:col>
          <xdr:colOff>247650</xdr:colOff>
          <xdr:row>0</xdr:row>
          <xdr:rowOff>95250</xdr:rowOff>
        </xdr:from>
        <xdr:to>
          <xdr:col>28</xdr:col>
          <xdr:colOff>247650</xdr:colOff>
          <xdr:row>1</xdr:row>
          <xdr:rowOff>200025</xdr:rowOff>
        </xdr:to>
        <xdr:sp macro="" textlink="">
          <xdr:nvSpPr>
            <xdr:cNvPr id="66561" name="Button 1" hidden="1">
              <a:extLst>
                <a:ext uri="{63B3BB69-23CF-44E3-9099-C40C66FF867C}">
                  <a14:compatExt spid="_x0000_s66561"/>
                </a:ext>
                <a:ext uri="{FF2B5EF4-FFF2-40B4-BE49-F238E27FC236}">
                  <a16:creationId xmlns:a16="http://schemas.microsoft.com/office/drawing/2014/main" id="{00000000-0008-0000-1E00-00000104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114300</xdr:colOff>
          <xdr:row>0</xdr:row>
          <xdr:rowOff>190500</xdr:rowOff>
        </xdr:from>
        <xdr:to>
          <xdr:col>10</xdr:col>
          <xdr:colOff>95250</xdr:colOff>
          <xdr:row>1</xdr:row>
          <xdr:rowOff>266700</xdr:rowOff>
        </xdr:to>
        <xdr:sp macro="" textlink="">
          <xdr:nvSpPr>
            <xdr:cNvPr id="113665" name="Button 1" hidden="1">
              <a:extLst>
                <a:ext uri="{63B3BB69-23CF-44E3-9099-C40C66FF867C}">
                  <a14:compatExt spid="_x0000_s113665"/>
                </a:ext>
                <a:ext uri="{FF2B5EF4-FFF2-40B4-BE49-F238E27FC236}">
                  <a16:creationId xmlns:a16="http://schemas.microsoft.com/office/drawing/2014/main" id="{00000000-0008-0000-1F00-000001B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Print</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8.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9.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trlProp" Target="../ctrlProps/ctrlProp10.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trlProp" Target="../ctrlProps/ctrlProp14.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trlProp" Target="../ctrlProps/ctrlProp15.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trlProp" Target="../ctrlProps/ctrlProp16.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trlProp" Target="../ctrlProps/ctrlProp17.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trlProp" Target="../ctrlProps/ctrlProp18.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trlProp" Target="../ctrlProps/ctrlProp19.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trlProp" Target="../ctrlProps/ctrlProp20.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trlProp" Target="../ctrlProps/ctrlProp2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trlProp" Target="../ctrlProps/ctrlProp2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trlProp" Target="../ctrlProps/ctrlProp23.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trlProp" Target="../ctrlProps/ctrlProp24.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trlProp" Target="../ctrlProps/ctrlProp2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trlProp" Target="../ctrlProps/ctrlProp2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trlProp" Target="../ctrlProps/ctrlProp27.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trlProp" Target="../ctrlProps/ctrlProp28.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trlProp" Target="../ctrlProps/ctrlProp2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trlProp" Target="../ctrlProps/ctrlProp30.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trlProp" Target="../ctrlProps/ctrlProp31.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trlProp" Target="../ctrlProps/ctrlProp32.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2.bin"/><Relationship Id="rId4" Type="http://schemas.openxmlformats.org/officeDocument/2006/relationships/ctrlProp" Target="../ctrlProps/ctrlProp33.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R64"/>
  <sheetViews>
    <sheetView tabSelected="1" zoomScale="68" zoomScaleNormal="68" zoomScaleSheetLayoutView="75" workbookViewId="0">
      <selection activeCell="X3" sqref="X3"/>
    </sheetView>
  </sheetViews>
  <sheetFormatPr defaultColWidth="8.7109375" defaultRowHeight="12.75" x14ac:dyDescent="0.2"/>
  <cols>
    <col min="1" max="1" width="6.140625" style="702" customWidth="1"/>
    <col min="2" max="13" width="14.42578125" style="706" customWidth="1"/>
    <col min="14" max="16" width="9.140625" style="702"/>
    <col min="17" max="19" width="5.7109375" style="702" hidden="1" customWidth="1"/>
    <col min="20" max="23" width="9.140625" style="702"/>
    <col min="24" max="16384" width="8.7109375" style="706"/>
  </cols>
  <sheetData>
    <row r="1" spans="2:44" s="702" customFormat="1" ht="13.5" thickBot="1" x14ac:dyDescent="0.25"/>
    <row r="2" spans="2:44" ht="294" customHeight="1" x14ac:dyDescent="0.2">
      <c r="B2" s="703"/>
      <c r="C2" s="704"/>
      <c r="D2" s="704"/>
      <c r="E2" s="704"/>
      <c r="F2" s="704"/>
      <c r="G2" s="704"/>
      <c r="H2" s="704"/>
      <c r="I2" s="704"/>
      <c r="J2" s="704"/>
      <c r="K2" s="704"/>
      <c r="L2" s="704"/>
      <c r="M2" s="705"/>
      <c r="Q2" s="702">
        <v>0</v>
      </c>
      <c r="R2" s="702">
        <v>0</v>
      </c>
      <c r="S2" s="702">
        <v>0</v>
      </c>
      <c r="X2" s="702"/>
      <c r="Y2" s="702"/>
      <c r="Z2" s="702"/>
      <c r="AA2" s="702"/>
      <c r="AB2" s="702"/>
      <c r="AC2" s="702"/>
      <c r="AD2" s="702"/>
      <c r="AE2" s="702"/>
      <c r="AF2" s="702"/>
      <c r="AG2" s="702"/>
      <c r="AH2" s="702"/>
      <c r="AI2" s="702"/>
      <c r="AJ2" s="702"/>
      <c r="AK2" s="702"/>
      <c r="AL2" s="702"/>
      <c r="AM2" s="702"/>
      <c r="AN2" s="702"/>
      <c r="AO2" s="702"/>
      <c r="AP2" s="702"/>
      <c r="AQ2" s="702"/>
      <c r="AR2" s="702"/>
    </row>
    <row r="3" spans="2:44" ht="45" customHeight="1" x14ac:dyDescent="0.2">
      <c r="B3" s="798"/>
      <c r="C3" s="798"/>
      <c r="D3" s="798"/>
      <c r="E3" s="798"/>
      <c r="F3" s="798"/>
      <c r="G3" s="798"/>
      <c r="H3" s="798"/>
      <c r="I3" s="798"/>
      <c r="J3" s="798"/>
      <c r="K3" s="798"/>
      <c r="L3" s="798"/>
      <c r="M3" s="798"/>
      <c r="Q3" s="702">
        <v>1</v>
      </c>
      <c r="R3" s="702">
        <v>1</v>
      </c>
      <c r="S3" s="702">
        <v>1</v>
      </c>
      <c r="X3" s="702"/>
      <c r="Y3" s="702"/>
      <c r="Z3" s="702"/>
      <c r="AA3" s="702"/>
      <c r="AB3" s="702"/>
      <c r="AC3" s="702"/>
      <c r="AD3" s="702"/>
      <c r="AE3" s="702"/>
      <c r="AF3" s="702"/>
      <c r="AG3" s="702"/>
      <c r="AH3" s="702"/>
      <c r="AI3" s="702"/>
      <c r="AJ3" s="702"/>
      <c r="AK3" s="702"/>
      <c r="AL3" s="702"/>
      <c r="AM3" s="702"/>
      <c r="AN3" s="702"/>
      <c r="AO3" s="702"/>
      <c r="AP3" s="702"/>
      <c r="AQ3" s="702"/>
      <c r="AR3" s="702"/>
    </row>
    <row r="4" spans="2:44" ht="183" customHeight="1" x14ac:dyDescent="0.2">
      <c r="B4" s="707"/>
      <c r="C4" s="707"/>
      <c r="D4" s="707"/>
      <c r="E4" s="707"/>
      <c r="F4" s="707"/>
      <c r="G4" s="707"/>
      <c r="H4" s="707"/>
      <c r="I4" s="707"/>
      <c r="J4" s="707"/>
      <c r="K4" s="707"/>
      <c r="L4" s="707"/>
      <c r="M4" s="707"/>
      <c r="Q4" s="702">
        <v>2</v>
      </c>
      <c r="R4" s="702">
        <v>2</v>
      </c>
      <c r="S4" s="702">
        <v>2</v>
      </c>
      <c r="X4" s="702"/>
      <c r="Y4" s="702"/>
      <c r="Z4" s="702"/>
      <c r="AA4" s="702"/>
      <c r="AB4" s="702"/>
      <c r="AC4" s="702"/>
      <c r="AD4" s="702"/>
      <c r="AE4" s="702"/>
      <c r="AF4" s="702"/>
      <c r="AG4" s="702"/>
      <c r="AH4" s="702"/>
      <c r="AI4" s="702"/>
      <c r="AJ4" s="702"/>
      <c r="AK4" s="702"/>
      <c r="AL4" s="702"/>
      <c r="AM4" s="702"/>
      <c r="AN4" s="702"/>
      <c r="AO4" s="702"/>
      <c r="AP4" s="702"/>
      <c r="AQ4" s="702"/>
      <c r="AR4" s="702"/>
    </row>
    <row r="5" spans="2:44" ht="83.65" customHeight="1" x14ac:dyDescent="0.2">
      <c r="B5" s="708"/>
      <c r="C5" s="799" t="s">
        <v>59</v>
      </c>
      <c r="D5" s="800"/>
      <c r="E5" s="800"/>
      <c r="F5" s="800"/>
      <c r="G5" s="800"/>
      <c r="H5" s="800"/>
      <c r="I5" s="800"/>
      <c r="J5" s="800"/>
      <c r="K5" s="800"/>
      <c r="L5" s="800"/>
      <c r="M5" s="709"/>
      <c r="Q5" s="702">
        <v>3</v>
      </c>
      <c r="R5" s="702">
        <v>3</v>
      </c>
      <c r="S5" s="702">
        <v>3</v>
      </c>
      <c r="X5" s="702"/>
      <c r="Y5" s="702"/>
      <c r="Z5" s="702"/>
      <c r="AA5" s="702"/>
      <c r="AB5" s="702"/>
      <c r="AC5" s="702"/>
      <c r="AD5" s="702"/>
      <c r="AE5" s="702"/>
      <c r="AF5" s="702"/>
      <c r="AG5" s="702"/>
      <c r="AH5" s="702"/>
      <c r="AI5" s="702"/>
      <c r="AJ5" s="702"/>
      <c r="AK5" s="702"/>
      <c r="AL5" s="702"/>
      <c r="AM5" s="702"/>
      <c r="AN5" s="702"/>
      <c r="AO5" s="702"/>
      <c r="AP5" s="702"/>
      <c r="AQ5" s="702"/>
      <c r="AR5" s="702"/>
    </row>
    <row r="6" spans="2:44" ht="6" hidden="1" customHeight="1" x14ac:dyDescent="0.2">
      <c r="B6" s="708"/>
      <c r="C6" s="710"/>
      <c r="D6" s="710"/>
      <c r="E6" s="710"/>
      <c r="F6" s="710"/>
      <c r="G6" s="710"/>
      <c r="H6" s="710"/>
      <c r="I6" s="710"/>
      <c r="J6" s="710"/>
      <c r="K6" s="710"/>
      <c r="L6" s="710"/>
      <c r="M6" s="709"/>
      <c r="Q6" s="702">
        <v>4</v>
      </c>
      <c r="R6" s="702">
        <v>4</v>
      </c>
      <c r="S6" s="702">
        <v>4</v>
      </c>
      <c r="X6" s="702"/>
      <c r="Y6" s="702"/>
      <c r="Z6" s="702"/>
      <c r="AA6" s="702"/>
      <c r="AB6" s="702"/>
      <c r="AC6" s="702"/>
      <c r="AD6" s="702"/>
      <c r="AE6" s="702"/>
      <c r="AF6" s="702"/>
      <c r="AG6" s="702"/>
      <c r="AH6" s="702"/>
      <c r="AI6" s="702"/>
      <c r="AJ6" s="702"/>
      <c r="AK6" s="702"/>
      <c r="AL6" s="702"/>
      <c r="AM6" s="702"/>
      <c r="AN6" s="702"/>
      <c r="AO6" s="702"/>
      <c r="AP6" s="702"/>
      <c r="AQ6" s="702"/>
      <c r="AR6" s="702"/>
    </row>
    <row r="7" spans="2:44" ht="9.75" hidden="1" customHeight="1" x14ac:dyDescent="0.25">
      <c r="B7" s="708"/>
      <c r="C7" s="710"/>
      <c r="D7" s="702"/>
      <c r="E7" s="711"/>
      <c r="F7" s="710"/>
      <c r="G7" s="710"/>
      <c r="H7" s="710"/>
      <c r="I7" s="710"/>
      <c r="J7" s="710"/>
      <c r="K7" s="710"/>
      <c r="L7" s="710"/>
      <c r="M7" s="709"/>
      <c r="R7" s="702">
        <v>5</v>
      </c>
      <c r="S7" s="702">
        <v>5</v>
      </c>
      <c r="X7" s="702"/>
      <c r="Y7" s="702"/>
      <c r="Z7" s="702"/>
      <c r="AA7" s="702"/>
      <c r="AB7" s="702"/>
      <c r="AC7" s="702"/>
      <c r="AD7" s="702"/>
      <c r="AE7" s="702"/>
      <c r="AF7" s="702"/>
      <c r="AG7" s="702"/>
      <c r="AH7" s="702"/>
      <c r="AI7" s="702"/>
      <c r="AJ7" s="702"/>
      <c r="AK7" s="702"/>
      <c r="AL7" s="702"/>
      <c r="AM7" s="702"/>
      <c r="AN7" s="702"/>
      <c r="AO7" s="702"/>
      <c r="AP7" s="702"/>
      <c r="AQ7" s="702"/>
      <c r="AR7" s="702"/>
    </row>
    <row r="8" spans="2:44" ht="30" customHeight="1" x14ac:dyDescent="0.25">
      <c r="B8" s="708"/>
      <c r="C8" s="710"/>
      <c r="D8" s="702"/>
      <c r="E8" s="711"/>
      <c r="F8" s="710"/>
      <c r="G8" s="710"/>
      <c r="H8" s="710"/>
      <c r="I8" s="710"/>
      <c r="J8" s="710"/>
      <c r="K8" s="710"/>
      <c r="L8" s="710"/>
      <c r="M8" s="709"/>
      <c r="R8" s="702">
        <v>6</v>
      </c>
      <c r="S8" s="702">
        <v>6</v>
      </c>
      <c r="X8" s="702"/>
      <c r="Y8" s="702"/>
      <c r="Z8" s="702"/>
      <c r="AA8" s="702"/>
      <c r="AB8" s="702"/>
      <c r="AC8" s="702"/>
      <c r="AD8" s="702"/>
      <c r="AE8" s="702"/>
      <c r="AF8" s="702"/>
      <c r="AG8" s="702"/>
      <c r="AH8" s="702"/>
      <c r="AI8" s="702"/>
      <c r="AJ8" s="702"/>
      <c r="AK8" s="702"/>
      <c r="AL8" s="702"/>
      <c r="AM8" s="702"/>
      <c r="AN8" s="702"/>
      <c r="AO8" s="702"/>
      <c r="AP8" s="702"/>
      <c r="AQ8" s="702"/>
      <c r="AR8" s="702"/>
    </row>
    <row r="9" spans="2:44" ht="30" customHeight="1" x14ac:dyDescent="0.2">
      <c r="B9" s="708"/>
      <c r="C9" s="712"/>
      <c r="D9" s="702"/>
      <c r="E9" s="780" t="s">
        <v>183</v>
      </c>
      <c r="F9" s="712"/>
      <c r="G9" s="712"/>
      <c r="H9" s="712"/>
      <c r="I9" s="712"/>
      <c r="J9" s="712"/>
      <c r="K9" s="712"/>
      <c r="L9" s="710"/>
      <c r="M9" s="709"/>
      <c r="R9" s="702">
        <v>7</v>
      </c>
      <c r="S9" s="702">
        <v>7</v>
      </c>
      <c r="X9" s="702"/>
      <c r="Y9" s="702"/>
      <c r="Z9" s="702"/>
      <c r="AA9" s="702"/>
      <c r="AB9" s="702"/>
      <c r="AC9" s="702"/>
      <c r="AD9" s="702"/>
      <c r="AE9" s="702"/>
      <c r="AF9" s="702"/>
      <c r="AG9" s="702"/>
      <c r="AH9" s="702"/>
      <c r="AI9" s="702"/>
      <c r="AJ9" s="702"/>
      <c r="AK9" s="702"/>
      <c r="AL9" s="702"/>
      <c r="AM9" s="702"/>
      <c r="AN9" s="702"/>
      <c r="AO9" s="702"/>
      <c r="AP9" s="702"/>
      <c r="AQ9" s="702"/>
      <c r="AR9" s="702"/>
    </row>
    <row r="10" spans="2:44" ht="30" customHeight="1" x14ac:dyDescent="0.2">
      <c r="B10" s="806"/>
      <c r="C10" s="807"/>
      <c r="D10" s="807"/>
      <c r="E10" s="807"/>
      <c r="F10" s="807"/>
      <c r="G10" s="807"/>
      <c r="H10" s="807"/>
      <c r="I10" s="807"/>
      <c r="J10" s="807"/>
      <c r="K10" s="807"/>
      <c r="L10" s="807"/>
      <c r="M10" s="808"/>
      <c r="R10" s="702">
        <v>8</v>
      </c>
      <c r="S10" s="702">
        <v>8</v>
      </c>
      <c r="X10" s="702"/>
      <c r="Y10" s="702"/>
      <c r="Z10" s="702"/>
      <c r="AA10" s="702"/>
      <c r="AB10" s="702"/>
      <c r="AC10" s="702"/>
      <c r="AD10" s="702"/>
      <c r="AE10" s="702"/>
      <c r="AF10" s="702"/>
      <c r="AG10" s="702"/>
      <c r="AH10" s="702"/>
      <c r="AI10" s="702"/>
      <c r="AJ10" s="702"/>
      <c r="AK10" s="702"/>
      <c r="AL10" s="702"/>
      <c r="AM10" s="702"/>
      <c r="AN10" s="702"/>
      <c r="AO10" s="702"/>
      <c r="AP10" s="702"/>
      <c r="AQ10" s="702"/>
      <c r="AR10" s="702"/>
    </row>
    <row r="11" spans="2:44" ht="30" customHeight="1" x14ac:dyDescent="0.2">
      <c r="B11" s="708"/>
      <c r="C11" s="804" t="s">
        <v>343</v>
      </c>
      <c r="D11" s="805"/>
      <c r="E11" s="805"/>
      <c r="F11" s="805"/>
      <c r="G11" s="805"/>
      <c r="H11" s="805"/>
      <c r="I11" s="805"/>
      <c r="J11" s="805"/>
      <c r="K11" s="805"/>
      <c r="L11" s="710"/>
      <c r="M11" s="709"/>
      <c r="S11" s="702">
        <v>9</v>
      </c>
      <c r="X11" s="702"/>
      <c r="Y11" s="702"/>
      <c r="Z11" s="702"/>
      <c r="AA11" s="702"/>
      <c r="AB11" s="702"/>
      <c r="AC11" s="702"/>
      <c r="AD11" s="702"/>
      <c r="AE11" s="702"/>
      <c r="AF11" s="702"/>
      <c r="AG11" s="702"/>
      <c r="AH11" s="702"/>
      <c r="AI11" s="702"/>
      <c r="AJ11" s="702"/>
      <c r="AK11" s="702"/>
      <c r="AL11" s="702"/>
      <c r="AM11" s="702"/>
      <c r="AN11" s="702"/>
      <c r="AO11" s="702"/>
      <c r="AP11" s="702"/>
      <c r="AQ11" s="702"/>
      <c r="AR11" s="702"/>
    </row>
    <row r="12" spans="2:44" ht="39.75" customHeight="1" x14ac:dyDescent="0.2">
      <c r="B12" s="708"/>
      <c r="C12" s="713"/>
      <c r="D12" s="714"/>
      <c r="E12" s="781" t="s">
        <v>394</v>
      </c>
      <c r="F12" s="713"/>
      <c r="G12" s="713"/>
      <c r="H12" s="713"/>
      <c r="I12" s="713"/>
      <c r="J12" s="713"/>
      <c r="K12" s="713"/>
      <c r="L12" s="710"/>
      <c r="M12" s="709"/>
      <c r="S12" s="702">
        <v>10</v>
      </c>
      <c r="X12" s="702"/>
      <c r="Y12" s="702"/>
      <c r="Z12" s="702"/>
      <c r="AA12" s="702"/>
      <c r="AB12" s="702"/>
      <c r="AC12" s="702"/>
      <c r="AD12" s="702"/>
      <c r="AE12" s="702"/>
      <c r="AF12" s="702"/>
      <c r="AG12" s="702"/>
      <c r="AH12" s="702"/>
      <c r="AI12" s="702"/>
      <c r="AJ12" s="702"/>
      <c r="AK12" s="702"/>
      <c r="AL12" s="702"/>
      <c r="AM12" s="702"/>
      <c r="AN12" s="702"/>
      <c r="AO12" s="702"/>
      <c r="AP12" s="702"/>
      <c r="AQ12" s="702"/>
      <c r="AR12" s="702"/>
    </row>
    <row r="13" spans="2:44" ht="20.100000000000001" customHeight="1" x14ac:dyDescent="0.2">
      <c r="B13" s="708"/>
      <c r="C13" s="713"/>
      <c r="D13" s="714"/>
      <c r="E13" s="782" t="s">
        <v>395</v>
      </c>
      <c r="F13" s="713"/>
      <c r="G13" s="713"/>
      <c r="H13" s="713"/>
      <c r="I13" s="713"/>
      <c r="J13" s="713"/>
      <c r="K13" s="713"/>
      <c r="L13" s="710"/>
      <c r="M13" s="709"/>
      <c r="S13" s="702">
        <v>11</v>
      </c>
      <c r="X13" s="702"/>
      <c r="Y13" s="702"/>
      <c r="Z13" s="702"/>
      <c r="AA13" s="702"/>
      <c r="AB13" s="702"/>
      <c r="AC13" s="702"/>
      <c r="AD13" s="702"/>
      <c r="AE13" s="702"/>
      <c r="AF13" s="702"/>
      <c r="AG13" s="702"/>
      <c r="AH13" s="702"/>
      <c r="AI13" s="702"/>
      <c r="AJ13" s="702"/>
      <c r="AK13" s="702"/>
      <c r="AL13" s="702"/>
      <c r="AM13" s="702"/>
      <c r="AN13" s="702"/>
      <c r="AO13" s="702"/>
      <c r="AP13" s="702"/>
      <c r="AQ13" s="702"/>
      <c r="AR13" s="702"/>
    </row>
    <row r="14" spans="2:44" ht="57" customHeight="1" x14ac:dyDescent="0.2">
      <c r="B14" s="809" t="s">
        <v>124</v>
      </c>
      <c r="C14" s="810"/>
      <c r="D14" s="810"/>
      <c r="E14" s="810"/>
      <c r="F14" s="810"/>
      <c r="G14" s="810"/>
      <c r="H14" s="810"/>
      <c r="I14" s="810"/>
      <c r="J14" s="810"/>
      <c r="K14" s="810"/>
      <c r="L14" s="810"/>
      <c r="M14" s="811"/>
      <c r="S14" s="702">
        <v>12</v>
      </c>
      <c r="X14" s="702"/>
      <c r="Y14" s="702"/>
      <c r="Z14" s="702"/>
      <c r="AA14" s="702"/>
      <c r="AB14" s="702"/>
      <c r="AC14" s="702"/>
      <c r="AD14" s="702"/>
      <c r="AE14" s="702"/>
      <c r="AF14" s="702"/>
      <c r="AG14" s="702"/>
      <c r="AH14" s="702"/>
      <c r="AI14" s="702"/>
      <c r="AJ14" s="702"/>
      <c r="AK14" s="702"/>
      <c r="AL14" s="702"/>
      <c r="AM14" s="702"/>
      <c r="AN14" s="702"/>
      <c r="AO14" s="702"/>
      <c r="AP14" s="702"/>
      <c r="AQ14" s="702"/>
      <c r="AR14" s="702"/>
    </row>
    <row r="15" spans="2:44" ht="70.5" customHeight="1" x14ac:dyDescent="0.2">
      <c r="B15" s="812" t="s">
        <v>396</v>
      </c>
      <c r="C15" s="813"/>
      <c r="D15" s="813"/>
      <c r="E15" s="813"/>
      <c r="F15" s="813"/>
      <c r="G15" s="813"/>
      <c r="H15" s="813"/>
      <c r="I15" s="813"/>
      <c r="J15" s="813"/>
      <c r="K15" s="813"/>
      <c r="L15" s="813"/>
      <c r="M15" s="814"/>
      <c r="S15" s="702">
        <v>13</v>
      </c>
      <c r="X15" s="702"/>
      <c r="Y15" s="702"/>
      <c r="Z15" s="702"/>
      <c r="AA15" s="702"/>
      <c r="AB15" s="702"/>
      <c r="AC15" s="702"/>
      <c r="AD15" s="702"/>
      <c r="AE15" s="702"/>
      <c r="AF15" s="702"/>
      <c r="AG15" s="702"/>
      <c r="AH15" s="702"/>
      <c r="AI15" s="702"/>
      <c r="AJ15" s="702"/>
      <c r="AK15" s="702"/>
      <c r="AL15" s="702"/>
      <c r="AM15" s="702"/>
      <c r="AN15" s="702"/>
      <c r="AO15" s="702"/>
      <c r="AP15" s="702"/>
      <c r="AQ15" s="702"/>
      <c r="AR15" s="702"/>
    </row>
    <row r="16" spans="2:44" ht="70.5" customHeight="1" x14ac:dyDescent="0.2">
      <c r="B16" s="815" t="s">
        <v>405</v>
      </c>
      <c r="C16" s="813"/>
      <c r="D16" s="813"/>
      <c r="E16" s="813"/>
      <c r="F16" s="813"/>
      <c r="G16" s="813"/>
      <c r="H16" s="813"/>
      <c r="I16" s="813"/>
      <c r="J16" s="813"/>
      <c r="K16" s="813"/>
      <c r="L16" s="813"/>
      <c r="M16" s="814"/>
      <c r="S16" s="702">
        <v>14</v>
      </c>
      <c r="X16" s="702"/>
      <c r="Y16" s="702"/>
      <c r="Z16" s="702"/>
      <c r="AA16" s="702"/>
      <c r="AB16" s="702"/>
      <c r="AC16" s="702"/>
      <c r="AD16" s="702"/>
      <c r="AE16" s="702"/>
      <c r="AF16" s="702"/>
      <c r="AG16" s="702"/>
      <c r="AH16" s="702"/>
      <c r="AI16" s="702"/>
      <c r="AJ16" s="702"/>
      <c r="AK16" s="702"/>
      <c r="AL16" s="702"/>
      <c r="AM16" s="702"/>
      <c r="AN16" s="702"/>
      <c r="AO16" s="702"/>
      <c r="AP16" s="702"/>
      <c r="AQ16" s="702"/>
      <c r="AR16" s="702"/>
    </row>
    <row r="17" spans="2:44" ht="190.9" customHeight="1" thickBot="1" x14ac:dyDescent="0.25">
      <c r="B17" s="801" t="s">
        <v>361</v>
      </c>
      <c r="C17" s="802"/>
      <c r="D17" s="802"/>
      <c r="E17" s="802"/>
      <c r="F17" s="802"/>
      <c r="G17" s="802"/>
      <c r="H17" s="802"/>
      <c r="I17" s="802"/>
      <c r="J17" s="802"/>
      <c r="K17" s="802"/>
      <c r="L17" s="802"/>
      <c r="M17" s="803"/>
      <c r="S17" s="702">
        <v>15</v>
      </c>
      <c r="X17" s="702"/>
      <c r="Y17" s="702"/>
      <c r="Z17" s="702"/>
      <c r="AA17" s="702"/>
      <c r="AB17" s="702"/>
      <c r="AC17" s="702"/>
      <c r="AD17" s="702"/>
      <c r="AE17" s="702"/>
      <c r="AF17" s="702"/>
      <c r="AG17" s="702"/>
      <c r="AH17" s="702"/>
      <c r="AI17" s="702"/>
      <c r="AJ17" s="702"/>
      <c r="AK17" s="702"/>
      <c r="AL17" s="702"/>
      <c r="AM17" s="702"/>
      <c r="AN17" s="702"/>
      <c r="AO17" s="702"/>
      <c r="AP17" s="702"/>
      <c r="AQ17" s="702"/>
      <c r="AR17" s="702"/>
    </row>
    <row r="18" spans="2:44" ht="30" customHeight="1" x14ac:dyDescent="0.2">
      <c r="B18" s="710"/>
      <c r="C18" s="710"/>
      <c r="D18" s="710"/>
      <c r="E18" s="710"/>
      <c r="F18" s="710"/>
      <c r="G18" s="710"/>
      <c r="H18" s="710"/>
      <c r="I18" s="710"/>
      <c r="J18" s="710"/>
      <c r="K18" s="710"/>
      <c r="L18" s="710"/>
      <c r="M18" s="710"/>
      <c r="S18" s="702">
        <v>16</v>
      </c>
      <c r="X18" s="702"/>
      <c r="Y18" s="702"/>
      <c r="Z18" s="702"/>
      <c r="AA18" s="702"/>
      <c r="AB18" s="702"/>
      <c r="AC18" s="702"/>
      <c r="AD18" s="702"/>
      <c r="AE18" s="702"/>
      <c r="AF18" s="702"/>
      <c r="AG18" s="702"/>
      <c r="AH18" s="702"/>
      <c r="AI18" s="702"/>
      <c r="AJ18" s="702"/>
      <c r="AK18" s="702"/>
      <c r="AL18" s="702"/>
      <c r="AM18" s="702"/>
      <c r="AN18" s="702"/>
      <c r="AO18" s="702"/>
      <c r="AP18" s="702"/>
      <c r="AQ18" s="702"/>
      <c r="AR18" s="702"/>
    </row>
    <row r="19" spans="2:44" ht="30" customHeight="1" x14ac:dyDescent="0.2">
      <c r="C19" s="710"/>
      <c r="D19" s="710"/>
      <c r="E19" s="710"/>
      <c r="F19" s="710"/>
      <c r="G19" s="710"/>
      <c r="H19" s="710"/>
      <c r="I19" s="710"/>
      <c r="J19" s="710"/>
      <c r="K19" s="710"/>
      <c r="L19" s="710"/>
      <c r="M19" s="710"/>
      <c r="S19" s="702">
        <v>17</v>
      </c>
      <c r="X19" s="702"/>
      <c r="Y19" s="702"/>
      <c r="Z19" s="702"/>
      <c r="AA19" s="702"/>
      <c r="AB19" s="702"/>
      <c r="AC19" s="702"/>
      <c r="AD19" s="702"/>
      <c r="AE19" s="702"/>
      <c r="AF19" s="702"/>
      <c r="AG19" s="702"/>
      <c r="AH19" s="702"/>
      <c r="AI19" s="702"/>
      <c r="AJ19" s="702"/>
      <c r="AK19" s="702"/>
      <c r="AL19" s="702"/>
      <c r="AM19" s="702"/>
      <c r="AN19" s="702"/>
      <c r="AO19" s="702"/>
      <c r="AP19" s="702"/>
      <c r="AQ19" s="702"/>
      <c r="AR19" s="702"/>
    </row>
    <row r="20" spans="2:44" ht="30" customHeight="1" x14ac:dyDescent="0.2">
      <c r="B20" s="710"/>
      <c r="C20" s="710"/>
      <c r="D20" s="710"/>
      <c r="E20" s="710"/>
      <c r="F20" s="710"/>
      <c r="G20" s="710"/>
      <c r="H20" s="710"/>
      <c r="I20" s="710"/>
      <c r="J20" s="710"/>
      <c r="K20" s="710"/>
      <c r="L20" s="710"/>
      <c r="M20" s="710"/>
      <c r="S20" s="702">
        <v>18</v>
      </c>
      <c r="X20" s="702"/>
      <c r="Y20" s="702"/>
      <c r="Z20" s="702"/>
      <c r="AA20" s="702"/>
      <c r="AB20" s="702"/>
      <c r="AC20" s="702"/>
      <c r="AD20" s="702"/>
      <c r="AE20" s="702"/>
      <c r="AF20" s="702"/>
      <c r="AG20" s="702"/>
      <c r="AH20" s="702"/>
      <c r="AI20" s="702"/>
      <c r="AJ20" s="702"/>
      <c r="AK20" s="702"/>
      <c r="AL20" s="702"/>
      <c r="AM20" s="702"/>
      <c r="AN20" s="702"/>
      <c r="AO20" s="702"/>
      <c r="AP20" s="702"/>
      <c r="AQ20" s="702"/>
      <c r="AR20" s="702"/>
    </row>
    <row r="21" spans="2:44" ht="30" customHeight="1" x14ac:dyDescent="0.2">
      <c r="B21" s="710"/>
      <c r="C21" s="710"/>
      <c r="D21" s="715"/>
      <c r="E21" s="715"/>
      <c r="F21" s="710"/>
      <c r="G21" s="710"/>
      <c r="H21" s="710"/>
      <c r="I21" s="710"/>
      <c r="J21" s="710"/>
      <c r="K21" s="710"/>
      <c r="L21" s="710"/>
      <c r="M21" s="710"/>
      <c r="S21" s="702">
        <v>19</v>
      </c>
      <c r="X21" s="702"/>
      <c r="Y21" s="702"/>
      <c r="Z21" s="702"/>
      <c r="AA21" s="702"/>
      <c r="AB21" s="702"/>
      <c r="AC21" s="702"/>
      <c r="AD21" s="702"/>
      <c r="AE21" s="702"/>
      <c r="AF21" s="702"/>
      <c r="AG21" s="702"/>
      <c r="AH21" s="702"/>
      <c r="AI21" s="702"/>
      <c r="AJ21" s="702"/>
      <c r="AK21" s="702"/>
      <c r="AL21" s="702"/>
      <c r="AM21" s="702"/>
      <c r="AN21" s="702"/>
      <c r="AO21" s="702"/>
      <c r="AP21" s="702"/>
      <c r="AQ21" s="702"/>
      <c r="AR21" s="702"/>
    </row>
    <row r="22" spans="2:44" ht="30" customHeight="1" x14ac:dyDescent="0.2">
      <c r="B22" s="710"/>
      <c r="C22" s="710"/>
      <c r="D22" s="710"/>
      <c r="E22" s="710"/>
      <c r="F22" s="710"/>
      <c r="G22" s="710"/>
      <c r="H22" s="710"/>
      <c r="I22" s="710"/>
      <c r="J22" s="710"/>
      <c r="K22" s="710"/>
      <c r="L22" s="710"/>
      <c r="M22" s="710"/>
      <c r="S22" s="702">
        <v>20</v>
      </c>
      <c r="X22" s="702"/>
      <c r="Y22" s="702"/>
      <c r="Z22" s="702"/>
      <c r="AA22" s="702"/>
      <c r="AB22" s="702"/>
      <c r="AC22" s="702"/>
      <c r="AD22" s="702"/>
      <c r="AE22" s="702"/>
      <c r="AF22" s="702"/>
      <c r="AG22" s="702"/>
      <c r="AH22" s="702"/>
      <c r="AI22" s="702"/>
      <c r="AJ22" s="702"/>
      <c r="AK22" s="702"/>
      <c r="AL22" s="702"/>
      <c r="AM22" s="702"/>
      <c r="AN22" s="702"/>
      <c r="AO22" s="702"/>
      <c r="AP22" s="702"/>
      <c r="AQ22" s="702"/>
      <c r="AR22" s="702"/>
    </row>
    <row r="23" spans="2:44" ht="30" customHeight="1" x14ac:dyDescent="0.2">
      <c r="B23" s="710"/>
      <c r="C23" s="710"/>
      <c r="D23" s="710"/>
      <c r="E23" s="710"/>
      <c r="F23" s="710"/>
      <c r="G23" s="710"/>
      <c r="H23" s="710"/>
      <c r="I23" s="710"/>
      <c r="J23" s="710"/>
      <c r="K23" s="710"/>
      <c r="L23" s="710"/>
      <c r="M23" s="710"/>
      <c r="S23" s="702">
        <v>21</v>
      </c>
      <c r="X23" s="702"/>
      <c r="Y23" s="702"/>
      <c r="Z23" s="702"/>
      <c r="AA23" s="702"/>
      <c r="AB23" s="702"/>
      <c r="AC23" s="702"/>
      <c r="AD23" s="702"/>
      <c r="AE23" s="702"/>
      <c r="AF23" s="702"/>
      <c r="AG23" s="702"/>
      <c r="AH23" s="702"/>
      <c r="AI23" s="702"/>
      <c r="AJ23" s="702"/>
      <c r="AK23" s="702"/>
      <c r="AL23" s="702"/>
      <c r="AM23" s="702"/>
      <c r="AN23" s="702"/>
      <c r="AO23" s="702"/>
      <c r="AP23" s="702"/>
      <c r="AQ23" s="702"/>
      <c r="AR23" s="702"/>
    </row>
    <row r="24" spans="2:44" ht="30" customHeight="1" x14ac:dyDescent="0.2">
      <c r="B24" s="702"/>
      <c r="C24" s="702"/>
      <c r="D24" s="702"/>
      <c r="E24" s="702"/>
      <c r="F24" s="702"/>
      <c r="G24" s="702"/>
      <c r="H24" s="702"/>
      <c r="I24" s="702"/>
      <c r="J24" s="702"/>
      <c r="K24" s="702"/>
      <c r="L24" s="702"/>
      <c r="M24" s="702"/>
      <c r="S24" s="702">
        <v>22</v>
      </c>
      <c r="X24" s="702"/>
      <c r="Y24" s="702"/>
      <c r="Z24" s="702"/>
      <c r="AA24" s="702"/>
      <c r="AB24" s="702"/>
      <c r="AC24" s="702"/>
      <c r="AD24" s="702"/>
      <c r="AE24" s="702"/>
      <c r="AF24" s="702"/>
      <c r="AG24" s="702"/>
      <c r="AH24" s="702"/>
      <c r="AI24" s="702"/>
      <c r="AJ24" s="702"/>
      <c r="AK24" s="702"/>
      <c r="AL24" s="702"/>
      <c r="AM24" s="702"/>
      <c r="AN24" s="702"/>
      <c r="AO24" s="702"/>
      <c r="AP24" s="702"/>
      <c r="AQ24" s="702"/>
      <c r="AR24" s="702"/>
    </row>
    <row r="25" spans="2:44" ht="30" customHeight="1" x14ac:dyDescent="0.2">
      <c r="B25" s="702"/>
      <c r="C25" s="702"/>
      <c r="D25" s="702"/>
      <c r="E25" s="702"/>
      <c r="F25" s="702"/>
      <c r="G25" s="702"/>
      <c r="H25" s="702"/>
      <c r="I25" s="702"/>
      <c r="J25" s="702"/>
      <c r="K25" s="702"/>
      <c r="L25" s="702"/>
      <c r="M25" s="702"/>
      <c r="S25" s="702">
        <v>23</v>
      </c>
      <c r="X25" s="702"/>
      <c r="Y25" s="702"/>
      <c r="Z25" s="702"/>
      <c r="AA25" s="702"/>
      <c r="AB25" s="702"/>
      <c r="AC25" s="702"/>
      <c r="AD25" s="702"/>
      <c r="AE25" s="702"/>
      <c r="AF25" s="702"/>
      <c r="AG25" s="702"/>
      <c r="AH25" s="702"/>
      <c r="AI25" s="702"/>
      <c r="AJ25" s="702"/>
      <c r="AK25" s="702"/>
      <c r="AL25" s="702"/>
      <c r="AM25" s="702"/>
      <c r="AN25" s="702"/>
      <c r="AO25" s="702"/>
      <c r="AP25" s="702"/>
      <c r="AQ25" s="702"/>
      <c r="AR25" s="702"/>
    </row>
    <row r="26" spans="2:44" ht="50.25" customHeight="1" x14ac:dyDescent="0.2">
      <c r="B26" s="702"/>
      <c r="C26" s="702"/>
      <c r="D26" s="702"/>
      <c r="E26" s="702"/>
      <c r="F26" s="702"/>
      <c r="G26" s="702"/>
      <c r="H26" s="702"/>
      <c r="I26" s="702"/>
      <c r="J26" s="702"/>
      <c r="K26" s="702"/>
      <c r="L26" s="702"/>
      <c r="M26" s="702"/>
      <c r="S26" s="702">
        <v>24</v>
      </c>
      <c r="X26" s="702"/>
      <c r="Y26" s="702"/>
      <c r="Z26" s="702"/>
      <c r="AA26" s="702"/>
      <c r="AB26" s="702"/>
      <c r="AC26" s="702"/>
      <c r="AD26" s="702"/>
      <c r="AE26" s="702"/>
      <c r="AF26" s="702"/>
      <c r="AG26" s="702"/>
      <c r="AH26" s="702"/>
      <c r="AI26" s="702"/>
      <c r="AJ26" s="702"/>
      <c r="AK26" s="702"/>
      <c r="AL26" s="702"/>
      <c r="AM26" s="702"/>
      <c r="AN26" s="702"/>
      <c r="AO26" s="702"/>
      <c r="AP26" s="702"/>
      <c r="AQ26" s="702"/>
      <c r="AR26" s="702"/>
    </row>
    <row r="27" spans="2:44" ht="50.25" customHeight="1" x14ac:dyDescent="0.2">
      <c r="B27" s="702"/>
      <c r="C27" s="702"/>
      <c r="D27" s="702"/>
      <c r="E27" s="702"/>
      <c r="F27" s="702"/>
      <c r="G27" s="702"/>
      <c r="H27" s="702"/>
      <c r="I27" s="702"/>
      <c r="J27" s="702"/>
      <c r="K27" s="702"/>
      <c r="L27" s="702"/>
      <c r="M27" s="702"/>
      <c r="X27" s="702"/>
      <c r="Y27" s="702"/>
      <c r="Z27" s="702"/>
      <c r="AA27" s="702"/>
      <c r="AB27" s="702"/>
      <c r="AC27" s="702"/>
      <c r="AD27" s="702"/>
      <c r="AE27" s="702"/>
      <c r="AF27" s="702"/>
      <c r="AG27" s="702"/>
      <c r="AH27" s="702"/>
      <c r="AI27" s="702"/>
      <c r="AJ27" s="702"/>
      <c r="AK27" s="702"/>
      <c r="AL27" s="702"/>
      <c r="AM27" s="702"/>
      <c r="AN27" s="702"/>
      <c r="AO27" s="702"/>
      <c r="AP27" s="702"/>
      <c r="AQ27" s="702"/>
      <c r="AR27" s="702"/>
    </row>
    <row r="28" spans="2:44" ht="50.25" customHeight="1" x14ac:dyDescent="0.2">
      <c r="B28" s="702"/>
      <c r="C28" s="702"/>
      <c r="D28" s="702"/>
      <c r="E28" s="702"/>
      <c r="F28" s="702"/>
      <c r="G28" s="702"/>
      <c r="H28" s="702"/>
      <c r="I28" s="702"/>
      <c r="J28" s="702"/>
      <c r="K28" s="702"/>
      <c r="L28" s="702"/>
      <c r="M28" s="702"/>
      <c r="S28" s="702">
        <v>1</v>
      </c>
      <c r="X28" s="702"/>
      <c r="Y28" s="702"/>
      <c r="Z28" s="702"/>
      <c r="AA28" s="702"/>
      <c r="AB28" s="702"/>
      <c r="AC28" s="702"/>
      <c r="AD28" s="702"/>
      <c r="AE28" s="702"/>
      <c r="AF28" s="702"/>
      <c r="AG28" s="702"/>
      <c r="AH28" s="702"/>
      <c r="AI28" s="702"/>
      <c r="AJ28" s="702"/>
      <c r="AK28" s="702"/>
      <c r="AL28" s="702"/>
      <c r="AM28" s="702"/>
      <c r="AN28" s="702"/>
      <c r="AO28" s="702"/>
      <c r="AP28" s="702"/>
      <c r="AQ28" s="702"/>
      <c r="AR28" s="702"/>
    </row>
    <row r="29" spans="2:44" x14ac:dyDescent="0.2">
      <c r="B29" s="702"/>
      <c r="C29" s="702"/>
      <c r="D29" s="702"/>
      <c r="E29" s="702"/>
      <c r="F29" s="702"/>
      <c r="G29" s="702"/>
      <c r="H29" s="702"/>
      <c r="I29" s="702"/>
      <c r="J29" s="702"/>
      <c r="K29" s="702"/>
      <c r="L29" s="702"/>
      <c r="M29" s="702"/>
      <c r="S29" s="702">
        <v>4</v>
      </c>
      <c r="X29" s="702"/>
      <c r="Y29" s="702"/>
      <c r="Z29" s="702"/>
      <c r="AA29" s="702"/>
      <c r="AB29" s="702"/>
      <c r="AC29" s="702"/>
      <c r="AD29" s="702"/>
      <c r="AE29" s="702"/>
      <c r="AF29" s="702"/>
      <c r="AG29" s="702"/>
      <c r="AH29" s="702"/>
      <c r="AI29" s="702"/>
      <c r="AJ29" s="702"/>
      <c r="AK29" s="702"/>
      <c r="AL29" s="702"/>
      <c r="AM29" s="702"/>
      <c r="AN29" s="702"/>
      <c r="AO29" s="702"/>
      <c r="AP29" s="702"/>
      <c r="AQ29" s="702"/>
      <c r="AR29" s="702"/>
    </row>
    <row r="30" spans="2:44" x14ac:dyDescent="0.2">
      <c r="B30" s="702"/>
      <c r="C30" s="702"/>
      <c r="D30" s="702"/>
      <c r="E30" s="702"/>
      <c r="F30" s="702"/>
      <c r="G30" s="702"/>
      <c r="H30" s="702"/>
      <c r="I30" s="702"/>
      <c r="J30" s="702"/>
      <c r="K30" s="702"/>
      <c r="L30" s="702"/>
      <c r="M30" s="702"/>
      <c r="X30" s="702"/>
      <c r="Y30" s="702"/>
      <c r="Z30" s="702"/>
      <c r="AA30" s="702"/>
      <c r="AB30" s="702"/>
      <c r="AC30" s="702"/>
      <c r="AD30" s="702"/>
      <c r="AE30" s="702"/>
      <c r="AF30" s="702"/>
      <c r="AG30" s="702"/>
      <c r="AH30" s="702"/>
      <c r="AI30" s="702"/>
      <c r="AJ30" s="702"/>
      <c r="AK30" s="702"/>
      <c r="AL30" s="702"/>
      <c r="AM30" s="702"/>
      <c r="AN30" s="702"/>
      <c r="AO30" s="702"/>
      <c r="AP30" s="702"/>
      <c r="AQ30" s="702"/>
      <c r="AR30" s="702"/>
    </row>
    <row r="31" spans="2:44" x14ac:dyDescent="0.2">
      <c r="B31" s="702"/>
      <c r="C31" s="702"/>
      <c r="D31" s="702"/>
      <c r="E31" s="702"/>
      <c r="F31" s="702"/>
      <c r="G31" s="702"/>
      <c r="H31" s="702"/>
      <c r="I31" s="702"/>
      <c r="J31" s="702"/>
      <c r="K31" s="702"/>
      <c r="L31" s="702"/>
      <c r="M31" s="702"/>
      <c r="X31" s="702"/>
      <c r="Y31" s="702"/>
      <c r="Z31" s="702"/>
      <c r="AA31" s="702"/>
      <c r="AB31" s="702"/>
      <c r="AC31" s="702"/>
      <c r="AD31" s="702"/>
      <c r="AE31" s="702"/>
      <c r="AF31" s="702"/>
      <c r="AG31" s="702"/>
      <c r="AH31" s="702"/>
      <c r="AI31" s="702"/>
      <c r="AJ31" s="702"/>
      <c r="AK31" s="702"/>
      <c r="AL31" s="702"/>
      <c r="AM31" s="702"/>
      <c r="AN31" s="702"/>
      <c r="AO31" s="702"/>
      <c r="AP31" s="702"/>
      <c r="AQ31" s="702"/>
      <c r="AR31" s="702"/>
    </row>
    <row r="32" spans="2:44" x14ac:dyDescent="0.2">
      <c r="B32" s="702"/>
      <c r="C32" s="702"/>
      <c r="D32" s="702"/>
      <c r="E32" s="702"/>
      <c r="F32" s="702"/>
      <c r="G32" s="702"/>
      <c r="H32" s="702"/>
      <c r="I32" s="702"/>
      <c r="J32" s="702"/>
      <c r="K32" s="702"/>
      <c r="L32" s="702"/>
      <c r="M32" s="702"/>
      <c r="X32" s="702"/>
      <c r="Y32" s="702"/>
      <c r="Z32" s="702"/>
      <c r="AA32" s="702"/>
      <c r="AB32" s="702"/>
      <c r="AC32" s="702"/>
      <c r="AD32" s="702"/>
      <c r="AE32" s="702"/>
      <c r="AF32" s="702"/>
      <c r="AG32" s="702"/>
      <c r="AH32" s="702"/>
      <c r="AI32" s="702"/>
      <c r="AJ32" s="702"/>
      <c r="AK32" s="702"/>
      <c r="AL32" s="702"/>
      <c r="AM32" s="702"/>
      <c r="AN32" s="702"/>
      <c r="AO32" s="702"/>
      <c r="AP32" s="702"/>
      <c r="AQ32" s="702"/>
      <c r="AR32" s="702"/>
    </row>
    <row r="33" spans="2:44" x14ac:dyDescent="0.2">
      <c r="B33" s="702"/>
      <c r="C33" s="702"/>
      <c r="D33" s="702"/>
      <c r="E33" s="702"/>
      <c r="F33" s="702"/>
      <c r="G33" s="702"/>
      <c r="H33" s="702"/>
      <c r="I33" s="702"/>
      <c r="J33" s="702"/>
      <c r="K33" s="702"/>
      <c r="L33" s="702"/>
      <c r="M33" s="702"/>
      <c r="X33" s="702"/>
      <c r="Y33" s="702"/>
      <c r="Z33" s="702"/>
      <c r="AA33" s="702"/>
      <c r="AB33" s="702"/>
      <c r="AC33" s="702"/>
      <c r="AD33" s="702"/>
      <c r="AE33" s="702"/>
      <c r="AF33" s="702"/>
      <c r="AG33" s="702"/>
      <c r="AH33" s="702"/>
      <c r="AI33" s="702"/>
      <c r="AJ33" s="702"/>
      <c r="AK33" s="702"/>
      <c r="AL33" s="702"/>
      <c r="AM33" s="702"/>
      <c r="AN33" s="702"/>
      <c r="AO33" s="702"/>
      <c r="AP33" s="702"/>
      <c r="AQ33" s="702"/>
      <c r="AR33" s="702"/>
    </row>
    <row r="34" spans="2:44" x14ac:dyDescent="0.2">
      <c r="B34" s="702"/>
      <c r="C34" s="702"/>
      <c r="D34" s="702"/>
      <c r="E34" s="702"/>
      <c r="F34" s="702"/>
      <c r="G34" s="702"/>
      <c r="H34" s="702"/>
      <c r="I34" s="702"/>
      <c r="J34" s="702"/>
      <c r="K34" s="702"/>
      <c r="L34" s="702"/>
      <c r="M34" s="702"/>
      <c r="X34" s="702"/>
      <c r="Y34" s="702"/>
      <c r="Z34" s="702"/>
      <c r="AA34" s="702"/>
      <c r="AB34" s="702"/>
      <c r="AC34" s="702"/>
      <c r="AD34" s="702"/>
      <c r="AE34" s="702"/>
      <c r="AF34" s="702"/>
      <c r="AG34" s="702"/>
      <c r="AH34" s="702"/>
      <c r="AI34" s="702"/>
      <c r="AJ34" s="702"/>
      <c r="AK34" s="702"/>
      <c r="AL34" s="702"/>
      <c r="AM34" s="702"/>
      <c r="AN34" s="702"/>
      <c r="AO34" s="702"/>
      <c r="AP34" s="702"/>
      <c r="AQ34" s="702"/>
      <c r="AR34" s="702"/>
    </row>
    <row r="35" spans="2:44" x14ac:dyDescent="0.2">
      <c r="B35" s="702"/>
      <c r="C35" s="702"/>
      <c r="D35" s="702"/>
      <c r="E35" s="702"/>
      <c r="F35" s="702"/>
      <c r="G35" s="702"/>
      <c r="H35" s="702"/>
      <c r="I35" s="702"/>
      <c r="J35" s="702"/>
      <c r="K35" s="702"/>
      <c r="L35" s="702"/>
      <c r="M35" s="702"/>
      <c r="X35" s="702"/>
      <c r="Y35" s="702"/>
      <c r="Z35" s="702"/>
      <c r="AA35" s="702"/>
      <c r="AB35" s="702"/>
      <c r="AC35" s="702"/>
      <c r="AD35" s="702"/>
      <c r="AE35" s="702"/>
      <c r="AF35" s="702"/>
      <c r="AG35" s="702"/>
      <c r="AH35" s="702"/>
      <c r="AI35" s="702"/>
      <c r="AJ35" s="702"/>
      <c r="AK35" s="702"/>
      <c r="AL35" s="702"/>
      <c r="AM35" s="702"/>
      <c r="AN35" s="702"/>
      <c r="AO35" s="702"/>
      <c r="AP35" s="702"/>
      <c r="AQ35" s="702"/>
      <c r="AR35" s="702"/>
    </row>
    <row r="36" spans="2:44" x14ac:dyDescent="0.2">
      <c r="B36" s="702"/>
      <c r="C36" s="702"/>
      <c r="D36" s="702"/>
      <c r="E36" s="702"/>
      <c r="F36" s="702"/>
      <c r="G36" s="702"/>
      <c r="H36" s="702"/>
      <c r="I36" s="702"/>
      <c r="J36" s="702"/>
      <c r="K36" s="702"/>
      <c r="L36" s="702"/>
      <c r="M36" s="702"/>
      <c r="X36" s="702"/>
      <c r="Y36" s="702"/>
      <c r="Z36" s="702"/>
      <c r="AA36" s="702"/>
      <c r="AB36" s="702"/>
      <c r="AC36" s="702"/>
      <c r="AD36" s="702"/>
      <c r="AE36" s="702"/>
      <c r="AF36" s="702"/>
      <c r="AG36" s="702"/>
      <c r="AH36" s="702"/>
      <c r="AI36" s="702"/>
      <c r="AJ36" s="702"/>
      <c r="AK36" s="702"/>
      <c r="AL36" s="702"/>
      <c r="AM36" s="702"/>
      <c r="AN36" s="702"/>
      <c r="AO36" s="702"/>
      <c r="AP36" s="702"/>
      <c r="AQ36" s="702"/>
      <c r="AR36" s="702"/>
    </row>
    <row r="37" spans="2:44" x14ac:dyDescent="0.2">
      <c r="B37" s="702"/>
      <c r="C37" s="702"/>
      <c r="D37" s="702"/>
      <c r="E37" s="702"/>
      <c r="F37" s="702"/>
      <c r="G37" s="702"/>
      <c r="H37" s="702"/>
      <c r="I37" s="702"/>
      <c r="J37" s="702"/>
      <c r="K37" s="702"/>
      <c r="L37" s="702"/>
      <c r="M37" s="702"/>
      <c r="X37" s="702"/>
      <c r="Y37" s="702"/>
      <c r="Z37" s="702"/>
      <c r="AA37" s="702"/>
      <c r="AB37" s="702"/>
      <c r="AC37" s="702"/>
      <c r="AD37" s="702"/>
      <c r="AE37" s="702"/>
      <c r="AF37" s="702"/>
      <c r="AG37" s="702"/>
      <c r="AH37" s="702"/>
      <c r="AI37" s="702"/>
      <c r="AJ37" s="702"/>
      <c r="AK37" s="702"/>
      <c r="AL37" s="702"/>
      <c r="AM37" s="702"/>
      <c r="AN37" s="702"/>
      <c r="AO37" s="702"/>
      <c r="AP37" s="702"/>
      <c r="AQ37" s="702"/>
      <c r="AR37" s="702"/>
    </row>
    <row r="38" spans="2:44" x14ac:dyDescent="0.2">
      <c r="B38" s="702"/>
      <c r="C38" s="702"/>
      <c r="D38" s="702"/>
      <c r="E38" s="702"/>
      <c r="F38" s="702"/>
      <c r="G38" s="702"/>
      <c r="H38" s="702"/>
      <c r="I38" s="702"/>
      <c r="J38" s="702"/>
      <c r="K38" s="702"/>
      <c r="L38" s="702"/>
      <c r="M38" s="702"/>
      <c r="X38" s="702"/>
      <c r="Y38" s="702"/>
      <c r="Z38" s="702"/>
      <c r="AA38" s="702"/>
      <c r="AB38" s="702"/>
      <c r="AC38" s="702"/>
      <c r="AD38" s="702"/>
      <c r="AE38" s="702"/>
      <c r="AF38" s="702"/>
      <c r="AG38" s="702"/>
      <c r="AH38" s="702"/>
      <c r="AI38" s="702"/>
      <c r="AJ38" s="702"/>
      <c r="AK38" s="702"/>
      <c r="AL38" s="702"/>
      <c r="AM38" s="702"/>
      <c r="AN38" s="702"/>
      <c r="AO38" s="702"/>
      <c r="AP38" s="702"/>
      <c r="AQ38" s="702"/>
      <c r="AR38" s="702"/>
    </row>
    <row r="39" spans="2:44" x14ac:dyDescent="0.2">
      <c r="B39" s="702"/>
      <c r="C39" s="702"/>
      <c r="D39" s="702"/>
      <c r="E39" s="702"/>
      <c r="F39" s="702"/>
      <c r="G39" s="702"/>
      <c r="H39" s="702"/>
      <c r="I39" s="702"/>
      <c r="J39" s="702"/>
      <c r="K39" s="702"/>
      <c r="L39" s="702"/>
      <c r="M39" s="702"/>
      <c r="X39" s="702"/>
      <c r="Y39" s="702"/>
      <c r="Z39" s="702"/>
      <c r="AA39" s="702"/>
      <c r="AB39" s="702"/>
      <c r="AC39" s="702"/>
      <c r="AD39" s="702"/>
      <c r="AE39" s="702"/>
      <c r="AF39" s="702"/>
      <c r="AG39" s="702"/>
      <c r="AH39" s="702"/>
      <c r="AI39" s="702"/>
      <c r="AJ39" s="702"/>
      <c r="AK39" s="702"/>
      <c r="AL39" s="702"/>
      <c r="AM39" s="702"/>
      <c r="AN39" s="702"/>
      <c r="AO39" s="702"/>
      <c r="AP39" s="702"/>
      <c r="AQ39" s="702"/>
      <c r="AR39" s="702"/>
    </row>
    <row r="40" spans="2:44" x14ac:dyDescent="0.2">
      <c r="B40" s="702"/>
      <c r="C40" s="702"/>
      <c r="D40" s="702"/>
      <c r="E40" s="702"/>
      <c r="F40" s="702"/>
      <c r="G40" s="702"/>
      <c r="H40" s="702"/>
      <c r="I40" s="702"/>
      <c r="J40" s="702"/>
      <c r="K40" s="702"/>
      <c r="L40" s="702"/>
      <c r="M40" s="702"/>
      <c r="X40" s="702"/>
      <c r="Y40" s="702"/>
      <c r="Z40" s="702"/>
      <c r="AA40" s="702"/>
      <c r="AB40" s="702"/>
      <c r="AC40" s="702"/>
      <c r="AD40" s="702"/>
      <c r="AE40" s="702"/>
      <c r="AF40" s="702"/>
      <c r="AG40" s="702"/>
      <c r="AH40" s="702"/>
      <c r="AI40" s="702"/>
      <c r="AJ40" s="702"/>
      <c r="AK40" s="702"/>
      <c r="AL40" s="702"/>
      <c r="AM40" s="702"/>
      <c r="AN40" s="702"/>
      <c r="AO40" s="702"/>
      <c r="AP40" s="702"/>
      <c r="AQ40" s="702"/>
      <c r="AR40" s="702"/>
    </row>
    <row r="41" spans="2:44" s="702" customFormat="1" x14ac:dyDescent="0.2"/>
    <row r="42" spans="2:44" s="702" customFormat="1" x14ac:dyDescent="0.2"/>
    <row r="43" spans="2:44" s="702" customFormat="1" x14ac:dyDescent="0.2"/>
    <row r="44" spans="2:44" s="702" customFormat="1" x14ac:dyDescent="0.2"/>
    <row r="45" spans="2:44" s="702" customFormat="1" x14ac:dyDescent="0.2"/>
    <row r="46" spans="2:44" s="702" customFormat="1" x14ac:dyDescent="0.2"/>
    <row r="47" spans="2:44" s="702" customFormat="1" x14ac:dyDescent="0.2"/>
    <row r="48" spans="2:44" s="702" customFormat="1" x14ac:dyDescent="0.2"/>
    <row r="49" s="702" customFormat="1" x14ac:dyDescent="0.2"/>
    <row r="50" s="702" customFormat="1" x14ac:dyDescent="0.2"/>
    <row r="51" s="702" customFormat="1" x14ac:dyDescent="0.2"/>
    <row r="52" s="702" customFormat="1" x14ac:dyDescent="0.2"/>
    <row r="53" s="702" customFormat="1" x14ac:dyDescent="0.2"/>
    <row r="54" s="702" customFormat="1" x14ac:dyDescent="0.2"/>
    <row r="55" s="702" customFormat="1" x14ac:dyDescent="0.2"/>
    <row r="56" s="702" customFormat="1" x14ac:dyDescent="0.2"/>
    <row r="57" s="702" customFormat="1" x14ac:dyDescent="0.2"/>
    <row r="58" s="702" customFormat="1" x14ac:dyDescent="0.2"/>
    <row r="59" s="702" customFormat="1" x14ac:dyDescent="0.2"/>
    <row r="60" s="702" customFormat="1" x14ac:dyDescent="0.2"/>
    <row r="61" s="702" customFormat="1" x14ac:dyDescent="0.2"/>
    <row r="62" s="702" customFormat="1" x14ac:dyDescent="0.2"/>
    <row r="63" s="702" customFormat="1" x14ac:dyDescent="0.2"/>
    <row r="64" s="702" customFormat="1" x14ac:dyDescent="0.2"/>
  </sheetData>
  <mergeCells count="8">
    <mergeCell ref="B3:M3"/>
    <mergeCell ref="C5:L5"/>
    <mergeCell ref="B17:M17"/>
    <mergeCell ref="C11:K11"/>
    <mergeCell ref="B10:M10"/>
    <mergeCell ref="B14:M14"/>
    <mergeCell ref="B15:M15"/>
    <mergeCell ref="B16:M16"/>
  </mergeCells>
  <phoneticPr fontId="2" type="noConversion"/>
  <printOptions horizontalCentered="1"/>
  <pageMargins left="0.74803149606299202" right="0.74803149606299202" top="0.88582677165354295" bottom="0.88582677165354295" header="0.511811023622047" footer="0.511811023622047"/>
  <pageSetup paperSize="9" scale="39" orientation="landscape"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581" r:id="rId4" name="Drop Down 5">
              <controlPr defaultSize="0" autoLine="0" autoPict="0" macro="[0]!Service_Site_Select">
                <anchor moveWithCells="1">
                  <from>
                    <xdr:col>8</xdr:col>
                    <xdr:colOff>800100</xdr:colOff>
                    <xdr:row>8</xdr:row>
                    <xdr:rowOff>152400</xdr:rowOff>
                  </from>
                  <to>
                    <xdr:col>9</xdr:col>
                    <xdr:colOff>552450</xdr:colOff>
                    <xdr:row>9</xdr:row>
                    <xdr:rowOff>38100</xdr:rowOff>
                  </to>
                </anchor>
              </controlPr>
            </control>
          </mc:Choice>
        </mc:AlternateContent>
        <mc:AlternateContent xmlns:mc="http://schemas.openxmlformats.org/markup-compatibility/2006">
          <mc:Choice Requires="x14">
            <control shapeId="24583" r:id="rId5" name="Button 7">
              <controlPr defaultSize="0" print="0" autoFill="0" autoPict="0" macro="[0]!Clear_all">
                <anchor moveWithCells="1" sizeWithCells="1">
                  <from>
                    <xdr:col>8</xdr:col>
                    <xdr:colOff>723900</xdr:colOff>
                    <xdr:row>11</xdr:row>
                    <xdr:rowOff>57150</xdr:rowOff>
                  </from>
                  <to>
                    <xdr:col>9</xdr:col>
                    <xdr:colOff>723900</xdr:colOff>
                    <xdr:row>13</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G70"/>
  <sheetViews>
    <sheetView zoomScale="75" zoomScaleNormal="75" zoomScaleSheetLayoutView="75" workbookViewId="0">
      <selection activeCell="O7" sqref="O7"/>
    </sheetView>
  </sheetViews>
  <sheetFormatPr defaultRowHeight="12.75" x14ac:dyDescent="0.2"/>
  <cols>
    <col min="1" max="7" width="24.28515625" customWidth="1"/>
  </cols>
  <sheetData>
    <row r="1" spans="1:33" s="7" customFormat="1" ht="45" customHeight="1" thickBot="1" x14ac:dyDescent="0.25">
      <c r="A1" s="816" t="s">
        <v>348</v>
      </c>
      <c r="B1" s="817"/>
      <c r="C1" s="817"/>
      <c r="D1" s="817"/>
      <c r="E1" s="817"/>
      <c r="F1" s="817"/>
      <c r="G1" s="818"/>
      <c r="H1" s="17"/>
      <c r="I1" s="17"/>
      <c r="J1" s="17"/>
      <c r="K1" s="17"/>
      <c r="L1" s="17"/>
      <c r="M1" s="17"/>
      <c r="N1" s="17"/>
      <c r="O1" s="17"/>
      <c r="P1" s="17"/>
      <c r="Q1" s="17"/>
      <c r="R1" s="17"/>
      <c r="S1" s="17"/>
      <c r="T1" s="17"/>
      <c r="U1" s="17"/>
      <c r="V1" s="17"/>
      <c r="W1" s="17"/>
      <c r="X1" s="17"/>
      <c r="Y1" s="17"/>
      <c r="Z1" s="17"/>
      <c r="AA1" s="17"/>
      <c r="AB1" s="17"/>
      <c r="AC1" s="17"/>
      <c r="AD1" s="17"/>
      <c r="AE1" s="17"/>
      <c r="AF1" s="17"/>
      <c r="AG1" s="17"/>
    </row>
    <row r="2" spans="1:33" s="27" customFormat="1" ht="246.75" customHeight="1" x14ac:dyDescent="0.2">
      <c r="A2" s="825" t="s">
        <v>403</v>
      </c>
      <c r="B2" s="826"/>
      <c r="C2" s="826"/>
      <c r="D2" s="826"/>
      <c r="E2" s="826"/>
      <c r="F2" s="826"/>
      <c r="G2" s="827"/>
      <c r="H2" s="26"/>
      <c r="I2" s="26"/>
      <c r="J2" s="26"/>
      <c r="K2" s="26"/>
      <c r="L2" s="26"/>
      <c r="M2" s="26"/>
      <c r="N2" s="26"/>
      <c r="O2" s="26"/>
      <c r="P2" s="26"/>
      <c r="Q2" s="26"/>
      <c r="R2" s="26"/>
      <c r="S2" s="26"/>
      <c r="T2" s="26"/>
      <c r="U2" s="26"/>
      <c r="V2" s="26"/>
      <c r="W2" s="26"/>
      <c r="X2" s="26"/>
      <c r="Y2" s="26"/>
      <c r="Z2" s="26"/>
      <c r="AA2" s="26"/>
      <c r="AB2" s="26"/>
      <c r="AC2" s="26"/>
      <c r="AD2" s="26"/>
      <c r="AE2" s="26"/>
      <c r="AF2" s="26"/>
      <c r="AG2" s="26"/>
    </row>
    <row r="3" spans="1:33" s="27" customFormat="1" ht="87.75" customHeight="1" x14ac:dyDescent="0.2">
      <c r="A3" s="819" t="s">
        <v>398</v>
      </c>
      <c r="B3" s="820"/>
      <c r="C3" s="820"/>
      <c r="D3" s="820"/>
      <c r="E3" s="820"/>
      <c r="F3" s="820"/>
      <c r="G3" s="821"/>
      <c r="H3" s="26"/>
      <c r="I3" s="26"/>
      <c r="J3" s="26"/>
      <c r="K3" s="26"/>
      <c r="L3" s="26"/>
      <c r="M3" s="26"/>
      <c r="N3" s="26"/>
      <c r="O3" s="26"/>
      <c r="P3" s="26"/>
      <c r="Q3" s="26"/>
      <c r="R3" s="26"/>
      <c r="S3" s="26"/>
      <c r="T3" s="26"/>
      <c r="U3" s="26"/>
      <c r="V3" s="26"/>
      <c r="W3" s="26"/>
      <c r="X3" s="26"/>
      <c r="Y3" s="26"/>
      <c r="Z3" s="26"/>
      <c r="AA3" s="26"/>
      <c r="AB3" s="26"/>
      <c r="AC3" s="26"/>
      <c r="AD3" s="26"/>
      <c r="AE3" s="26"/>
      <c r="AF3" s="26"/>
      <c r="AG3" s="26"/>
    </row>
    <row r="4" spans="1:33" s="27" customFormat="1" ht="114" customHeight="1" x14ac:dyDescent="0.2">
      <c r="A4" s="828" t="s">
        <v>397</v>
      </c>
      <c r="B4" s="820"/>
      <c r="C4" s="820"/>
      <c r="D4" s="820"/>
      <c r="E4" s="820"/>
      <c r="F4" s="820"/>
      <c r="G4" s="821"/>
      <c r="H4" s="26"/>
      <c r="I4" s="26"/>
      <c r="J4" s="26"/>
      <c r="K4" s="26"/>
      <c r="L4" s="26"/>
      <c r="M4" s="26"/>
      <c r="N4" s="26"/>
      <c r="O4" s="26"/>
      <c r="P4" s="26"/>
      <c r="Q4" s="26"/>
      <c r="R4" s="26"/>
      <c r="S4" s="26"/>
      <c r="T4" s="26"/>
      <c r="U4" s="26"/>
      <c r="V4" s="26"/>
      <c r="W4" s="26"/>
      <c r="X4" s="26"/>
      <c r="Y4" s="26"/>
      <c r="Z4" s="26"/>
      <c r="AA4" s="26"/>
      <c r="AB4" s="26"/>
      <c r="AC4" s="26"/>
      <c r="AD4" s="26"/>
      <c r="AE4" s="26"/>
      <c r="AF4" s="26"/>
      <c r="AG4" s="26"/>
    </row>
    <row r="5" spans="1:33" s="27" customFormat="1" ht="117.75" customHeight="1" x14ac:dyDescent="0.2">
      <c r="A5" s="819" t="s">
        <v>399</v>
      </c>
      <c r="B5" s="820"/>
      <c r="C5" s="820"/>
      <c r="D5" s="820"/>
      <c r="E5" s="820"/>
      <c r="F5" s="820"/>
      <c r="G5" s="821"/>
      <c r="H5" s="26"/>
      <c r="I5" s="26"/>
      <c r="J5" s="26"/>
      <c r="K5" s="26"/>
      <c r="L5" s="26"/>
      <c r="M5" s="26"/>
      <c r="N5" s="26"/>
      <c r="O5" s="26"/>
      <c r="P5" s="26"/>
      <c r="Q5" s="26"/>
      <c r="R5" s="26"/>
      <c r="S5" s="26"/>
      <c r="T5" s="26"/>
      <c r="U5" s="26"/>
      <c r="V5" s="26"/>
      <c r="W5" s="26"/>
      <c r="X5" s="26"/>
      <c r="Y5" s="26"/>
      <c r="Z5" s="26"/>
      <c r="AA5" s="26"/>
      <c r="AB5" s="26"/>
      <c r="AC5" s="26"/>
      <c r="AD5" s="26"/>
      <c r="AE5" s="26"/>
      <c r="AF5" s="26"/>
      <c r="AG5" s="26"/>
    </row>
    <row r="6" spans="1:33" s="27" customFormat="1" ht="60" customHeight="1" x14ac:dyDescent="0.2">
      <c r="A6" s="819" t="s">
        <v>401</v>
      </c>
      <c r="B6" s="820"/>
      <c r="C6" s="820"/>
      <c r="D6" s="820"/>
      <c r="E6" s="820"/>
      <c r="F6" s="820"/>
      <c r="G6" s="821"/>
      <c r="H6" s="26"/>
      <c r="I6" s="26"/>
      <c r="J6" s="26"/>
      <c r="K6" s="26"/>
      <c r="L6" s="26"/>
      <c r="M6" s="26"/>
      <c r="N6" s="26"/>
      <c r="O6" s="26"/>
      <c r="P6" s="26"/>
      <c r="Q6" s="26"/>
      <c r="R6" s="26"/>
      <c r="S6" s="26"/>
      <c r="T6" s="26"/>
      <c r="U6" s="26"/>
      <c r="V6" s="26"/>
      <c r="W6" s="26"/>
      <c r="X6" s="26"/>
      <c r="Y6" s="26"/>
      <c r="Z6" s="26"/>
      <c r="AA6" s="26"/>
      <c r="AB6" s="26"/>
      <c r="AC6" s="26"/>
      <c r="AD6" s="26"/>
      <c r="AE6" s="26"/>
      <c r="AF6" s="26"/>
      <c r="AG6" s="26"/>
    </row>
    <row r="7" spans="1:33" s="27" customFormat="1" ht="100.15" customHeight="1" x14ac:dyDescent="0.2">
      <c r="A7" s="819" t="s">
        <v>400</v>
      </c>
      <c r="B7" s="820"/>
      <c r="C7" s="820"/>
      <c r="D7" s="820"/>
      <c r="E7" s="820"/>
      <c r="F7" s="820"/>
      <c r="G7" s="821"/>
      <c r="H7" s="26"/>
      <c r="I7" s="26"/>
      <c r="J7" s="26"/>
      <c r="K7" s="26"/>
      <c r="L7" s="26"/>
      <c r="M7" s="26"/>
      <c r="N7" s="26"/>
      <c r="O7" s="26"/>
      <c r="P7" s="26"/>
      <c r="Q7" s="26"/>
      <c r="R7" s="26"/>
      <c r="S7" s="26"/>
      <c r="T7" s="26"/>
      <c r="U7" s="26"/>
      <c r="V7" s="26"/>
      <c r="W7" s="26"/>
      <c r="X7" s="26"/>
      <c r="Y7" s="26"/>
      <c r="Z7" s="26"/>
      <c r="AA7" s="26"/>
      <c r="AB7" s="26"/>
      <c r="AC7" s="26"/>
      <c r="AD7" s="26"/>
      <c r="AE7" s="26"/>
      <c r="AF7" s="26"/>
      <c r="AG7" s="26"/>
    </row>
    <row r="8" spans="1:33" s="27" customFormat="1" ht="95.25" customHeight="1" x14ac:dyDescent="0.2">
      <c r="A8" s="819" t="s">
        <v>404</v>
      </c>
      <c r="B8" s="820"/>
      <c r="C8" s="820"/>
      <c r="D8" s="820"/>
      <c r="E8" s="820"/>
      <c r="F8" s="820"/>
      <c r="G8" s="821"/>
      <c r="H8" s="26"/>
      <c r="I8" s="26"/>
      <c r="J8" s="26"/>
      <c r="K8" s="26"/>
      <c r="L8" s="26"/>
      <c r="M8" s="26"/>
      <c r="N8" s="26"/>
      <c r="O8" s="26"/>
      <c r="P8" s="26"/>
      <c r="Q8" s="26"/>
      <c r="R8" s="26"/>
      <c r="S8" s="26"/>
      <c r="T8" s="26"/>
      <c r="U8" s="26"/>
      <c r="V8" s="26"/>
      <c r="W8" s="26"/>
      <c r="X8" s="26"/>
      <c r="Y8" s="26"/>
      <c r="Z8" s="26"/>
      <c r="AA8" s="26"/>
      <c r="AB8" s="26"/>
      <c r="AC8" s="26"/>
      <c r="AD8" s="26"/>
      <c r="AE8" s="26"/>
      <c r="AF8" s="26"/>
      <c r="AG8" s="26"/>
    </row>
    <row r="9" spans="1:33" s="27" customFormat="1" ht="85.15" customHeight="1" thickBot="1" x14ac:dyDescent="0.25">
      <c r="A9" s="822" t="s">
        <v>402</v>
      </c>
      <c r="B9" s="823"/>
      <c r="C9" s="823"/>
      <c r="D9" s="823"/>
      <c r="E9" s="823"/>
      <c r="F9" s="823"/>
      <c r="G9" s="824"/>
      <c r="H9" s="26"/>
      <c r="I9" s="26"/>
      <c r="J9" s="26"/>
      <c r="K9" s="26"/>
      <c r="L9" s="26"/>
      <c r="M9" s="26"/>
      <c r="N9" s="26"/>
      <c r="O9" s="26"/>
      <c r="P9" s="26"/>
      <c r="Q9" s="26"/>
      <c r="R9" s="26"/>
      <c r="S9" s="26"/>
      <c r="T9" s="26"/>
      <c r="U9" s="26"/>
      <c r="V9" s="26"/>
      <c r="W9" s="26"/>
      <c r="X9" s="26"/>
      <c r="Y9" s="26"/>
      <c r="Z9" s="26"/>
      <c r="AA9" s="26"/>
      <c r="AB9" s="26"/>
      <c r="AC9" s="26"/>
      <c r="AD9" s="26"/>
      <c r="AE9" s="26"/>
      <c r="AF9" s="26"/>
      <c r="AG9" s="26"/>
    </row>
    <row r="10" spans="1:33" x14ac:dyDescent="0.2">
      <c r="A10" s="2"/>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row>
    <row r="11" spans="1:33" x14ac:dyDescent="0.2">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row>
    <row r="12" spans="1:33" x14ac:dyDescent="0.2">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row>
    <row r="13" spans="1:33" x14ac:dyDescent="0.2">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row>
    <row r="14" spans="1:33" x14ac:dyDescent="0.2">
      <c r="A14" s="2"/>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row>
    <row r="15" spans="1:33" x14ac:dyDescent="0.2">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row>
    <row r="16" spans="1:33" x14ac:dyDescent="0.2">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row>
    <row r="17" spans="1:33" x14ac:dyDescent="0.2">
      <c r="A17" s="2"/>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row>
    <row r="18" spans="1:33" x14ac:dyDescent="0.2">
      <c r="A18" s="2"/>
      <c r="B18" s="2"/>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row>
    <row r="19" spans="1:33" x14ac:dyDescent="0.2">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row>
    <row r="20" spans="1:33" x14ac:dyDescent="0.2">
      <c r="A20" s="2"/>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row>
    <row r="21" spans="1:33" x14ac:dyDescent="0.2">
      <c r="A21" s="2"/>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row>
    <row r="22" spans="1:33" x14ac:dyDescent="0.2">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row>
    <row r="23" spans="1:33" x14ac:dyDescent="0.2">
      <c r="A23" s="2"/>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row>
    <row r="24" spans="1:33" x14ac:dyDescent="0.2">
      <c r="A24" s="2"/>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row>
    <row r="25" spans="1:33" x14ac:dyDescent="0.2">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row>
    <row r="26" spans="1:33" x14ac:dyDescent="0.2">
      <c r="A26" s="2"/>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row>
    <row r="27" spans="1:33" x14ac:dyDescent="0.2">
      <c r="A27" s="2"/>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row>
    <row r="28" spans="1:33" x14ac:dyDescent="0.2">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row>
    <row r="29" spans="1:33" x14ac:dyDescent="0.2">
      <c r="A29" s="2"/>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row>
    <row r="30" spans="1:33" x14ac:dyDescent="0.2">
      <c r="A30" s="2"/>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row>
    <row r="31" spans="1:33" x14ac:dyDescent="0.2">
      <c r="A31" s="2"/>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row>
    <row r="32" spans="1:33" x14ac:dyDescent="0.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row>
    <row r="33" spans="1:33" x14ac:dyDescent="0.2">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row>
    <row r="34" spans="1:33" x14ac:dyDescent="0.2">
      <c r="A34" s="2"/>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row>
    <row r="35" spans="1:33" x14ac:dyDescent="0.2">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row>
    <row r="36" spans="1:33" x14ac:dyDescent="0.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row>
    <row r="37" spans="1:33" x14ac:dyDescent="0.2">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row>
    <row r="38" spans="1:33" x14ac:dyDescent="0.2">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row>
    <row r="39" spans="1:33" x14ac:dyDescent="0.2">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row>
    <row r="40" spans="1:33" x14ac:dyDescent="0.2">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row>
    <row r="41" spans="1:33" x14ac:dyDescent="0.2">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row>
    <row r="42" spans="1:33" x14ac:dyDescent="0.2">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row>
    <row r="43" spans="1:33" x14ac:dyDescent="0.2">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row>
    <row r="44" spans="1:33" x14ac:dyDescent="0.2">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row>
    <row r="45" spans="1:33" x14ac:dyDescent="0.2">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row>
    <row r="46" spans="1:33" x14ac:dyDescent="0.2">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row>
    <row r="47" spans="1:33" x14ac:dyDescent="0.2">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row>
    <row r="48" spans="1:33" x14ac:dyDescent="0.2">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row>
    <row r="49" spans="1:33" x14ac:dyDescent="0.2">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row>
    <row r="50" spans="1:33" x14ac:dyDescent="0.2">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row>
    <row r="51" spans="1:33" x14ac:dyDescent="0.2">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row>
    <row r="52" spans="1:33" x14ac:dyDescent="0.2">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row>
    <row r="53" spans="1:33" x14ac:dyDescent="0.2">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row>
    <row r="54" spans="1:33" x14ac:dyDescent="0.2">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row>
    <row r="55" spans="1:33" x14ac:dyDescent="0.2">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row>
    <row r="56" spans="1:33" x14ac:dyDescent="0.2">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row>
    <row r="57" spans="1:33" x14ac:dyDescent="0.2">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row>
    <row r="58" spans="1:33" x14ac:dyDescent="0.2">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row>
    <row r="59" spans="1:33" x14ac:dyDescent="0.2">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row>
    <row r="60" spans="1:33" x14ac:dyDescent="0.2">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row>
    <row r="61" spans="1:33" x14ac:dyDescent="0.2">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row>
    <row r="62" spans="1:33" x14ac:dyDescent="0.2">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row>
    <row r="63" spans="1:33" x14ac:dyDescent="0.2">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row>
    <row r="64" spans="1:33" x14ac:dyDescent="0.2">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row>
    <row r="65" spans="1:33" x14ac:dyDescent="0.2">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row>
    <row r="66" spans="1:33" x14ac:dyDescent="0.2">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row>
    <row r="67" spans="1:33" x14ac:dyDescent="0.2">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row>
    <row r="68" spans="1:33" x14ac:dyDescent="0.2">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row>
    <row r="69" spans="1:33" x14ac:dyDescent="0.2">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row>
    <row r="70" spans="1:33" x14ac:dyDescent="0.2">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row>
  </sheetData>
  <mergeCells count="9">
    <mergeCell ref="A1:G1"/>
    <mergeCell ref="A6:G6"/>
    <mergeCell ref="A8:G8"/>
    <mergeCell ref="A7:G7"/>
    <mergeCell ref="A9:G9"/>
    <mergeCell ref="A2:G2"/>
    <mergeCell ref="A3:G3"/>
    <mergeCell ref="A4:G4"/>
    <mergeCell ref="A5:G5"/>
  </mergeCells>
  <phoneticPr fontId="2" type="noConversion"/>
  <printOptions horizontalCentered="1"/>
  <pageMargins left="0.74803149606299202" right="0.74803149606299202" top="0.88582677165354295" bottom="0.88582677165354295" header="0.511811023622047" footer="0.511811023622047"/>
  <pageSetup paperSize="9" scale="51"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Button 1">
              <controlPr defaultSize="0" print="0" autoFill="0" autoPict="0" macro="[0]!Print_Instruct">
                <anchor moveWithCells="1" sizeWithCells="1">
                  <from>
                    <xdr:col>7</xdr:col>
                    <xdr:colOff>228600</xdr:colOff>
                    <xdr:row>0</xdr:row>
                    <xdr:rowOff>123825</xdr:rowOff>
                  </from>
                  <to>
                    <xdr:col>10</xdr:col>
                    <xdr:colOff>219075</xdr:colOff>
                    <xdr:row>0</xdr:row>
                    <xdr:rowOff>495300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AN114"/>
  <sheetViews>
    <sheetView zoomScale="70" zoomScaleNormal="70" zoomScaleSheetLayoutView="100" workbookViewId="0">
      <selection activeCell="N73" sqref="N73"/>
    </sheetView>
  </sheetViews>
  <sheetFormatPr defaultRowHeight="12.75" x14ac:dyDescent="0.2"/>
  <cols>
    <col min="1" max="6" width="6.42578125" style="55" customWidth="1"/>
    <col min="7" max="8" width="17.7109375" style="55" customWidth="1"/>
    <col min="9" max="9" width="17.7109375" style="55" hidden="1" customWidth="1"/>
    <col min="10" max="10" width="17.7109375" style="55" customWidth="1"/>
    <col min="11" max="11" width="17.7109375" style="55" hidden="1" customWidth="1"/>
    <col min="12" max="12" width="17.7109375" style="55" customWidth="1"/>
    <col min="13" max="13" width="22.7109375" style="55" customWidth="1"/>
    <col min="14" max="14" width="22.140625" style="55" customWidth="1"/>
    <col min="15" max="256" width="9.140625" style="55"/>
    <col min="257" max="262" width="6.42578125" style="55" customWidth="1"/>
    <col min="263" max="264" width="17.7109375" style="55" customWidth="1"/>
    <col min="265" max="265" width="0" style="55" hidden="1" customWidth="1"/>
    <col min="266" max="266" width="17.7109375" style="55" customWidth="1"/>
    <col min="267" max="267" width="0" style="55" hidden="1" customWidth="1"/>
    <col min="268" max="268" width="17.7109375" style="55" customWidth="1"/>
    <col min="269" max="269" width="22.7109375" style="55" customWidth="1"/>
    <col min="270" max="270" width="22.140625" style="55" customWidth="1"/>
    <col min="271" max="512" width="9.140625" style="55"/>
    <col min="513" max="518" width="6.42578125" style="55" customWidth="1"/>
    <col min="519" max="520" width="17.7109375" style="55" customWidth="1"/>
    <col min="521" max="521" width="0" style="55" hidden="1" customWidth="1"/>
    <col min="522" max="522" width="17.7109375" style="55" customWidth="1"/>
    <col min="523" max="523" width="0" style="55" hidden="1" customWidth="1"/>
    <col min="524" max="524" width="17.7109375" style="55" customWidth="1"/>
    <col min="525" max="525" width="22.7109375" style="55" customWidth="1"/>
    <col min="526" max="526" width="22.140625" style="55" customWidth="1"/>
    <col min="527" max="768" width="9.140625" style="55"/>
    <col min="769" max="774" width="6.42578125" style="55" customWidth="1"/>
    <col min="775" max="776" width="17.7109375" style="55" customWidth="1"/>
    <col min="777" max="777" width="0" style="55" hidden="1" customWidth="1"/>
    <col min="778" max="778" width="17.7109375" style="55" customWidth="1"/>
    <col min="779" max="779" width="0" style="55" hidden="1" customWidth="1"/>
    <col min="780" max="780" width="17.7109375" style="55" customWidth="1"/>
    <col min="781" max="781" width="22.7109375" style="55" customWidth="1"/>
    <col min="782" max="782" width="22.140625" style="55" customWidth="1"/>
    <col min="783" max="1024" width="9.140625" style="55"/>
    <col min="1025" max="1030" width="6.42578125" style="55" customWidth="1"/>
    <col min="1031" max="1032" width="17.7109375" style="55" customWidth="1"/>
    <col min="1033" max="1033" width="0" style="55" hidden="1" customWidth="1"/>
    <col min="1034" max="1034" width="17.7109375" style="55" customWidth="1"/>
    <col min="1035" max="1035" width="0" style="55" hidden="1" customWidth="1"/>
    <col min="1036" max="1036" width="17.7109375" style="55" customWidth="1"/>
    <col min="1037" max="1037" width="22.7109375" style="55" customWidth="1"/>
    <col min="1038" max="1038" width="22.140625" style="55" customWidth="1"/>
    <col min="1039" max="1280" width="9.140625" style="55"/>
    <col min="1281" max="1286" width="6.42578125" style="55" customWidth="1"/>
    <col min="1287" max="1288" width="17.7109375" style="55" customWidth="1"/>
    <col min="1289" max="1289" width="0" style="55" hidden="1" customWidth="1"/>
    <col min="1290" max="1290" width="17.7109375" style="55" customWidth="1"/>
    <col min="1291" max="1291" width="0" style="55" hidden="1" customWidth="1"/>
    <col min="1292" max="1292" width="17.7109375" style="55" customWidth="1"/>
    <col min="1293" max="1293" width="22.7109375" style="55" customWidth="1"/>
    <col min="1294" max="1294" width="22.140625" style="55" customWidth="1"/>
    <col min="1295" max="1536" width="9.140625" style="55"/>
    <col min="1537" max="1542" width="6.42578125" style="55" customWidth="1"/>
    <col min="1543" max="1544" width="17.7109375" style="55" customWidth="1"/>
    <col min="1545" max="1545" width="0" style="55" hidden="1" customWidth="1"/>
    <col min="1546" max="1546" width="17.7109375" style="55" customWidth="1"/>
    <col min="1547" max="1547" width="0" style="55" hidden="1" customWidth="1"/>
    <col min="1548" max="1548" width="17.7109375" style="55" customWidth="1"/>
    <col min="1549" max="1549" width="22.7109375" style="55" customWidth="1"/>
    <col min="1550" max="1550" width="22.140625" style="55" customWidth="1"/>
    <col min="1551" max="1792" width="9.140625" style="55"/>
    <col min="1793" max="1798" width="6.42578125" style="55" customWidth="1"/>
    <col min="1799" max="1800" width="17.7109375" style="55" customWidth="1"/>
    <col min="1801" max="1801" width="0" style="55" hidden="1" customWidth="1"/>
    <col min="1802" max="1802" width="17.7109375" style="55" customWidth="1"/>
    <col min="1803" max="1803" width="0" style="55" hidden="1" customWidth="1"/>
    <col min="1804" max="1804" width="17.7109375" style="55" customWidth="1"/>
    <col min="1805" max="1805" width="22.7109375" style="55" customWidth="1"/>
    <col min="1806" max="1806" width="22.140625" style="55" customWidth="1"/>
    <col min="1807" max="2048" width="9.140625" style="55"/>
    <col min="2049" max="2054" width="6.42578125" style="55" customWidth="1"/>
    <col min="2055" max="2056" width="17.7109375" style="55" customWidth="1"/>
    <col min="2057" max="2057" width="0" style="55" hidden="1" customWidth="1"/>
    <col min="2058" max="2058" width="17.7109375" style="55" customWidth="1"/>
    <col min="2059" max="2059" width="0" style="55" hidden="1" customWidth="1"/>
    <col min="2060" max="2060" width="17.7109375" style="55" customWidth="1"/>
    <col min="2061" max="2061" width="22.7109375" style="55" customWidth="1"/>
    <col min="2062" max="2062" width="22.140625" style="55" customWidth="1"/>
    <col min="2063" max="2304" width="9.140625" style="55"/>
    <col min="2305" max="2310" width="6.42578125" style="55" customWidth="1"/>
    <col min="2311" max="2312" width="17.7109375" style="55" customWidth="1"/>
    <col min="2313" max="2313" width="0" style="55" hidden="1" customWidth="1"/>
    <col min="2314" max="2314" width="17.7109375" style="55" customWidth="1"/>
    <col min="2315" max="2315" width="0" style="55" hidden="1" customWidth="1"/>
    <col min="2316" max="2316" width="17.7109375" style="55" customWidth="1"/>
    <col min="2317" max="2317" width="22.7109375" style="55" customWidth="1"/>
    <col min="2318" max="2318" width="22.140625" style="55" customWidth="1"/>
    <col min="2319" max="2560" width="9.140625" style="55"/>
    <col min="2561" max="2566" width="6.42578125" style="55" customWidth="1"/>
    <col min="2567" max="2568" width="17.7109375" style="55" customWidth="1"/>
    <col min="2569" max="2569" width="0" style="55" hidden="1" customWidth="1"/>
    <col min="2570" max="2570" width="17.7109375" style="55" customWidth="1"/>
    <col min="2571" max="2571" width="0" style="55" hidden="1" customWidth="1"/>
    <col min="2572" max="2572" width="17.7109375" style="55" customWidth="1"/>
    <col min="2573" max="2573" width="22.7109375" style="55" customWidth="1"/>
    <col min="2574" max="2574" width="22.140625" style="55" customWidth="1"/>
    <col min="2575" max="2816" width="9.140625" style="55"/>
    <col min="2817" max="2822" width="6.42578125" style="55" customWidth="1"/>
    <col min="2823" max="2824" width="17.7109375" style="55" customWidth="1"/>
    <col min="2825" max="2825" width="0" style="55" hidden="1" customWidth="1"/>
    <col min="2826" max="2826" width="17.7109375" style="55" customWidth="1"/>
    <col min="2827" max="2827" width="0" style="55" hidden="1" customWidth="1"/>
    <col min="2828" max="2828" width="17.7109375" style="55" customWidth="1"/>
    <col min="2829" max="2829" width="22.7109375" style="55" customWidth="1"/>
    <col min="2830" max="2830" width="22.140625" style="55" customWidth="1"/>
    <col min="2831" max="3072" width="9.140625" style="55"/>
    <col min="3073" max="3078" width="6.42578125" style="55" customWidth="1"/>
    <col min="3079" max="3080" width="17.7109375" style="55" customWidth="1"/>
    <col min="3081" max="3081" width="0" style="55" hidden="1" customWidth="1"/>
    <col min="3082" max="3082" width="17.7109375" style="55" customWidth="1"/>
    <col min="3083" max="3083" width="0" style="55" hidden="1" customWidth="1"/>
    <col min="3084" max="3084" width="17.7109375" style="55" customWidth="1"/>
    <col min="3085" max="3085" width="22.7109375" style="55" customWidth="1"/>
    <col min="3086" max="3086" width="22.140625" style="55" customWidth="1"/>
    <col min="3087" max="3328" width="9.140625" style="55"/>
    <col min="3329" max="3334" width="6.42578125" style="55" customWidth="1"/>
    <col min="3335" max="3336" width="17.7109375" style="55" customWidth="1"/>
    <col min="3337" max="3337" width="0" style="55" hidden="1" customWidth="1"/>
    <col min="3338" max="3338" width="17.7109375" style="55" customWidth="1"/>
    <col min="3339" max="3339" width="0" style="55" hidden="1" customWidth="1"/>
    <col min="3340" max="3340" width="17.7109375" style="55" customWidth="1"/>
    <col min="3341" max="3341" width="22.7109375" style="55" customWidth="1"/>
    <col min="3342" max="3342" width="22.140625" style="55" customWidth="1"/>
    <col min="3343" max="3584" width="9.140625" style="55"/>
    <col min="3585" max="3590" width="6.42578125" style="55" customWidth="1"/>
    <col min="3591" max="3592" width="17.7109375" style="55" customWidth="1"/>
    <col min="3593" max="3593" width="0" style="55" hidden="1" customWidth="1"/>
    <col min="3594" max="3594" width="17.7109375" style="55" customWidth="1"/>
    <col min="3595" max="3595" width="0" style="55" hidden="1" customWidth="1"/>
    <col min="3596" max="3596" width="17.7109375" style="55" customWidth="1"/>
    <col min="3597" max="3597" width="22.7109375" style="55" customWidth="1"/>
    <col min="3598" max="3598" width="22.140625" style="55" customWidth="1"/>
    <col min="3599" max="3840" width="9.140625" style="55"/>
    <col min="3841" max="3846" width="6.42578125" style="55" customWidth="1"/>
    <col min="3847" max="3848" width="17.7109375" style="55" customWidth="1"/>
    <col min="3849" max="3849" width="0" style="55" hidden="1" customWidth="1"/>
    <col min="3850" max="3850" width="17.7109375" style="55" customWidth="1"/>
    <col min="3851" max="3851" width="0" style="55" hidden="1" customWidth="1"/>
    <col min="3852" max="3852" width="17.7109375" style="55" customWidth="1"/>
    <col min="3853" max="3853" width="22.7109375" style="55" customWidth="1"/>
    <col min="3854" max="3854" width="22.140625" style="55" customWidth="1"/>
    <col min="3855" max="4096" width="9.140625" style="55"/>
    <col min="4097" max="4102" width="6.42578125" style="55" customWidth="1"/>
    <col min="4103" max="4104" width="17.7109375" style="55" customWidth="1"/>
    <col min="4105" max="4105" width="0" style="55" hidden="1" customWidth="1"/>
    <col min="4106" max="4106" width="17.7109375" style="55" customWidth="1"/>
    <col min="4107" max="4107" width="0" style="55" hidden="1" customWidth="1"/>
    <col min="4108" max="4108" width="17.7109375" style="55" customWidth="1"/>
    <col min="4109" max="4109" width="22.7109375" style="55" customWidth="1"/>
    <col min="4110" max="4110" width="22.140625" style="55" customWidth="1"/>
    <col min="4111" max="4352" width="9.140625" style="55"/>
    <col min="4353" max="4358" width="6.42578125" style="55" customWidth="1"/>
    <col min="4359" max="4360" width="17.7109375" style="55" customWidth="1"/>
    <col min="4361" max="4361" width="0" style="55" hidden="1" customWidth="1"/>
    <col min="4362" max="4362" width="17.7109375" style="55" customWidth="1"/>
    <col min="4363" max="4363" width="0" style="55" hidden="1" customWidth="1"/>
    <col min="4364" max="4364" width="17.7109375" style="55" customWidth="1"/>
    <col min="4365" max="4365" width="22.7109375" style="55" customWidth="1"/>
    <col min="4366" max="4366" width="22.140625" style="55" customWidth="1"/>
    <col min="4367" max="4608" width="9.140625" style="55"/>
    <col min="4609" max="4614" width="6.42578125" style="55" customWidth="1"/>
    <col min="4615" max="4616" width="17.7109375" style="55" customWidth="1"/>
    <col min="4617" max="4617" width="0" style="55" hidden="1" customWidth="1"/>
    <col min="4618" max="4618" width="17.7109375" style="55" customWidth="1"/>
    <col min="4619" max="4619" width="0" style="55" hidden="1" customWidth="1"/>
    <col min="4620" max="4620" width="17.7109375" style="55" customWidth="1"/>
    <col min="4621" max="4621" width="22.7109375" style="55" customWidth="1"/>
    <col min="4622" max="4622" width="22.140625" style="55" customWidth="1"/>
    <col min="4623" max="4864" width="9.140625" style="55"/>
    <col min="4865" max="4870" width="6.42578125" style="55" customWidth="1"/>
    <col min="4871" max="4872" width="17.7109375" style="55" customWidth="1"/>
    <col min="4873" max="4873" width="0" style="55" hidden="1" customWidth="1"/>
    <col min="4874" max="4874" width="17.7109375" style="55" customWidth="1"/>
    <col min="4875" max="4875" width="0" style="55" hidden="1" customWidth="1"/>
    <col min="4876" max="4876" width="17.7109375" style="55" customWidth="1"/>
    <col min="4877" max="4877" width="22.7109375" style="55" customWidth="1"/>
    <col min="4878" max="4878" width="22.140625" style="55" customWidth="1"/>
    <col min="4879" max="5120" width="9.140625" style="55"/>
    <col min="5121" max="5126" width="6.42578125" style="55" customWidth="1"/>
    <col min="5127" max="5128" width="17.7109375" style="55" customWidth="1"/>
    <col min="5129" max="5129" width="0" style="55" hidden="1" customWidth="1"/>
    <col min="5130" max="5130" width="17.7109375" style="55" customWidth="1"/>
    <col min="5131" max="5131" width="0" style="55" hidden="1" customWidth="1"/>
    <col min="5132" max="5132" width="17.7109375" style="55" customWidth="1"/>
    <col min="5133" max="5133" width="22.7109375" style="55" customWidth="1"/>
    <col min="5134" max="5134" width="22.140625" style="55" customWidth="1"/>
    <col min="5135" max="5376" width="9.140625" style="55"/>
    <col min="5377" max="5382" width="6.42578125" style="55" customWidth="1"/>
    <col min="5383" max="5384" width="17.7109375" style="55" customWidth="1"/>
    <col min="5385" max="5385" width="0" style="55" hidden="1" customWidth="1"/>
    <col min="5386" max="5386" width="17.7109375" style="55" customWidth="1"/>
    <col min="5387" max="5387" width="0" style="55" hidden="1" customWidth="1"/>
    <col min="5388" max="5388" width="17.7109375" style="55" customWidth="1"/>
    <col min="5389" max="5389" width="22.7109375" style="55" customWidth="1"/>
    <col min="5390" max="5390" width="22.140625" style="55" customWidth="1"/>
    <col min="5391" max="5632" width="9.140625" style="55"/>
    <col min="5633" max="5638" width="6.42578125" style="55" customWidth="1"/>
    <col min="5639" max="5640" width="17.7109375" style="55" customWidth="1"/>
    <col min="5641" max="5641" width="0" style="55" hidden="1" customWidth="1"/>
    <col min="5642" max="5642" width="17.7109375" style="55" customWidth="1"/>
    <col min="5643" max="5643" width="0" style="55" hidden="1" customWidth="1"/>
    <col min="5644" max="5644" width="17.7109375" style="55" customWidth="1"/>
    <col min="5645" max="5645" width="22.7109375" style="55" customWidth="1"/>
    <col min="5646" max="5646" width="22.140625" style="55" customWidth="1"/>
    <col min="5647" max="5888" width="9.140625" style="55"/>
    <col min="5889" max="5894" width="6.42578125" style="55" customWidth="1"/>
    <col min="5895" max="5896" width="17.7109375" style="55" customWidth="1"/>
    <col min="5897" max="5897" width="0" style="55" hidden="1" customWidth="1"/>
    <col min="5898" max="5898" width="17.7109375" style="55" customWidth="1"/>
    <col min="5899" max="5899" width="0" style="55" hidden="1" customWidth="1"/>
    <col min="5900" max="5900" width="17.7109375" style="55" customWidth="1"/>
    <col min="5901" max="5901" width="22.7109375" style="55" customWidth="1"/>
    <col min="5902" max="5902" width="22.140625" style="55" customWidth="1"/>
    <col min="5903" max="6144" width="9.140625" style="55"/>
    <col min="6145" max="6150" width="6.42578125" style="55" customWidth="1"/>
    <col min="6151" max="6152" width="17.7109375" style="55" customWidth="1"/>
    <col min="6153" max="6153" width="0" style="55" hidden="1" customWidth="1"/>
    <col min="6154" max="6154" width="17.7109375" style="55" customWidth="1"/>
    <col min="6155" max="6155" width="0" style="55" hidden="1" customWidth="1"/>
    <col min="6156" max="6156" width="17.7109375" style="55" customWidth="1"/>
    <col min="6157" max="6157" width="22.7109375" style="55" customWidth="1"/>
    <col min="6158" max="6158" width="22.140625" style="55" customWidth="1"/>
    <col min="6159" max="6400" width="9.140625" style="55"/>
    <col min="6401" max="6406" width="6.42578125" style="55" customWidth="1"/>
    <col min="6407" max="6408" width="17.7109375" style="55" customWidth="1"/>
    <col min="6409" max="6409" width="0" style="55" hidden="1" customWidth="1"/>
    <col min="6410" max="6410" width="17.7109375" style="55" customWidth="1"/>
    <col min="6411" max="6411" width="0" style="55" hidden="1" customWidth="1"/>
    <col min="6412" max="6412" width="17.7109375" style="55" customWidth="1"/>
    <col min="6413" max="6413" width="22.7109375" style="55" customWidth="1"/>
    <col min="6414" max="6414" width="22.140625" style="55" customWidth="1"/>
    <col min="6415" max="6656" width="9.140625" style="55"/>
    <col min="6657" max="6662" width="6.42578125" style="55" customWidth="1"/>
    <col min="6663" max="6664" width="17.7109375" style="55" customWidth="1"/>
    <col min="6665" max="6665" width="0" style="55" hidden="1" customWidth="1"/>
    <col min="6666" max="6666" width="17.7109375" style="55" customWidth="1"/>
    <col min="6667" max="6667" width="0" style="55" hidden="1" customWidth="1"/>
    <col min="6668" max="6668" width="17.7109375" style="55" customWidth="1"/>
    <col min="6669" max="6669" width="22.7109375" style="55" customWidth="1"/>
    <col min="6670" max="6670" width="22.140625" style="55" customWidth="1"/>
    <col min="6671" max="6912" width="9.140625" style="55"/>
    <col min="6913" max="6918" width="6.42578125" style="55" customWidth="1"/>
    <col min="6919" max="6920" width="17.7109375" style="55" customWidth="1"/>
    <col min="6921" max="6921" width="0" style="55" hidden="1" customWidth="1"/>
    <col min="6922" max="6922" width="17.7109375" style="55" customWidth="1"/>
    <col min="6923" max="6923" width="0" style="55" hidden="1" customWidth="1"/>
    <col min="6924" max="6924" width="17.7109375" style="55" customWidth="1"/>
    <col min="6925" max="6925" width="22.7109375" style="55" customWidth="1"/>
    <col min="6926" max="6926" width="22.140625" style="55" customWidth="1"/>
    <col min="6927" max="7168" width="9.140625" style="55"/>
    <col min="7169" max="7174" width="6.42578125" style="55" customWidth="1"/>
    <col min="7175" max="7176" width="17.7109375" style="55" customWidth="1"/>
    <col min="7177" max="7177" width="0" style="55" hidden="1" customWidth="1"/>
    <col min="7178" max="7178" width="17.7109375" style="55" customWidth="1"/>
    <col min="7179" max="7179" width="0" style="55" hidden="1" customWidth="1"/>
    <col min="7180" max="7180" width="17.7109375" style="55" customWidth="1"/>
    <col min="7181" max="7181" width="22.7109375" style="55" customWidth="1"/>
    <col min="7182" max="7182" width="22.140625" style="55" customWidth="1"/>
    <col min="7183" max="7424" width="9.140625" style="55"/>
    <col min="7425" max="7430" width="6.42578125" style="55" customWidth="1"/>
    <col min="7431" max="7432" width="17.7109375" style="55" customWidth="1"/>
    <col min="7433" max="7433" width="0" style="55" hidden="1" customWidth="1"/>
    <col min="7434" max="7434" width="17.7109375" style="55" customWidth="1"/>
    <col min="7435" max="7435" width="0" style="55" hidden="1" customWidth="1"/>
    <col min="7436" max="7436" width="17.7109375" style="55" customWidth="1"/>
    <col min="7437" max="7437" width="22.7109375" style="55" customWidth="1"/>
    <col min="7438" max="7438" width="22.140625" style="55" customWidth="1"/>
    <col min="7439" max="7680" width="9.140625" style="55"/>
    <col min="7681" max="7686" width="6.42578125" style="55" customWidth="1"/>
    <col min="7687" max="7688" width="17.7109375" style="55" customWidth="1"/>
    <col min="7689" max="7689" width="0" style="55" hidden="1" customWidth="1"/>
    <col min="7690" max="7690" width="17.7109375" style="55" customWidth="1"/>
    <col min="7691" max="7691" width="0" style="55" hidden="1" customWidth="1"/>
    <col min="7692" max="7692" width="17.7109375" style="55" customWidth="1"/>
    <col min="7693" max="7693" width="22.7109375" style="55" customWidth="1"/>
    <col min="7694" max="7694" width="22.140625" style="55" customWidth="1"/>
    <col min="7695" max="7936" width="9.140625" style="55"/>
    <col min="7937" max="7942" width="6.42578125" style="55" customWidth="1"/>
    <col min="7943" max="7944" width="17.7109375" style="55" customWidth="1"/>
    <col min="7945" max="7945" width="0" style="55" hidden="1" customWidth="1"/>
    <col min="7946" max="7946" width="17.7109375" style="55" customWidth="1"/>
    <col min="7947" max="7947" width="0" style="55" hidden="1" customWidth="1"/>
    <col min="7948" max="7948" width="17.7109375" style="55" customWidth="1"/>
    <col min="7949" max="7949" width="22.7109375" style="55" customWidth="1"/>
    <col min="7950" max="7950" width="22.140625" style="55" customWidth="1"/>
    <col min="7951" max="8192" width="9.140625" style="55"/>
    <col min="8193" max="8198" width="6.42578125" style="55" customWidth="1"/>
    <col min="8199" max="8200" width="17.7109375" style="55" customWidth="1"/>
    <col min="8201" max="8201" width="0" style="55" hidden="1" customWidth="1"/>
    <col min="8202" max="8202" width="17.7109375" style="55" customWidth="1"/>
    <col min="8203" max="8203" width="0" style="55" hidden="1" customWidth="1"/>
    <col min="8204" max="8204" width="17.7109375" style="55" customWidth="1"/>
    <col min="8205" max="8205" width="22.7109375" style="55" customWidth="1"/>
    <col min="8206" max="8206" width="22.140625" style="55" customWidth="1"/>
    <col min="8207" max="8448" width="9.140625" style="55"/>
    <col min="8449" max="8454" width="6.42578125" style="55" customWidth="1"/>
    <col min="8455" max="8456" width="17.7109375" style="55" customWidth="1"/>
    <col min="8457" max="8457" width="0" style="55" hidden="1" customWidth="1"/>
    <col min="8458" max="8458" width="17.7109375" style="55" customWidth="1"/>
    <col min="8459" max="8459" width="0" style="55" hidden="1" customWidth="1"/>
    <col min="8460" max="8460" width="17.7109375" style="55" customWidth="1"/>
    <col min="8461" max="8461" width="22.7109375" style="55" customWidth="1"/>
    <col min="8462" max="8462" width="22.140625" style="55" customWidth="1"/>
    <col min="8463" max="8704" width="9.140625" style="55"/>
    <col min="8705" max="8710" width="6.42578125" style="55" customWidth="1"/>
    <col min="8711" max="8712" width="17.7109375" style="55" customWidth="1"/>
    <col min="8713" max="8713" width="0" style="55" hidden="1" customWidth="1"/>
    <col min="8714" max="8714" width="17.7109375" style="55" customWidth="1"/>
    <col min="8715" max="8715" width="0" style="55" hidden="1" customWidth="1"/>
    <col min="8716" max="8716" width="17.7109375" style="55" customWidth="1"/>
    <col min="8717" max="8717" width="22.7109375" style="55" customWidth="1"/>
    <col min="8718" max="8718" width="22.140625" style="55" customWidth="1"/>
    <col min="8719" max="8960" width="9.140625" style="55"/>
    <col min="8961" max="8966" width="6.42578125" style="55" customWidth="1"/>
    <col min="8967" max="8968" width="17.7109375" style="55" customWidth="1"/>
    <col min="8969" max="8969" width="0" style="55" hidden="1" customWidth="1"/>
    <col min="8970" max="8970" width="17.7109375" style="55" customWidth="1"/>
    <col min="8971" max="8971" width="0" style="55" hidden="1" customWidth="1"/>
    <col min="8972" max="8972" width="17.7109375" style="55" customWidth="1"/>
    <col min="8973" max="8973" width="22.7109375" style="55" customWidth="1"/>
    <col min="8974" max="8974" width="22.140625" style="55" customWidth="1"/>
    <col min="8975" max="9216" width="9.140625" style="55"/>
    <col min="9217" max="9222" width="6.42578125" style="55" customWidth="1"/>
    <col min="9223" max="9224" width="17.7109375" style="55" customWidth="1"/>
    <col min="9225" max="9225" width="0" style="55" hidden="1" customWidth="1"/>
    <col min="9226" max="9226" width="17.7109375" style="55" customWidth="1"/>
    <col min="9227" max="9227" width="0" style="55" hidden="1" customWidth="1"/>
    <col min="9228" max="9228" width="17.7109375" style="55" customWidth="1"/>
    <col min="9229" max="9229" width="22.7109375" style="55" customWidth="1"/>
    <col min="9230" max="9230" width="22.140625" style="55" customWidth="1"/>
    <col min="9231" max="9472" width="9.140625" style="55"/>
    <col min="9473" max="9478" width="6.42578125" style="55" customWidth="1"/>
    <col min="9479" max="9480" width="17.7109375" style="55" customWidth="1"/>
    <col min="9481" max="9481" width="0" style="55" hidden="1" customWidth="1"/>
    <col min="9482" max="9482" width="17.7109375" style="55" customWidth="1"/>
    <col min="9483" max="9483" width="0" style="55" hidden="1" customWidth="1"/>
    <col min="9484" max="9484" width="17.7109375" style="55" customWidth="1"/>
    <col min="9485" max="9485" width="22.7109375" style="55" customWidth="1"/>
    <col min="9486" max="9486" width="22.140625" style="55" customWidth="1"/>
    <col min="9487" max="9728" width="9.140625" style="55"/>
    <col min="9729" max="9734" width="6.42578125" style="55" customWidth="1"/>
    <col min="9735" max="9736" width="17.7109375" style="55" customWidth="1"/>
    <col min="9737" max="9737" width="0" style="55" hidden="1" customWidth="1"/>
    <col min="9738" max="9738" width="17.7109375" style="55" customWidth="1"/>
    <col min="9739" max="9739" width="0" style="55" hidden="1" customWidth="1"/>
    <col min="9740" max="9740" width="17.7109375" style="55" customWidth="1"/>
    <col min="9741" max="9741" width="22.7109375" style="55" customWidth="1"/>
    <col min="9742" max="9742" width="22.140625" style="55" customWidth="1"/>
    <col min="9743" max="9984" width="9.140625" style="55"/>
    <col min="9985" max="9990" width="6.42578125" style="55" customWidth="1"/>
    <col min="9991" max="9992" width="17.7109375" style="55" customWidth="1"/>
    <col min="9993" max="9993" width="0" style="55" hidden="1" customWidth="1"/>
    <col min="9994" max="9994" width="17.7109375" style="55" customWidth="1"/>
    <col min="9995" max="9995" width="0" style="55" hidden="1" customWidth="1"/>
    <col min="9996" max="9996" width="17.7109375" style="55" customWidth="1"/>
    <col min="9997" max="9997" width="22.7109375" style="55" customWidth="1"/>
    <col min="9998" max="9998" width="22.140625" style="55" customWidth="1"/>
    <col min="9999" max="10240" width="9.140625" style="55"/>
    <col min="10241" max="10246" width="6.42578125" style="55" customWidth="1"/>
    <col min="10247" max="10248" width="17.7109375" style="55" customWidth="1"/>
    <col min="10249" max="10249" width="0" style="55" hidden="1" customWidth="1"/>
    <col min="10250" max="10250" width="17.7109375" style="55" customWidth="1"/>
    <col min="10251" max="10251" width="0" style="55" hidden="1" customWidth="1"/>
    <col min="10252" max="10252" width="17.7109375" style="55" customWidth="1"/>
    <col min="10253" max="10253" width="22.7109375" style="55" customWidth="1"/>
    <col min="10254" max="10254" width="22.140625" style="55" customWidth="1"/>
    <col min="10255" max="10496" width="9.140625" style="55"/>
    <col min="10497" max="10502" width="6.42578125" style="55" customWidth="1"/>
    <col min="10503" max="10504" width="17.7109375" style="55" customWidth="1"/>
    <col min="10505" max="10505" width="0" style="55" hidden="1" customWidth="1"/>
    <col min="10506" max="10506" width="17.7109375" style="55" customWidth="1"/>
    <col min="10507" max="10507" width="0" style="55" hidden="1" customWidth="1"/>
    <col min="10508" max="10508" width="17.7109375" style="55" customWidth="1"/>
    <col min="10509" max="10509" width="22.7109375" style="55" customWidth="1"/>
    <col min="10510" max="10510" width="22.140625" style="55" customWidth="1"/>
    <col min="10511" max="10752" width="9.140625" style="55"/>
    <col min="10753" max="10758" width="6.42578125" style="55" customWidth="1"/>
    <col min="10759" max="10760" width="17.7109375" style="55" customWidth="1"/>
    <col min="10761" max="10761" width="0" style="55" hidden="1" customWidth="1"/>
    <col min="10762" max="10762" width="17.7109375" style="55" customWidth="1"/>
    <col min="10763" max="10763" width="0" style="55" hidden="1" customWidth="1"/>
    <col min="10764" max="10764" width="17.7109375" style="55" customWidth="1"/>
    <col min="10765" max="10765" width="22.7109375" style="55" customWidth="1"/>
    <col min="10766" max="10766" width="22.140625" style="55" customWidth="1"/>
    <col min="10767" max="11008" width="9.140625" style="55"/>
    <col min="11009" max="11014" width="6.42578125" style="55" customWidth="1"/>
    <col min="11015" max="11016" width="17.7109375" style="55" customWidth="1"/>
    <col min="11017" max="11017" width="0" style="55" hidden="1" customWidth="1"/>
    <col min="11018" max="11018" width="17.7109375" style="55" customWidth="1"/>
    <col min="11019" max="11019" width="0" style="55" hidden="1" customWidth="1"/>
    <col min="11020" max="11020" width="17.7109375" style="55" customWidth="1"/>
    <col min="11021" max="11021" width="22.7109375" style="55" customWidth="1"/>
    <col min="11022" max="11022" width="22.140625" style="55" customWidth="1"/>
    <col min="11023" max="11264" width="9.140625" style="55"/>
    <col min="11265" max="11270" width="6.42578125" style="55" customWidth="1"/>
    <col min="11271" max="11272" width="17.7109375" style="55" customWidth="1"/>
    <col min="11273" max="11273" width="0" style="55" hidden="1" customWidth="1"/>
    <col min="11274" max="11274" width="17.7109375" style="55" customWidth="1"/>
    <col min="11275" max="11275" width="0" style="55" hidden="1" customWidth="1"/>
    <col min="11276" max="11276" width="17.7109375" style="55" customWidth="1"/>
    <col min="11277" max="11277" width="22.7109375" style="55" customWidth="1"/>
    <col min="11278" max="11278" width="22.140625" style="55" customWidth="1"/>
    <col min="11279" max="11520" width="9.140625" style="55"/>
    <col min="11521" max="11526" width="6.42578125" style="55" customWidth="1"/>
    <col min="11527" max="11528" width="17.7109375" style="55" customWidth="1"/>
    <col min="11529" max="11529" width="0" style="55" hidden="1" customWidth="1"/>
    <col min="11530" max="11530" width="17.7109375" style="55" customWidth="1"/>
    <col min="11531" max="11531" width="0" style="55" hidden="1" customWidth="1"/>
    <col min="11532" max="11532" width="17.7109375" style="55" customWidth="1"/>
    <col min="11533" max="11533" width="22.7109375" style="55" customWidth="1"/>
    <col min="11534" max="11534" width="22.140625" style="55" customWidth="1"/>
    <col min="11535" max="11776" width="9.140625" style="55"/>
    <col min="11777" max="11782" width="6.42578125" style="55" customWidth="1"/>
    <col min="11783" max="11784" width="17.7109375" style="55" customWidth="1"/>
    <col min="11785" max="11785" width="0" style="55" hidden="1" customWidth="1"/>
    <col min="11786" max="11786" width="17.7109375" style="55" customWidth="1"/>
    <col min="11787" max="11787" width="0" style="55" hidden="1" customWidth="1"/>
    <col min="11788" max="11788" width="17.7109375" style="55" customWidth="1"/>
    <col min="11789" max="11789" width="22.7109375" style="55" customWidth="1"/>
    <col min="11790" max="11790" width="22.140625" style="55" customWidth="1"/>
    <col min="11791" max="12032" width="9.140625" style="55"/>
    <col min="12033" max="12038" width="6.42578125" style="55" customWidth="1"/>
    <col min="12039" max="12040" width="17.7109375" style="55" customWidth="1"/>
    <col min="12041" max="12041" width="0" style="55" hidden="1" customWidth="1"/>
    <col min="12042" max="12042" width="17.7109375" style="55" customWidth="1"/>
    <col min="12043" max="12043" width="0" style="55" hidden="1" customWidth="1"/>
    <col min="12044" max="12044" width="17.7109375" style="55" customWidth="1"/>
    <col min="12045" max="12045" width="22.7109375" style="55" customWidth="1"/>
    <col min="12046" max="12046" width="22.140625" style="55" customWidth="1"/>
    <col min="12047" max="12288" width="9.140625" style="55"/>
    <col min="12289" max="12294" width="6.42578125" style="55" customWidth="1"/>
    <col min="12295" max="12296" width="17.7109375" style="55" customWidth="1"/>
    <col min="12297" max="12297" width="0" style="55" hidden="1" customWidth="1"/>
    <col min="12298" max="12298" width="17.7109375" style="55" customWidth="1"/>
    <col min="12299" max="12299" width="0" style="55" hidden="1" customWidth="1"/>
    <col min="12300" max="12300" width="17.7109375" style="55" customWidth="1"/>
    <col min="12301" max="12301" width="22.7109375" style="55" customWidth="1"/>
    <col min="12302" max="12302" width="22.140625" style="55" customWidth="1"/>
    <col min="12303" max="12544" width="9.140625" style="55"/>
    <col min="12545" max="12550" width="6.42578125" style="55" customWidth="1"/>
    <col min="12551" max="12552" width="17.7109375" style="55" customWidth="1"/>
    <col min="12553" max="12553" width="0" style="55" hidden="1" customWidth="1"/>
    <col min="12554" max="12554" width="17.7109375" style="55" customWidth="1"/>
    <col min="12555" max="12555" width="0" style="55" hidden="1" customWidth="1"/>
    <col min="12556" max="12556" width="17.7109375" style="55" customWidth="1"/>
    <col min="12557" max="12557" width="22.7109375" style="55" customWidth="1"/>
    <col min="12558" max="12558" width="22.140625" style="55" customWidth="1"/>
    <col min="12559" max="12800" width="9.140625" style="55"/>
    <col min="12801" max="12806" width="6.42578125" style="55" customWidth="1"/>
    <col min="12807" max="12808" width="17.7109375" style="55" customWidth="1"/>
    <col min="12809" max="12809" width="0" style="55" hidden="1" customWidth="1"/>
    <col min="12810" max="12810" width="17.7109375" style="55" customWidth="1"/>
    <col min="12811" max="12811" width="0" style="55" hidden="1" customWidth="1"/>
    <col min="12812" max="12812" width="17.7109375" style="55" customWidth="1"/>
    <col min="12813" max="12813" width="22.7109375" style="55" customWidth="1"/>
    <col min="12814" max="12814" width="22.140625" style="55" customWidth="1"/>
    <col min="12815" max="13056" width="9.140625" style="55"/>
    <col min="13057" max="13062" width="6.42578125" style="55" customWidth="1"/>
    <col min="13063" max="13064" width="17.7109375" style="55" customWidth="1"/>
    <col min="13065" max="13065" width="0" style="55" hidden="1" customWidth="1"/>
    <col min="13066" max="13066" width="17.7109375" style="55" customWidth="1"/>
    <col min="13067" max="13067" width="0" style="55" hidden="1" customWidth="1"/>
    <col min="13068" max="13068" width="17.7109375" style="55" customWidth="1"/>
    <col min="13069" max="13069" width="22.7109375" style="55" customWidth="1"/>
    <col min="13070" max="13070" width="22.140625" style="55" customWidth="1"/>
    <col min="13071" max="13312" width="9.140625" style="55"/>
    <col min="13313" max="13318" width="6.42578125" style="55" customWidth="1"/>
    <col min="13319" max="13320" width="17.7109375" style="55" customWidth="1"/>
    <col min="13321" max="13321" width="0" style="55" hidden="1" customWidth="1"/>
    <col min="13322" max="13322" width="17.7109375" style="55" customWidth="1"/>
    <col min="13323" max="13323" width="0" style="55" hidden="1" customWidth="1"/>
    <col min="13324" max="13324" width="17.7109375" style="55" customWidth="1"/>
    <col min="13325" max="13325" width="22.7109375" style="55" customWidth="1"/>
    <col min="13326" max="13326" width="22.140625" style="55" customWidth="1"/>
    <col min="13327" max="13568" width="9.140625" style="55"/>
    <col min="13569" max="13574" width="6.42578125" style="55" customWidth="1"/>
    <col min="13575" max="13576" width="17.7109375" style="55" customWidth="1"/>
    <col min="13577" max="13577" width="0" style="55" hidden="1" customWidth="1"/>
    <col min="13578" max="13578" width="17.7109375" style="55" customWidth="1"/>
    <col min="13579" max="13579" width="0" style="55" hidden="1" customWidth="1"/>
    <col min="13580" max="13580" width="17.7109375" style="55" customWidth="1"/>
    <col min="13581" max="13581" width="22.7109375" style="55" customWidth="1"/>
    <col min="13582" max="13582" width="22.140625" style="55" customWidth="1"/>
    <col min="13583" max="13824" width="9.140625" style="55"/>
    <col min="13825" max="13830" width="6.42578125" style="55" customWidth="1"/>
    <col min="13831" max="13832" width="17.7109375" style="55" customWidth="1"/>
    <col min="13833" max="13833" width="0" style="55" hidden="1" customWidth="1"/>
    <col min="13834" max="13834" width="17.7109375" style="55" customWidth="1"/>
    <col min="13835" max="13835" width="0" style="55" hidden="1" customWidth="1"/>
    <col min="13836" max="13836" width="17.7109375" style="55" customWidth="1"/>
    <col min="13837" max="13837" width="22.7109375" style="55" customWidth="1"/>
    <col min="13838" max="13838" width="22.140625" style="55" customWidth="1"/>
    <col min="13839" max="14080" width="9.140625" style="55"/>
    <col min="14081" max="14086" width="6.42578125" style="55" customWidth="1"/>
    <col min="14087" max="14088" width="17.7109375" style="55" customWidth="1"/>
    <col min="14089" max="14089" width="0" style="55" hidden="1" customWidth="1"/>
    <col min="14090" max="14090" width="17.7109375" style="55" customWidth="1"/>
    <col min="14091" max="14091" width="0" style="55" hidden="1" customWidth="1"/>
    <col min="14092" max="14092" width="17.7109375" style="55" customWidth="1"/>
    <col min="14093" max="14093" width="22.7109375" style="55" customWidth="1"/>
    <col min="14094" max="14094" width="22.140625" style="55" customWidth="1"/>
    <col min="14095" max="14336" width="9.140625" style="55"/>
    <col min="14337" max="14342" width="6.42578125" style="55" customWidth="1"/>
    <col min="14343" max="14344" width="17.7109375" style="55" customWidth="1"/>
    <col min="14345" max="14345" width="0" style="55" hidden="1" customWidth="1"/>
    <col min="14346" max="14346" width="17.7109375" style="55" customWidth="1"/>
    <col min="14347" max="14347" width="0" style="55" hidden="1" customWidth="1"/>
    <col min="14348" max="14348" width="17.7109375" style="55" customWidth="1"/>
    <col min="14349" max="14349" width="22.7109375" style="55" customWidth="1"/>
    <col min="14350" max="14350" width="22.140625" style="55" customWidth="1"/>
    <col min="14351" max="14592" width="9.140625" style="55"/>
    <col min="14593" max="14598" width="6.42578125" style="55" customWidth="1"/>
    <col min="14599" max="14600" width="17.7109375" style="55" customWidth="1"/>
    <col min="14601" max="14601" width="0" style="55" hidden="1" customWidth="1"/>
    <col min="14602" max="14602" width="17.7109375" style="55" customWidth="1"/>
    <col min="14603" max="14603" width="0" style="55" hidden="1" customWidth="1"/>
    <col min="14604" max="14604" width="17.7109375" style="55" customWidth="1"/>
    <col min="14605" max="14605" width="22.7109375" style="55" customWidth="1"/>
    <col min="14606" max="14606" width="22.140625" style="55" customWidth="1"/>
    <col min="14607" max="14848" width="9.140625" style="55"/>
    <col min="14849" max="14854" width="6.42578125" style="55" customWidth="1"/>
    <col min="14855" max="14856" width="17.7109375" style="55" customWidth="1"/>
    <col min="14857" max="14857" width="0" style="55" hidden="1" customWidth="1"/>
    <col min="14858" max="14858" width="17.7109375" style="55" customWidth="1"/>
    <col min="14859" max="14859" width="0" style="55" hidden="1" customWidth="1"/>
    <col min="14860" max="14860" width="17.7109375" style="55" customWidth="1"/>
    <col min="14861" max="14861" width="22.7109375" style="55" customWidth="1"/>
    <col min="14862" max="14862" width="22.140625" style="55" customWidth="1"/>
    <col min="14863" max="15104" width="9.140625" style="55"/>
    <col min="15105" max="15110" width="6.42578125" style="55" customWidth="1"/>
    <col min="15111" max="15112" width="17.7109375" style="55" customWidth="1"/>
    <col min="15113" max="15113" width="0" style="55" hidden="1" customWidth="1"/>
    <col min="15114" max="15114" width="17.7109375" style="55" customWidth="1"/>
    <col min="15115" max="15115" width="0" style="55" hidden="1" customWidth="1"/>
    <col min="15116" max="15116" width="17.7109375" style="55" customWidth="1"/>
    <col min="15117" max="15117" width="22.7109375" style="55" customWidth="1"/>
    <col min="15118" max="15118" width="22.140625" style="55" customWidth="1"/>
    <col min="15119" max="15360" width="9.140625" style="55"/>
    <col min="15361" max="15366" width="6.42578125" style="55" customWidth="1"/>
    <col min="15367" max="15368" width="17.7109375" style="55" customWidth="1"/>
    <col min="15369" max="15369" width="0" style="55" hidden="1" customWidth="1"/>
    <col min="15370" max="15370" width="17.7109375" style="55" customWidth="1"/>
    <col min="15371" max="15371" width="0" style="55" hidden="1" customWidth="1"/>
    <col min="15372" max="15372" width="17.7109375" style="55" customWidth="1"/>
    <col min="15373" max="15373" width="22.7109375" style="55" customWidth="1"/>
    <col min="15374" max="15374" width="22.140625" style="55" customWidth="1"/>
    <col min="15375" max="15616" width="9.140625" style="55"/>
    <col min="15617" max="15622" width="6.42578125" style="55" customWidth="1"/>
    <col min="15623" max="15624" width="17.7109375" style="55" customWidth="1"/>
    <col min="15625" max="15625" width="0" style="55" hidden="1" customWidth="1"/>
    <col min="15626" max="15626" width="17.7109375" style="55" customWidth="1"/>
    <col min="15627" max="15627" width="0" style="55" hidden="1" customWidth="1"/>
    <col min="15628" max="15628" width="17.7109375" style="55" customWidth="1"/>
    <col min="15629" max="15629" width="22.7109375" style="55" customWidth="1"/>
    <col min="15630" max="15630" width="22.140625" style="55" customWidth="1"/>
    <col min="15631" max="15872" width="9.140625" style="55"/>
    <col min="15873" max="15878" width="6.42578125" style="55" customWidth="1"/>
    <col min="15879" max="15880" width="17.7109375" style="55" customWidth="1"/>
    <col min="15881" max="15881" width="0" style="55" hidden="1" customWidth="1"/>
    <col min="15882" max="15882" width="17.7109375" style="55" customWidth="1"/>
    <col min="15883" max="15883" width="0" style="55" hidden="1" customWidth="1"/>
    <col min="15884" max="15884" width="17.7109375" style="55" customWidth="1"/>
    <col min="15885" max="15885" width="22.7109375" style="55" customWidth="1"/>
    <col min="15886" max="15886" width="22.140625" style="55" customWidth="1"/>
    <col min="15887" max="16128" width="9.140625" style="55"/>
    <col min="16129" max="16134" width="6.42578125" style="55" customWidth="1"/>
    <col min="16135" max="16136" width="17.7109375" style="55" customWidth="1"/>
    <col min="16137" max="16137" width="0" style="55" hidden="1" customWidth="1"/>
    <col min="16138" max="16138" width="17.7109375" style="55" customWidth="1"/>
    <col min="16139" max="16139" width="0" style="55" hidden="1" customWidth="1"/>
    <col min="16140" max="16140" width="17.7109375" style="55" customWidth="1"/>
    <col min="16141" max="16141" width="22.7109375" style="55" customWidth="1"/>
    <col min="16142" max="16142" width="22.140625" style="55" customWidth="1"/>
    <col min="16143" max="16384" width="9.140625" style="55"/>
  </cols>
  <sheetData>
    <row r="1" spans="1:40" s="7" customFormat="1" ht="56.25" customHeight="1" thickBot="1" x14ac:dyDescent="0.25">
      <c r="A1" s="881" t="s">
        <v>360</v>
      </c>
      <c r="B1" s="882"/>
      <c r="C1" s="882"/>
      <c r="D1" s="882"/>
      <c r="E1" s="882"/>
      <c r="F1" s="882"/>
      <c r="G1" s="882"/>
      <c r="H1" s="882"/>
      <c r="I1" s="882"/>
      <c r="J1" s="882"/>
      <c r="K1" s="882"/>
      <c r="L1" s="882"/>
      <c r="M1" s="882"/>
      <c r="N1" s="883"/>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25.15" customHeight="1" thickBot="1" x14ac:dyDescent="0.25">
      <c r="A2" s="579"/>
      <c r="B2" s="580"/>
      <c r="C2" s="580"/>
      <c r="D2" s="580"/>
      <c r="E2" s="580"/>
      <c r="F2" s="580"/>
      <c r="G2" s="580"/>
      <c r="H2" s="580"/>
      <c r="I2" s="580"/>
      <c r="J2" s="580"/>
      <c r="K2" s="580"/>
      <c r="L2" s="580"/>
      <c r="M2" s="580"/>
      <c r="N2" s="581"/>
      <c r="O2" s="45"/>
      <c r="P2" s="45"/>
      <c r="Q2" s="45"/>
      <c r="R2" s="45"/>
      <c r="S2" s="45"/>
      <c r="T2" s="45"/>
      <c r="U2" s="45"/>
      <c r="V2" s="45"/>
      <c r="W2" s="45"/>
      <c r="X2" s="45"/>
      <c r="Y2" s="45"/>
      <c r="Z2" s="45"/>
      <c r="AA2" s="45"/>
      <c r="AB2" s="45"/>
      <c r="AC2" s="45"/>
      <c r="AD2" s="45"/>
      <c r="AE2" s="45"/>
      <c r="AF2" s="45"/>
      <c r="AG2" s="45"/>
      <c r="AH2" s="45"/>
      <c r="AI2" s="45"/>
      <c r="AJ2" s="45"/>
      <c r="AK2" s="45"/>
      <c r="AL2" s="45"/>
      <c r="AM2" s="45"/>
      <c r="AN2" s="45"/>
    </row>
    <row r="3" spans="1:40" ht="25.15" customHeight="1" thickBot="1" x14ac:dyDescent="0.25">
      <c r="A3" s="835" t="s">
        <v>96</v>
      </c>
      <c r="B3" s="836"/>
      <c r="C3" s="836"/>
      <c r="D3" s="836"/>
      <c r="E3" s="836"/>
      <c r="F3" s="836"/>
      <c r="G3" s="850"/>
      <c r="H3" s="851"/>
      <c r="I3" s="851"/>
      <c r="J3" s="851"/>
      <c r="K3" s="851"/>
      <c r="L3" s="851"/>
      <c r="M3" s="851"/>
      <c r="N3" s="852"/>
      <c r="O3" s="45"/>
      <c r="P3" s="45"/>
      <c r="Q3" s="45"/>
      <c r="R3" s="45"/>
      <c r="S3" s="45"/>
      <c r="T3" s="45"/>
      <c r="U3" s="45"/>
      <c r="V3" s="45"/>
      <c r="W3" s="45"/>
      <c r="X3" s="45"/>
      <c r="Y3" s="45"/>
      <c r="Z3" s="45"/>
      <c r="AA3" s="45"/>
      <c r="AB3" s="45"/>
      <c r="AC3" s="45"/>
      <c r="AD3" s="45"/>
      <c r="AE3" s="45"/>
      <c r="AF3" s="45"/>
      <c r="AG3" s="45"/>
      <c r="AH3" s="45"/>
      <c r="AI3" s="45"/>
      <c r="AJ3" s="45"/>
      <c r="AK3" s="45"/>
      <c r="AL3" s="45"/>
      <c r="AM3" s="45"/>
      <c r="AN3" s="45"/>
    </row>
    <row r="4" spans="1:40" ht="25.15" customHeight="1" thickBot="1" x14ac:dyDescent="0.25">
      <c r="A4" s="579"/>
      <c r="B4" s="580"/>
      <c r="C4" s="580"/>
      <c r="D4" s="580"/>
      <c r="E4" s="580"/>
      <c r="F4" s="580"/>
      <c r="G4" s="580"/>
      <c r="H4" s="580"/>
      <c r="I4" s="580"/>
      <c r="J4" s="580"/>
      <c r="K4" s="580"/>
      <c r="L4" s="580"/>
      <c r="M4" s="580"/>
      <c r="N4" s="581"/>
      <c r="O4" s="45"/>
      <c r="P4" s="45"/>
      <c r="Q4" s="45"/>
      <c r="R4" s="45"/>
      <c r="S4" s="45"/>
      <c r="T4" s="45"/>
      <c r="U4" s="45"/>
      <c r="V4" s="45"/>
      <c r="W4" s="45"/>
      <c r="X4" s="45"/>
      <c r="Y4" s="45"/>
      <c r="Z4" s="45"/>
      <c r="AA4" s="45"/>
      <c r="AB4" s="45"/>
      <c r="AC4" s="45"/>
      <c r="AD4" s="45"/>
      <c r="AE4" s="45"/>
      <c r="AF4" s="45"/>
      <c r="AG4" s="45"/>
      <c r="AH4" s="45"/>
      <c r="AI4" s="45"/>
      <c r="AJ4" s="45"/>
      <c r="AK4" s="45"/>
      <c r="AL4" s="45"/>
      <c r="AM4" s="45"/>
      <c r="AN4" s="45"/>
    </row>
    <row r="5" spans="1:40" ht="25.15" customHeight="1" thickBot="1" x14ac:dyDescent="0.25">
      <c r="A5" s="835" t="s">
        <v>355</v>
      </c>
      <c r="B5" s="836"/>
      <c r="C5" s="836"/>
      <c r="D5" s="836"/>
      <c r="E5" s="836"/>
      <c r="F5" s="836"/>
      <c r="G5" s="850"/>
      <c r="H5" s="851"/>
      <c r="I5" s="851"/>
      <c r="J5" s="851"/>
      <c r="K5" s="851"/>
      <c r="L5" s="851"/>
      <c r="M5" s="851"/>
      <c r="N5" s="852"/>
      <c r="O5" s="45"/>
      <c r="P5" s="45"/>
      <c r="Q5" s="45"/>
      <c r="R5" s="45"/>
      <c r="S5" s="45"/>
      <c r="T5" s="45"/>
      <c r="U5" s="45"/>
      <c r="V5" s="45"/>
      <c r="W5" s="45"/>
      <c r="X5" s="45"/>
      <c r="Y5" s="45"/>
      <c r="Z5" s="45"/>
      <c r="AA5" s="45"/>
      <c r="AB5" s="45"/>
      <c r="AC5" s="45"/>
      <c r="AD5" s="45"/>
      <c r="AE5" s="45"/>
      <c r="AF5" s="45"/>
      <c r="AG5" s="45"/>
      <c r="AH5" s="45"/>
      <c r="AI5" s="45"/>
      <c r="AJ5" s="45"/>
      <c r="AK5" s="45"/>
      <c r="AL5" s="45"/>
      <c r="AM5" s="45"/>
      <c r="AN5" s="45"/>
    </row>
    <row r="6" spans="1:40" s="7" customFormat="1" ht="24" customHeight="1" thickBot="1" x14ac:dyDescent="0.25">
      <c r="A6" s="586"/>
      <c r="B6" s="584"/>
      <c r="C6" s="885" t="s">
        <v>53</v>
      </c>
      <c r="D6" s="886"/>
      <c r="E6" s="886"/>
      <c r="F6" s="886"/>
      <c r="G6" s="886"/>
      <c r="H6" s="886"/>
      <c r="I6" s="886"/>
      <c r="J6" s="886"/>
      <c r="K6" s="886"/>
      <c r="L6" s="886"/>
      <c r="M6" s="886"/>
      <c r="N6" s="887"/>
      <c r="O6" s="17"/>
      <c r="P6" s="17"/>
      <c r="Q6" s="17"/>
      <c r="R6" s="17"/>
      <c r="S6" s="17"/>
      <c r="T6" s="17"/>
      <c r="U6" s="17"/>
      <c r="V6" s="17"/>
      <c r="W6" s="17"/>
      <c r="X6" s="17"/>
      <c r="Y6" s="17"/>
      <c r="Z6" s="17"/>
      <c r="AA6" s="17"/>
      <c r="AB6" s="17"/>
      <c r="AC6" s="17"/>
      <c r="AD6" s="17"/>
      <c r="AE6" s="17"/>
      <c r="AF6" s="17"/>
      <c r="AG6" s="17"/>
      <c r="AH6" s="17"/>
      <c r="AI6" s="17"/>
      <c r="AJ6" s="17"/>
      <c r="AK6" s="17"/>
      <c r="AL6" s="17"/>
      <c r="AM6" s="17"/>
      <c r="AN6" s="17"/>
    </row>
    <row r="7" spans="1:40" ht="37.5" customHeight="1" thickBot="1" x14ac:dyDescent="0.25">
      <c r="A7" s="835" t="s">
        <v>322</v>
      </c>
      <c r="B7" s="836"/>
      <c r="C7" s="836"/>
      <c r="D7" s="836"/>
      <c r="E7" s="836"/>
      <c r="F7" s="884"/>
      <c r="G7" s="888"/>
      <c r="H7" s="889"/>
      <c r="I7" s="890"/>
      <c r="J7" s="890"/>
      <c r="K7" s="890"/>
      <c r="L7" s="890"/>
      <c r="M7" s="890"/>
      <c r="N7" s="891"/>
      <c r="O7" s="45"/>
      <c r="P7" s="45"/>
      <c r="Q7" s="45"/>
      <c r="R7" s="45"/>
      <c r="S7" s="45"/>
      <c r="T7" s="45"/>
      <c r="U7" s="45"/>
      <c r="V7" s="45"/>
      <c r="W7" s="45"/>
      <c r="X7" s="45"/>
      <c r="Y7" s="45"/>
      <c r="Z7" s="45"/>
      <c r="AA7" s="45"/>
      <c r="AB7" s="45"/>
      <c r="AC7" s="45"/>
      <c r="AD7" s="45"/>
      <c r="AE7" s="45"/>
      <c r="AF7" s="45"/>
      <c r="AG7" s="45"/>
      <c r="AH7" s="45"/>
      <c r="AI7" s="45"/>
      <c r="AJ7" s="45"/>
      <c r="AK7" s="45"/>
      <c r="AL7" s="45"/>
      <c r="AM7" s="45"/>
      <c r="AN7" s="45"/>
    </row>
    <row r="8" spans="1:40" s="7" customFormat="1" ht="25.15" customHeight="1" thickBot="1" x14ac:dyDescent="0.25">
      <c r="A8" s="582"/>
      <c r="B8" s="583"/>
      <c r="C8" s="584"/>
      <c r="D8" s="584"/>
      <c r="E8" s="584"/>
      <c r="F8" s="584"/>
      <c r="G8" s="584"/>
      <c r="H8" s="584"/>
      <c r="I8" s="584"/>
      <c r="J8" s="584"/>
      <c r="K8" s="584"/>
      <c r="L8" s="584"/>
      <c r="M8" s="584"/>
      <c r="N8" s="585"/>
      <c r="O8" s="17"/>
      <c r="P8" s="17"/>
      <c r="Q8" s="17"/>
      <c r="R8" s="17"/>
      <c r="S8" s="17"/>
      <c r="T8" s="17"/>
      <c r="U8" s="17"/>
      <c r="V8" s="17"/>
      <c r="W8" s="17"/>
      <c r="X8" s="17"/>
      <c r="Y8" s="17"/>
      <c r="Z8" s="17"/>
      <c r="AA8" s="17"/>
      <c r="AB8" s="17"/>
      <c r="AC8" s="17"/>
      <c r="AD8" s="17"/>
      <c r="AE8" s="17"/>
      <c r="AF8" s="17"/>
      <c r="AG8" s="17"/>
      <c r="AH8" s="17"/>
      <c r="AI8" s="17"/>
      <c r="AJ8" s="17"/>
      <c r="AK8" s="17"/>
      <c r="AL8" s="17"/>
      <c r="AM8" s="17"/>
      <c r="AN8" s="17"/>
    </row>
    <row r="9" spans="1:40" ht="25.15" customHeight="1" thickBot="1" x14ac:dyDescent="0.25">
      <c r="A9" s="835" t="s">
        <v>131</v>
      </c>
      <c r="B9" s="836"/>
      <c r="C9" s="836"/>
      <c r="D9" s="836"/>
      <c r="E9" s="836"/>
      <c r="F9" s="836"/>
      <c r="G9" s="850"/>
      <c r="H9" s="851"/>
      <c r="I9" s="851"/>
      <c r="J9" s="851"/>
      <c r="K9" s="851"/>
      <c r="L9" s="851"/>
      <c r="M9" s="851"/>
      <c r="N9" s="852"/>
      <c r="O9" s="45"/>
      <c r="P9" s="45"/>
      <c r="Q9" s="45"/>
      <c r="R9" s="45"/>
      <c r="S9" s="45"/>
      <c r="T9" s="45"/>
      <c r="U9" s="45"/>
      <c r="V9" s="45"/>
      <c r="W9" s="45"/>
      <c r="X9" s="45"/>
      <c r="Y9" s="45"/>
      <c r="Z9" s="45"/>
      <c r="AA9" s="45"/>
      <c r="AB9" s="45"/>
      <c r="AC9" s="45"/>
      <c r="AD9" s="45"/>
      <c r="AE9" s="45"/>
      <c r="AF9" s="45"/>
      <c r="AG9" s="45"/>
      <c r="AH9" s="45"/>
      <c r="AI9" s="45"/>
      <c r="AJ9" s="45"/>
      <c r="AK9" s="45"/>
      <c r="AL9" s="45"/>
      <c r="AM9" s="45"/>
      <c r="AN9" s="45"/>
    </row>
    <row r="10" spans="1:40" s="7" customFormat="1" ht="25.15" customHeight="1" thickBot="1" x14ac:dyDescent="0.25">
      <c r="A10" s="586"/>
      <c r="B10" s="584"/>
      <c r="C10" s="584"/>
      <c r="D10" s="584"/>
      <c r="E10" s="584"/>
      <c r="F10" s="584"/>
      <c r="G10" s="584"/>
      <c r="H10" s="584"/>
      <c r="I10" s="584"/>
      <c r="J10" s="584"/>
      <c r="K10" s="584"/>
      <c r="L10" s="584"/>
      <c r="M10" s="584"/>
      <c r="N10" s="585"/>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row>
    <row r="11" spans="1:40" ht="25.15" customHeight="1" x14ac:dyDescent="0.2">
      <c r="A11" s="858" t="s">
        <v>132</v>
      </c>
      <c r="B11" s="859"/>
      <c r="C11" s="859"/>
      <c r="D11" s="859"/>
      <c r="E11" s="859"/>
      <c r="F11" s="859"/>
      <c r="G11" s="854" t="s">
        <v>128</v>
      </c>
      <c r="H11" s="856"/>
      <c r="I11" s="856"/>
      <c r="J11" s="857"/>
      <c r="K11" s="854" t="s">
        <v>127</v>
      </c>
      <c r="L11" s="857"/>
      <c r="M11" s="854" t="s">
        <v>130</v>
      </c>
      <c r="N11" s="85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45"/>
    </row>
    <row r="12" spans="1:40" s="7" customFormat="1" ht="25.15" customHeight="1" x14ac:dyDescent="0.2">
      <c r="A12" s="67"/>
      <c r="B12" s="100"/>
      <c r="C12" s="68"/>
      <c r="D12" s="783" t="s">
        <v>129</v>
      </c>
      <c r="E12" s="68"/>
      <c r="F12" s="68"/>
      <c r="G12" s="853"/>
      <c r="H12" s="848"/>
      <c r="I12" s="848"/>
      <c r="J12" s="849"/>
      <c r="K12" s="833"/>
      <c r="L12" s="834"/>
      <c r="M12" s="870"/>
      <c r="N12" s="871"/>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row>
    <row r="13" spans="1:40" ht="25.15" customHeight="1" x14ac:dyDescent="0.2">
      <c r="A13" s="69"/>
      <c r="B13" s="70"/>
      <c r="C13" s="70"/>
      <c r="D13" s="68"/>
      <c r="E13" s="70"/>
      <c r="F13" s="70"/>
      <c r="G13" s="853"/>
      <c r="H13" s="848"/>
      <c r="I13" s="848"/>
      <c r="J13" s="849"/>
      <c r="K13" s="833"/>
      <c r="L13" s="834"/>
      <c r="M13" s="837"/>
      <c r="N13" s="838"/>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row>
    <row r="14" spans="1:40" ht="25.15" customHeight="1" x14ac:dyDescent="0.2">
      <c r="A14" s="69"/>
      <c r="B14" s="70"/>
      <c r="C14" s="70"/>
      <c r="D14" s="70"/>
      <c r="E14" s="70"/>
      <c r="F14" s="70"/>
      <c r="G14" s="853"/>
      <c r="H14" s="848"/>
      <c r="I14" s="848"/>
      <c r="J14" s="849"/>
      <c r="K14" s="833"/>
      <c r="L14" s="834"/>
      <c r="M14" s="837"/>
      <c r="N14" s="838"/>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row>
    <row r="15" spans="1:40" ht="25.15" customHeight="1" x14ac:dyDescent="0.2">
      <c r="A15" s="69"/>
      <c r="B15" s="70"/>
      <c r="C15" s="70"/>
      <c r="D15" s="70"/>
      <c r="E15" s="70"/>
      <c r="F15" s="70"/>
      <c r="G15" s="853"/>
      <c r="H15" s="848"/>
      <c r="I15" s="848"/>
      <c r="J15" s="849"/>
      <c r="K15" s="833"/>
      <c r="L15" s="834"/>
      <c r="M15" s="837"/>
      <c r="N15" s="838"/>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row>
    <row r="16" spans="1:40" ht="25.15" customHeight="1" x14ac:dyDescent="0.2">
      <c r="A16" s="69"/>
      <c r="B16" s="70"/>
      <c r="C16" s="70"/>
      <c r="D16" s="70"/>
      <c r="E16" s="70"/>
      <c r="F16" s="70"/>
      <c r="G16" s="853"/>
      <c r="H16" s="848"/>
      <c r="I16" s="848"/>
      <c r="J16" s="849"/>
      <c r="K16" s="833"/>
      <c r="L16" s="834"/>
      <c r="M16" s="837"/>
      <c r="N16" s="838"/>
      <c r="O16" s="45"/>
      <c r="P16" s="45"/>
      <c r="Q16" s="45"/>
      <c r="R16" s="45"/>
      <c r="S16" s="45"/>
      <c r="T16" s="45"/>
      <c r="U16" s="45"/>
      <c r="V16" s="45"/>
      <c r="W16" s="45"/>
      <c r="X16" s="45"/>
      <c r="Y16" s="45"/>
      <c r="Z16" s="45"/>
      <c r="AA16" s="45"/>
      <c r="AB16" s="45"/>
      <c r="AC16" s="45"/>
      <c r="AD16" s="45"/>
      <c r="AE16" s="45"/>
      <c r="AF16" s="45"/>
      <c r="AG16" s="45"/>
      <c r="AH16" s="45"/>
      <c r="AI16" s="45"/>
      <c r="AJ16" s="45"/>
      <c r="AK16" s="45"/>
      <c r="AL16" s="45"/>
      <c r="AM16" s="45"/>
      <c r="AN16" s="45"/>
    </row>
    <row r="17" spans="1:40" ht="25.15" customHeight="1" x14ac:dyDescent="0.2">
      <c r="A17" s="69"/>
      <c r="B17" s="70"/>
      <c r="C17" s="70"/>
      <c r="D17" s="70"/>
      <c r="E17" s="70"/>
      <c r="F17" s="70"/>
      <c r="G17" s="853"/>
      <c r="H17" s="848"/>
      <c r="I17" s="848"/>
      <c r="J17" s="849"/>
      <c r="K17" s="833"/>
      <c r="L17" s="834"/>
      <c r="M17" s="837"/>
      <c r="N17" s="838"/>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row>
    <row r="18" spans="1:40" ht="25.15" customHeight="1" x14ac:dyDescent="0.2">
      <c r="A18" s="69"/>
      <c r="B18" s="70"/>
      <c r="C18" s="70"/>
      <c r="D18" s="70"/>
      <c r="E18" s="70"/>
      <c r="F18" s="70"/>
      <c r="G18" s="847"/>
      <c r="H18" s="848"/>
      <c r="I18" s="848"/>
      <c r="J18" s="849"/>
      <c r="K18" s="841"/>
      <c r="L18" s="834"/>
      <c r="M18" s="837"/>
      <c r="N18" s="838"/>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row>
    <row r="19" spans="1:40" ht="25.15" customHeight="1" thickBot="1" x14ac:dyDescent="0.25">
      <c r="A19" s="71"/>
      <c r="B19" s="72"/>
      <c r="C19" s="72"/>
      <c r="D19" s="72"/>
      <c r="E19" s="72"/>
      <c r="F19" s="72"/>
      <c r="G19" s="842"/>
      <c r="H19" s="843"/>
      <c r="I19" s="843"/>
      <c r="J19" s="844"/>
      <c r="K19" s="845"/>
      <c r="L19" s="846"/>
      <c r="M19" s="839"/>
      <c r="N19" s="840"/>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row>
    <row r="20" spans="1:40" ht="13.5" thickBot="1" x14ac:dyDescent="0.25">
      <c r="A20" s="579"/>
      <c r="B20" s="580"/>
      <c r="C20" s="580"/>
      <c r="D20" s="580"/>
      <c r="E20" s="580"/>
      <c r="F20" s="580"/>
      <c r="G20" s="580"/>
      <c r="H20" s="580"/>
      <c r="I20" s="580"/>
      <c r="J20" s="580"/>
      <c r="K20" s="580"/>
      <c r="L20" s="580"/>
      <c r="M20" s="580"/>
      <c r="N20" s="581"/>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row>
    <row r="21" spans="1:40" ht="25.15" customHeight="1" x14ac:dyDescent="0.2">
      <c r="A21" s="878" t="s">
        <v>60</v>
      </c>
      <c r="B21" s="879"/>
      <c r="C21" s="879"/>
      <c r="D21" s="879"/>
      <c r="E21" s="879"/>
      <c r="F21" s="879"/>
      <c r="G21" s="879"/>
      <c r="H21" s="879"/>
      <c r="I21" s="879"/>
      <c r="J21" s="879"/>
      <c r="K21" s="879"/>
      <c r="L21" s="879"/>
      <c r="M21" s="879"/>
      <c r="N21" s="880"/>
      <c r="O21" s="51"/>
      <c r="P21" s="45"/>
      <c r="Q21" s="45"/>
      <c r="R21" s="45"/>
      <c r="S21" s="45"/>
      <c r="T21" s="45"/>
      <c r="U21" s="45"/>
      <c r="V21" s="45"/>
      <c r="W21" s="45"/>
      <c r="X21" s="45"/>
      <c r="Y21" s="45"/>
      <c r="Z21" s="45"/>
      <c r="AA21" s="45"/>
      <c r="AB21" s="45"/>
      <c r="AC21" s="45"/>
      <c r="AD21" s="45"/>
      <c r="AE21" s="45"/>
      <c r="AF21" s="45"/>
      <c r="AG21" s="45"/>
      <c r="AH21" s="45"/>
      <c r="AI21" s="45"/>
      <c r="AJ21" s="45"/>
      <c r="AK21" s="45"/>
      <c r="AL21" s="45"/>
      <c r="AM21" s="45"/>
      <c r="AN21" s="45"/>
    </row>
    <row r="22" spans="1:40" ht="25.15" customHeight="1" x14ac:dyDescent="0.2">
      <c r="A22" s="829" t="s">
        <v>61</v>
      </c>
      <c r="B22" s="830"/>
      <c r="C22" s="830"/>
      <c r="D22" s="830"/>
      <c r="E22" s="830"/>
      <c r="F22" s="830"/>
      <c r="G22" s="830"/>
      <c r="H22" s="830"/>
      <c r="I22" s="227"/>
      <c r="J22" s="784" t="s">
        <v>63</v>
      </c>
      <c r="K22" s="227"/>
      <c r="L22" s="784" t="s">
        <v>64</v>
      </c>
      <c r="M22" s="227"/>
      <c r="N22" s="785" t="s">
        <v>79</v>
      </c>
      <c r="O22" s="51"/>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row>
    <row r="23" spans="1:40" ht="25.15" customHeight="1" thickBot="1" x14ac:dyDescent="0.25">
      <c r="A23" s="73">
        <v>1</v>
      </c>
      <c r="B23" s="831"/>
      <c r="C23" s="832"/>
      <c r="D23" s="832"/>
      <c r="E23" s="832"/>
      <c r="F23" s="832"/>
      <c r="G23" s="832"/>
      <c r="H23" s="832"/>
      <c r="I23" s="74"/>
      <c r="J23" s="236"/>
      <c r="K23" s="74"/>
      <c r="L23" s="236"/>
      <c r="M23" s="74"/>
      <c r="N23" s="237"/>
      <c r="O23" s="7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row>
    <row r="24" spans="1:40" ht="25.15" customHeight="1" x14ac:dyDescent="0.2">
      <c r="A24" s="872" t="s">
        <v>62</v>
      </c>
      <c r="B24" s="873"/>
      <c r="C24" s="873"/>
      <c r="D24" s="873"/>
      <c r="E24" s="873"/>
      <c r="F24" s="873"/>
      <c r="G24" s="873"/>
      <c r="H24" s="873"/>
      <c r="I24" s="873"/>
      <c r="J24" s="873"/>
      <c r="K24" s="873"/>
      <c r="L24" s="873"/>
      <c r="M24" s="873"/>
      <c r="N24" s="874"/>
      <c r="O24" s="51"/>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row>
    <row r="25" spans="1:40" ht="25.15" customHeight="1" x14ac:dyDescent="0.2">
      <c r="A25" s="875" t="s">
        <v>61</v>
      </c>
      <c r="B25" s="876"/>
      <c r="C25" s="876"/>
      <c r="D25" s="876"/>
      <c r="E25" s="876"/>
      <c r="F25" s="876"/>
      <c r="G25" s="876"/>
      <c r="H25" s="877"/>
      <c r="I25" s="227"/>
      <c r="J25" s="784" t="s">
        <v>63</v>
      </c>
      <c r="K25" s="228" t="s">
        <v>209</v>
      </c>
      <c r="L25" s="784" t="s">
        <v>64</v>
      </c>
      <c r="M25" s="784" t="s">
        <v>209</v>
      </c>
      <c r="N25" s="785" t="s">
        <v>79</v>
      </c>
      <c r="O25" s="51"/>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row>
    <row r="26" spans="1:40" ht="25.15" hidden="1" customHeight="1" x14ac:dyDescent="0.2">
      <c r="A26" s="76">
        <v>1</v>
      </c>
      <c r="B26" s="867"/>
      <c r="C26" s="868"/>
      <c r="D26" s="868"/>
      <c r="E26" s="868"/>
      <c r="F26" s="868"/>
      <c r="G26" s="868"/>
      <c r="H26" s="869"/>
      <c r="I26" s="77"/>
      <c r="J26" s="177"/>
      <c r="K26" s="77"/>
      <c r="L26" s="177"/>
      <c r="M26" s="177"/>
      <c r="N26" s="588"/>
      <c r="O26" s="7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row>
    <row r="27" spans="1:40" ht="25.15" hidden="1" customHeight="1" x14ac:dyDescent="0.2">
      <c r="A27" s="76">
        <v>2</v>
      </c>
      <c r="B27" s="867"/>
      <c r="C27" s="868"/>
      <c r="D27" s="868"/>
      <c r="E27" s="868"/>
      <c r="F27" s="868"/>
      <c r="G27" s="868"/>
      <c r="H27" s="869"/>
      <c r="I27" s="77"/>
      <c r="J27" s="177"/>
      <c r="K27" s="77"/>
      <c r="L27" s="177"/>
      <c r="M27" s="177"/>
      <c r="N27" s="589"/>
      <c r="O27" s="75"/>
      <c r="P27" s="45"/>
      <c r="Q27" s="45"/>
      <c r="R27" s="45"/>
      <c r="S27" s="45"/>
      <c r="T27" s="45"/>
      <c r="U27" s="45"/>
      <c r="V27" s="45"/>
      <c r="W27" s="45"/>
      <c r="X27" s="45"/>
      <c r="Y27" s="45"/>
      <c r="Z27" s="45"/>
      <c r="AA27" s="45"/>
      <c r="AB27" s="45"/>
      <c r="AC27" s="45"/>
      <c r="AD27" s="45"/>
      <c r="AE27" s="45"/>
      <c r="AF27" s="45"/>
      <c r="AG27" s="45"/>
      <c r="AH27" s="45"/>
      <c r="AI27" s="45"/>
      <c r="AJ27" s="45"/>
      <c r="AK27" s="45"/>
      <c r="AL27" s="45"/>
      <c r="AM27" s="45"/>
      <c r="AN27" s="45"/>
    </row>
    <row r="28" spans="1:40" ht="25.15" hidden="1" customHeight="1" x14ac:dyDescent="0.2">
      <c r="A28" s="76">
        <v>3</v>
      </c>
      <c r="B28" s="867"/>
      <c r="C28" s="862"/>
      <c r="D28" s="862"/>
      <c r="E28" s="862"/>
      <c r="F28" s="862"/>
      <c r="G28" s="862"/>
      <c r="H28" s="863"/>
      <c r="I28" s="77"/>
      <c r="J28" s="177"/>
      <c r="K28" s="77"/>
      <c r="L28" s="177"/>
      <c r="M28" s="177"/>
      <c r="N28" s="589"/>
      <c r="O28" s="75"/>
      <c r="P28" s="45"/>
      <c r="Q28" s="45"/>
      <c r="R28" s="45"/>
      <c r="S28" s="45"/>
      <c r="T28" s="45"/>
      <c r="U28" s="45"/>
      <c r="V28" s="45"/>
      <c r="W28" s="45"/>
      <c r="X28" s="45"/>
      <c r="Y28" s="45"/>
      <c r="Z28" s="45"/>
      <c r="AA28" s="45"/>
      <c r="AB28" s="45"/>
      <c r="AC28" s="45"/>
      <c r="AD28" s="45"/>
      <c r="AE28" s="45"/>
      <c r="AF28" s="45"/>
      <c r="AG28" s="45"/>
      <c r="AH28" s="45"/>
      <c r="AI28" s="45"/>
      <c r="AJ28" s="45"/>
      <c r="AK28" s="45"/>
      <c r="AL28" s="45"/>
      <c r="AM28" s="45"/>
      <c r="AN28" s="45"/>
    </row>
    <row r="29" spans="1:40" ht="25.15" hidden="1" customHeight="1" x14ac:dyDescent="0.2">
      <c r="A29" s="76">
        <v>4</v>
      </c>
      <c r="B29" s="867"/>
      <c r="C29" s="862"/>
      <c r="D29" s="862"/>
      <c r="E29" s="862"/>
      <c r="F29" s="862"/>
      <c r="G29" s="862"/>
      <c r="H29" s="863"/>
      <c r="I29" s="77"/>
      <c r="J29" s="177"/>
      <c r="K29" s="77"/>
      <c r="L29" s="177"/>
      <c r="M29" s="177"/>
      <c r="N29" s="589"/>
      <c r="O29" s="75"/>
      <c r="P29" s="45"/>
      <c r="Q29" s="45"/>
      <c r="R29" s="45"/>
      <c r="S29" s="45"/>
      <c r="T29" s="45"/>
      <c r="U29" s="45"/>
      <c r="V29" s="45"/>
      <c r="W29" s="45"/>
      <c r="X29" s="45"/>
      <c r="Y29" s="45"/>
      <c r="Z29" s="45"/>
      <c r="AA29" s="45"/>
      <c r="AB29" s="45"/>
      <c r="AC29" s="45"/>
      <c r="AD29" s="45"/>
      <c r="AE29" s="45"/>
      <c r="AF29" s="45"/>
      <c r="AG29" s="45"/>
      <c r="AH29" s="45"/>
      <c r="AI29" s="45"/>
      <c r="AJ29" s="45"/>
      <c r="AK29" s="45"/>
      <c r="AL29" s="45"/>
      <c r="AM29" s="45"/>
      <c r="AN29" s="45"/>
    </row>
    <row r="30" spans="1:40" ht="25.15" hidden="1" customHeight="1" x14ac:dyDescent="0.2">
      <c r="A30" s="76">
        <v>5</v>
      </c>
      <c r="B30" s="867"/>
      <c r="C30" s="862"/>
      <c r="D30" s="862"/>
      <c r="E30" s="862"/>
      <c r="F30" s="862"/>
      <c r="G30" s="862"/>
      <c r="H30" s="863"/>
      <c r="I30" s="77"/>
      <c r="J30" s="177"/>
      <c r="K30" s="77"/>
      <c r="L30" s="177"/>
      <c r="M30" s="177"/>
      <c r="N30" s="589"/>
      <c r="O30" s="7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row>
    <row r="31" spans="1:40" ht="25.15" hidden="1" customHeight="1" x14ac:dyDescent="0.2">
      <c r="A31" s="76">
        <v>6</v>
      </c>
      <c r="B31" s="861"/>
      <c r="C31" s="862"/>
      <c r="D31" s="862"/>
      <c r="E31" s="862"/>
      <c r="F31" s="862"/>
      <c r="G31" s="862"/>
      <c r="H31" s="863"/>
      <c r="I31" s="77"/>
      <c r="J31" s="177"/>
      <c r="K31" s="77"/>
      <c r="L31" s="177"/>
      <c r="M31" s="177"/>
      <c r="N31" s="589"/>
      <c r="O31" s="7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row>
    <row r="32" spans="1:40" ht="25.15" hidden="1" customHeight="1" x14ac:dyDescent="0.2">
      <c r="A32" s="76">
        <v>7</v>
      </c>
      <c r="B32" s="861"/>
      <c r="C32" s="862"/>
      <c r="D32" s="862"/>
      <c r="E32" s="862"/>
      <c r="F32" s="862"/>
      <c r="G32" s="862"/>
      <c r="H32" s="863"/>
      <c r="I32" s="77"/>
      <c r="J32" s="177"/>
      <c r="K32" s="77"/>
      <c r="L32" s="177"/>
      <c r="M32" s="177"/>
      <c r="N32" s="589"/>
      <c r="O32" s="7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row>
    <row r="33" spans="1:40" ht="25.15" hidden="1" customHeight="1" x14ac:dyDescent="0.2">
      <c r="A33" s="76">
        <v>8</v>
      </c>
      <c r="B33" s="861"/>
      <c r="C33" s="862"/>
      <c r="D33" s="862"/>
      <c r="E33" s="862"/>
      <c r="F33" s="862"/>
      <c r="G33" s="862"/>
      <c r="H33" s="863"/>
      <c r="I33" s="77"/>
      <c r="J33" s="77"/>
      <c r="K33" s="77"/>
      <c r="L33" s="77"/>
      <c r="M33" s="77"/>
      <c r="N33" s="589"/>
      <c r="O33" s="75"/>
      <c r="P33" s="45"/>
      <c r="Q33" s="45"/>
      <c r="R33" s="45"/>
      <c r="S33" s="45"/>
      <c r="T33" s="45"/>
      <c r="U33" s="45"/>
      <c r="V33" s="45"/>
      <c r="W33" s="45"/>
      <c r="X33" s="45"/>
      <c r="Y33" s="45"/>
      <c r="Z33" s="45"/>
      <c r="AA33" s="45"/>
      <c r="AB33" s="45"/>
      <c r="AC33" s="45"/>
      <c r="AD33" s="45"/>
      <c r="AE33" s="45"/>
      <c r="AF33" s="45"/>
      <c r="AG33" s="45"/>
      <c r="AH33" s="45"/>
      <c r="AI33" s="45"/>
      <c r="AJ33" s="45"/>
      <c r="AK33" s="45"/>
      <c r="AL33" s="45"/>
      <c r="AM33" s="45"/>
      <c r="AN33" s="45"/>
    </row>
    <row r="34" spans="1:40" ht="25.15" hidden="1" customHeight="1" x14ac:dyDescent="0.2">
      <c r="A34" s="76">
        <v>9</v>
      </c>
      <c r="B34" s="861"/>
      <c r="C34" s="862"/>
      <c r="D34" s="862"/>
      <c r="E34" s="862"/>
      <c r="F34" s="862"/>
      <c r="G34" s="862"/>
      <c r="H34" s="863"/>
      <c r="I34" s="77"/>
      <c r="J34" s="77"/>
      <c r="K34" s="77"/>
      <c r="L34" s="77"/>
      <c r="M34" s="77"/>
      <c r="N34" s="589"/>
      <c r="O34" s="7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row>
    <row r="35" spans="1:40" ht="25.15" hidden="1" customHeight="1" x14ac:dyDescent="0.2">
      <c r="A35" s="76">
        <v>10</v>
      </c>
      <c r="B35" s="861"/>
      <c r="C35" s="862"/>
      <c r="D35" s="862"/>
      <c r="E35" s="862"/>
      <c r="F35" s="862"/>
      <c r="G35" s="862"/>
      <c r="H35" s="863"/>
      <c r="I35" s="77"/>
      <c r="J35" s="77"/>
      <c r="K35" s="77"/>
      <c r="L35" s="77"/>
      <c r="M35" s="77"/>
      <c r="N35" s="589"/>
      <c r="O35" s="7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row>
    <row r="36" spans="1:40" ht="25.15" hidden="1" customHeight="1" x14ac:dyDescent="0.2">
      <c r="A36" s="76">
        <v>11</v>
      </c>
      <c r="B36" s="861"/>
      <c r="C36" s="862"/>
      <c r="D36" s="862"/>
      <c r="E36" s="862"/>
      <c r="F36" s="862"/>
      <c r="G36" s="862"/>
      <c r="H36" s="863"/>
      <c r="I36" s="77"/>
      <c r="J36" s="77"/>
      <c r="K36" s="77"/>
      <c r="L36" s="77"/>
      <c r="M36" s="77"/>
      <c r="N36" s="589"/>
      <c r="O36" s="75"/>
      <c r="P36" s="45"/>
      <c r="Q36" s="45"/>
      <c r="R36" s="45"/>
      <c r="S36" s="45"/>
      <c r="T36" s="45"/>
      <c r="U36" s="45"/>
      <c r="V36" s="45"/>
      <c r="W36" s="45"/>
      <c r="X36" s="45"/>
      <c r="Y36" s="45"/>
      <c r="Z36" s="45"/>
      <c r="AA36" s="45"/>
      <c r="AB36" s="45"/>
      <c r="AC36" s="45"/>
      <c r="AD36" s="45"/>
      <c r="AE36" s="45"/>
      <c r="AF36" s="45"/>
      <c r="AG36" s="45"/>
      <c r="AH36" s="45"/>
      <c r="AI36" s="45"/>
      <c r="AJ36" s="45"/>
      <c r="AK36" s="45"/>
      <c r="AL36" s="45"/>
      <c r="AM36" s="45"/>
      <c r="AN36" s="45"/>
    </row>
    <row r="37" spans="1:40" ht="25.15" hidden="1" customHeight="1" x14ac:dyDescent="0.2">
      <c r="A37" s="76">
        <v>12</v>
      </c>
      <c r="B37" s="861"/>
      <c r="C37" s="862"/>
      <c r="D37" s="862"/>
      <c r="E37" s="862"/>
      <c r="F37" s="862"/>
      <c r="G37" s="862"/>
      <c r="H37" s="863"/>
      <c r="I37" s="77"/>
      <c r="J37" s="77"/>
      <c r="K37" s="77"/>
      <c r="L37" s="77"/>
      <c r="M37" s="77"/>
      <c r="N37" s="589"/>
      <c r="O37" s="75"/>
      <c r="P37" s="45"/>
      <c r="Q37" s="45"/>
      <c r="R37" s="45"/>
      <c r="S37" s="45"/>
      <c r="T37" s="45"/>
      <c r="U37" s="45"/>
      <c r="V37" s="45"/>
      <c r="W37" s="45"/>
      <c r="X37" s="45"/>
      <c r="Y37" s="45"/>
      <c r="Z37" s="45"/>
      <c r="AA37" s="45"/>
      <c r="AB37" s="45"/>
      <c r="AC37" s="45"/>
      <c r="AD37" s="45"/>
      <c r="AE37" s="45"/>
      <c r="AF37" s="45"/>
      <c r="AG37" s="45"/>
      <c r="AH37" s="45"/>
      <c r="AI37" s="45"/>
      <c r="AJ37" s="45"/>
      <c r="AK37" s="45"/>
      <c r="AL37" s="45"/>
      <c r="AM37" s="45"/>
      <c r="AN37" s="45"/>
    </row>
    <row r="38" spans="1:40" ht="25.15" hidden="1" customHeight="1" x14ac:dyDescent="0.2">
      <c r="A38" s="76">
        <v>13</v>
      </c>
      <c r="B38" s="861"/>
      <c r="C38" s="862"/>
      <c r="D38" s="862"/>
      <c r="E38" s="862"/>
      <c r="F38" s="862"/>
      <c r="G38" s="862"/>
      <c r="H38" s="863"/>
      <c r="I38" s="77"/>
      <c r="J38" s="77"/>
      <c r="K38" s="77"/>
      <c r="L38" s="77"/>
      <c r="M38" s="77"/>
      <c r="N38" s="589"/>
      <c r="O38" s="75"/>
      <c r="P38" s="45"/>
      <c r="Q38" s="45"/>
      <c r="R38" s="45"/>
      <c r="S38" s="45"/>
      <c r="T38" s="45"/>
      <c r="U38" s="45"/>
      <c r="V38" s="45"/>
      <c r="W38" s="45"/>
      <c r="X38" s="45"/>
      <c r="Y38" s="45"/>
      <c r="Z38" s="45"/>
      <c r="AA38" s="45"/>
      <c r="AB38" s="45"/>
      <c r="AC38" s="45"/>
      <c r="AD38" s="45"/>
      <c r="AE38" s="45"/>
      <c r="AF38" s="45"/>
      <c r="AG38" s="45"/>
      <c r="AH38" s="45"/>
      <c r="AI38" s="45"/>
      <c r="AJ38" s="45"/>
      <c r="AK38" s="45"/>
      <c r="AL38" s="45"/>
      <c r="AM38" s="45"/>
      <c r="AN38" s="45"/>
    </row>
    <row r="39" spans="1:40" ht="25.15" hidden="1" customHeight="1" x14ac:dyDescent="0.2">
      <c r="A39" s="76">
        <v>14</v>
      </c>
      <c r="B39" s="861"/>
      <c r="C39" s="862"/>
      <c r="D39" s="862"/>
      <c r="E39" s="862"/>
      <c r="F39" s="862"/>
      <c r="G39" s="862"/>
      <c r="H39" s="863"/>
      <c r="I39" s="77"/>
      <c r="J39" s="77"/>
      <c r="K39" s="77"/>
      <c r="L39" s="77"/>
      <c r="M39" s="77"/>
      <c r="N39" s="589"/>
      <c r="O39" s="75"/>
      <c r="P39" s="45"/>
      <c r="Q39" s="45"/>
      <c r="R39" s="45"/>
      <c r="S39" s="45"/>
      <c r="T39" s="45"/>
      <c r="U39" s="45"/>
      <c r="V39" s="45"/>
      <c r="W39" s="45"/>
      <c r="X39" s="45"/>
      <c r="Y39" s="45"/>
      <c r="Z39" s="45"/>
      <c r="AA39" s="45"/>
      <c r="AB39" s="45"/>
      <c r="AC39" s="45"/>
      <c r="AD39" s="45"/>
      <c r="AE39" s="45"/>
      <c r="AF39" s="45"/>
      <c r="AG39" s="45"/>
      <c r="AH39" s="45"/>
      <c r="AI39" s="45"/>
      <c r="AJ39" s="45"/>
      <c r="AK39" s="45"/>
      <c r="AL39" s="45"/>
      <c r="AM39" s="45"/>
      <c r="AN39" s="45"/>
    </row>
    <row r="40" spans="1:40" ht="25.15" hidden="1" customHeight="1" x14ac:dyDescent="0.2">
      <c r="A40" s="76">
        <v>15</v>
      </c>
      <c r="B40" s="861"/>
      <c r="C40" s="862"/>
      <c r="D40" s="862"/>
      <c r="E40" s="862"/>
      <c r="F40" s="862"/>
      <c r="G40" s="862"/>
      <c r="H40" s="863"/>
      <c r="I40" s="77"/>
      <c r="J40" s="77"/>
      <c r="K40" s="77"/>
      <c r="L40" s="77"/>
      <c r="M40" s="77"/>
      <c r="N40" s="589"/>
      <c r="O40" s="75"/>
      <c r="P40" s="45"/>
      <c r="Q40" s="45"/>
      <c r="R40" s="45"/>
      <c r="S40" s="45"/>
      <c r="T40" s="45"/>
      <c r="U40" s="45"/>
      <c r="V40" s="45"/>
      <c r="W40" s="45"/>
      <c r="X40" s="45"/>
      <c r="Y40" s="45"/>
      <c r="Z40" s="45"/>
      <c r="AA40" s="45"/>
      <c r="AB40" s="45"/>
      <c r="AC40" s="45"/>
      <c r="AD40" s="45"/>
      <c r="AE40" s="45"/>
      <c r="AF40" s="45"/>
      <c r="AG40" s="45"/>
      <c r="AH40" s="45"/>
      <c r="AI40" s="45"/>
      <c r="AJ40" s="45"/>
      <c r="AK40" s="45"/>
      <c r="AL40" s="45"/>
      <c r="AM40" s="45"/>
      <c r="AN40" s="45"/>
    </row>
    <row r="41" spans="1:40" ht="25.15" hidden="1" customHeight="1" x14ac:dyDescent="0.2">
      <c r="A41" s="76">
        <v>16</v>
      </c>
      <c r="B41" s="861"/>
      <c r="C41" s="862"/>
      <c r="D41" s="862"/>
      <c r="E41" s="862"/>
      <c r="F41" s="862"/>
      <c r="G41" s="862"/>
      <c r="H41" s="863"/>
      <c r="I41" s="77"/>
      <c r="J41" s="77"/>
      <c r="K41" s="77"/>
      <c r="L41" s="77"/>
      <c r="M41" s="77"/>
      <c r="N41" s="589"/>
      <c r="O41" s="75"/>
      <c r="P41" s="45"/>
      <c r="Q41" s="45"/>
      <c r="R41" s="45"/>
      <c r="S41" s="45"/>
      <c r="T41" s="45"/>
      <c r="U41" s="45"/>
      <c r="V41" s="45"/>
      <c r="W41" s="45"/>
      <c r="X41" s="45"/>
      <c r="Y41" s="45"/>
      <c r="Z41" s="45"/>
      <c r="AA41" s="45"/>
      <c r="AB41" s="45"/>
      <c r="AC41" s="45"/>
      <c r="AD41" s="45"/>
      <c r="AE41" s="45"/>
      <c r="AF41" s="45"/>
      <c r="AG41" s="45"/>
      <c r="AH41" s="45"/>
      <c r="AI41" s="45"/>
      <c r="AJ41" s="45"/>
      <c r="AK41" s="45"/>
      <c r="AL41" s="45"/>
      <c r="AM41" s="45"/>
      <c r="AN41" s="45"/>
    </row>
    <row r="42" spans="1:40" ht="25.15" hidden="1" customHeight="1" x14ac:dyDescent="0.2">
      <c r="A42" s="76">
        <v>17</v>
      </c>
      <c r="B42" s="861"/>
      <c r="C42" s="862"/>
      <c r="D42" s="862"/>
      <c r="E42" s="862"/>
      <c r="F42" s="862"/>
      <c r="G42" s="862"/>
      <c r="H42" s="863"/>
      <c r="I42" s="77"/>
      <c r="J42" s="77"/>
      <c r="K42" s="77"/>
      <c r="L42" s="77"/>
      <c r="M42" s="77"/>
      <c r="N42" s="589"/>
      <c r="O42" s="75"/>
      <c r="P42" s="45"/>
      <c r="Q42" s="45"/>
      <c r="R42" s="45"/>
      <c r="S42" s="45"/>
      <c r="T42" s="45"/>
      <c r="U42" s="45"/>
      <c r="V42" s="45"/>
      <c r="W42" s="45"/>
      <c r="X42" s="45"/>
      <c r="Y42" s="45"/>
      <c r="Z42" s="45"/>
      <c r="AA42" s="45"/>
      <c r="AB42" s="45"/>
      <c r="AC42" s="45"/>
      <c r="AD42" s="45"/>
      <c r="AE42" s="45"/>
      <c r="AF42" s="45"/>
      <c r="AG42" s="45"/>
      <c r="AH42" s="45"/>
      <c r="AI42" s="45"/>
      <c r="AJ42" s="45"/>
      <c r="AK42" s="45"/>
      <c r="AL42" s="45"/>
      <c r="AM42" s="45"/>
      <c r="AN42" s="45"/>
    </row>
    <row r="43" spans="1:40" ht="25.15" hidden="1" customHeight="1" x14ac:dyDescent="0.2">
      <c r="A43" s="76">
        <v>18</v>
      </c>
      <c r="B43" s="861"/>
      <c r="C43" s="862"/>
      <c r="D43" s="862"/>
      <c r="E43" s="862"/>
      <c r="F43" s="862"/>
      <c r="G43" s="862"/>
      <c r="H43" s="863"/>
      <c r="I43" s="77"/>
      <c r="J43" s="77"/>
      <c r="K43" s="77"/>
      <c r="L43" s="77"/>
      <c r="M43" s="77"/>
      <c r="N43" s="589"/>
      <c r="O43" s="75"/>
      <c r="P43" s="45"/>
      <c r="Q43" s="45"/>
      <c r="R43" s="45"/>
      <c r="S43" s="45"/>
      <c r="T43" s="45"/>
      <c r="U43" s="45"/>
      <c r="V43" s="45"/>
      <c r="W43" s="45"/>
      <c r="X43" s="45"/>
      <c r="Y43" s="45"/>
      <c r="Z43" s="45"/>
      <c r="AA43" s="45"/>
      <c r="AB43" s="45"/>
      <c r="AC43" s="45"/>
      <c r="AD43" s="45"/>
      <c r="AE43" s="45"/>
      <c r="AF43" s="45"/>
      <c r="AG43" s="45"/>
      <c r="AH43" s="45"/>
      <c r="AI43" s="45"/>
      <c r="AJ43" s="45"/>
      <c r="AK43" s="45"/>
      <c r="AL43" s="45"/>
      <c r="AM43" s="45"/>
      <c r="AN43" s="45"/>
    </row>
    <row r="44" spans="1:40" ht="25.15" hidden="1" customHeight="1" x14ac:dyDescent="0.2">
      <c r="A44" s="76">
        <v>19</v>
      </c>
      <c r="B44" s="861"/>
      <c r="C44" s="862"/>
      <c r="D44" s="862"/>
      <c r="E44" s="862"/>
      <c r="F44" s="862"/>
      <c r="G44" s="862"/>
      <c r="H44" s="863"/>
      <c r="I44" s="77"/>
      <c r="J44" s="77"/>
      <c r="K44" s="77"/>
      <c r="L44" s="77"/>
      <c r="M44" s="77"/>
      <c r="N44" s="589"/>
      <c r="O44" s="75"/>
      <c r="P44" s="45"/>
      <c r="Q44" s="45"/>
      <c r="R44" s="45"/>
      <c r="S44" s="45"/>
      <c r="T44" s="45"/>
      <c r="U44" s="45"/>
      <c r="V44" s="45"/>
      <c r="W44" s="45"/>
      <c r="X44" s="45"/>
      <c r="Y44" s="45"/>
      <c r="Z44" s="45"/>
      <c r="AA44" s="45"/>
      <c r="AB44" s="45"/>
      <c r="AC44" s="45"/>
      <c r="AD44" s="45"/>
      <c r="AE44" s="45"/>
      <c r="AF44" s="45"/>
      <c r="AG44" s="45"/>
      <c r="AH44" s="45"/>
      <c r="AI44" s="45"/>
      <c r="AJ44" s="45"/>
      <c r="AK44" s="45"/>
      <c r="AL44" s="45"/>
      <c r="AM44" s="45"/>
      <c r="AN44" s="45"/>
    </row>
    <row r="45" spans="1:40" ht="25.15" hidden="1" customHeight="1" x14ac:dyDescent="0.2">
      <c r="A45" s="76">
        <v>20</v>
      </c>
      <c r="B45" s="861"/>
      <c r="C45" s="862"/>
      <c r="D45" s="862"/>
      <c r="E45" s="862"/>
      <c r="F45" s="862"/>
      <c r="G45" s="862"/>
      <c r="H45" s="863"/>
      <c r="I45" s="77"/>
      <c r="J45" s="77"/>
      <c r="K45" s="77"/>
      <c r="L45" s="77"/>
      <c r="M45" s="77"/>
      <c r="N45" s="589"/>
      <c r="O45" s="75"/>
      <c r="P45" s="45"/>
      <c r="Q45" s="45"/>
      <c r="R45" s="45"/>
      <c r="S45" s="45"/>
      <c r="T45" s="45"/>
      <c r="U45" s="45"/>
      <c r="V45" s="45"/>
      <c r="W45" s="45"/>
      <c r="X45" s="45"/>
      <c r="Y45" s="45"/>
      <c r="Z45" s="45"/>
      <c r="AA45" s="45"/>
      <c r="AB45" s="45"/>
      <c r="AC45" s="45"/>
      <c r="AD45" s="45"/>
      <c r="AE45" s="45"/>
      <c r="AF45" s="45"/>
      <c r="AG45" s="45"/>
      <c r="AH45" s="45"/>
      <c r="AI45" s="45"/>
      <c r="AJ45" s="45"/>
      <c r="AK45" s="45"/>
      <c r="AL45" s="45"/>
      <c r="AM45" s="45"/>
      <c r="AN45" s="45"/>
    </row>
    <row r="46" spans="1:40" ht="25.15" hidden="1" customHeight="1" x14ac:dyDescent="0.2">
      <c r="A46" s="76">
        <v>21</v>
      </c>
      <c r="B46" s="861"/>
      <c r="C46" s="862"/>
      <c r="D46" s="862"/>
      <c r="E46" s="862"/>
      <c r="F46" s="862"/>
      <c r="G46" s="862"/>
      <c r="H46" s="863"/>
      <c r="I46" s="77"/>
      <c r="J46" s="77"/>
      <c r="K46" s="77"/>
      <c r="L46" s="77"/>
      <c r="M46" s="77"/>
      <c r="N46" s="589"/>
      <c r="O46" s="75"/>
      <c r="P46" s="45"/>
      <c r="Q46" s="45"/>
      <c r="R46" s="45"/>
      <c r="S46" s="45"/>
      <c r="T46" s="45"/>
      <c r="U46" s="45"/>
      <c r="V46" s="45"/>
      <c r="W46" s="45"/>
      <c r="X46" s="45"/>
      <c r="Y46" s="45"/>
      <c r="Z46" s="45"/>
      <c r="AA46" s="45"/>
      <c r="AB46" s="45"/>
      <c r="AC46" s="45"/>
      <c r="AD46" s="45"/>
      <c r="AE46" s="45"/>
      <c r="AF46" s="45"/>
      <c r="AG46" s="45"/>
      <c r="AH46" s="45"/>
      <c r="AI46" s="45"/>
      <c r="AJ46" s="45"/>
      <c r="AK46" s="45"/>
      <c r="AL46" s="45"/>
      <c r="AM46" s="45"/>
      <c r="AN46" s="45"/>
    </row>
    <row r="47" spans="1:40" ht="25.15" hidden="1" customHeight="1" x14ac:dyDescent="0.2">
      <c r="A47" s="76">
        <v>22</v>
      </c>
      <c r="B47" s="861"/>
      <c r="C47" s="862"/>
      <c r="D47" s="862"/>
      <c r="E47" s="862"/>
      <c r="F47" s="862"/>
      <c r="G47" s="862"/>
      <c r="H47" s="863"/>
      <c r="I47" s="77"/>
      <c r="J47" s="77"/>
      <c r="K47" s="77"/>
      <c r="L47" s="77"/>
      <c r="M47" s="77"/>
      <c r="N47" s="589"/>
      <c r="O47" s="75"/>
      <c r="P47" s="45"/>
      <c r="Q47" s="45"/>
      <c r="R47" s="45"/>
      <c r="S47" s="45"/>
      <c r="T47" s="45"/>
      <c r="U47" s="45"/>
      <c r="V47" s="45"/>
      <c r="W47" s="45"/>
      <c r="X47" s="45"/>
      <c r="Y47" s="45"/>
      <c r="Z47" s="45"/>
      <c r="AA47" s="45"/>
      <c r="AB47" s="45"/>
      <c r="AC47" s="45"/>
      <c r="AD47" s="45"/>
      <c r="AE47" s="45"/>
      <c r="AF47" s="45"/>
      <c r="AG47" s="45"/>
      <c r="AH47" s="45"/>
      <c r="AI47" s="45"/>
      <c r="AJ47" s="45"/>
      <c r="AK47" s="45"/>
      <c r="AL47" s="45"/>
      <c r="AM47" s="45"/>
      <c r="AN47" s="45"/>
    </row>
    <row r="48" spans="1:40" ht="25.15" hidden="1" customHeight="1" x14ac:dyDescent="0.2">
      <c r="A48" s="76">
        <v>23</v>
      </c>
      <c r="B48" s="861"/>
      <c r="C48" s="862"/>
      <c r="D48" s="862"/>
      <c r="E48" s="862"/>
      <c r="F48" s="862"/>
      <c r="G48" s="862"/>
      <c r="H48" s="863"/>
      <c r="I48" s="77"/>
      <c r="J48" s="77"/>
      <c r="K48" s="77"/>
      <c r="L48" s="77"/>
      <c r="M48" s="77"/>
      <c r="N48" s="588"/>
      <c r="O48" s="75"/>
      <c r="P48" s="45"/>
      <c r="Q48" s="45"/>
      <c r="R48" s="45"/>
      <c r="S48" s="45"/>
      <c r="T48" s="45"/>
      <c r="U48" s="45"/>
      <c r="V48" s="45"/>
      <c r="W48" s="45"/>
      <c r="X48" s="45"/>
      <c r="Y48" s="45"/>
      <c r="Z48" s="45"/>
      <c r="AA48" s="45"/>
      <c r="AB48" s="45"/>
      <c r="AC48" s="45"/>
      <c r="AD48" s="45"/>
      <c r="AE48" s="45"/>
      <c r="AF48" s="45"/>
      <c r="AG48" s="45"/>
      <c r="AH48" s="45"/>
      <c r="AI48" s="45"/>
      <c r="AJ48" s="45"/>
      <c r="AK48" s="45"/>
      <c r="AL48" s="45"/>
      <c r="AM48" s="45"/>
      <c r="AN48" s="45"/>
    </row>
    <row r="49" spans="1:40" ht="25.15" hidden="1" customHeight="1" thickBot="1" x14ac:dyDescent="0.25">
      <c r="A49" s="73">
        <v>24</v>
      </c>
      <c r="B49" s="864"/>
      <c r="C49" s="865"/>
      <c r="D49" s="865"/>
      <c r="E49" s="865"/>
      <c r="F49" s="865"/>
      <c r="G49" s="865"/>
      <c r="H49" s="866"/>
      <c r="I49" s="74"/>
      <c r="J49" s="74"/>
      <c r="K49" s="74"/>
      <c r="L49" s="74"/>
      <c r="M49" s="74"/>
      <c r="N49" s="587"/>
      <c r="O49" s="75"/>
      <c r="P49" s="45"/>
      <c r="Q49" s="45"/>
      <c r="R49" s="45"/>
      <c r="S49" s="45"/>
      <c r="T49" s="45"/>
      <c r="U49" s="45"/>
      <c r="V49" s="45"/>
      <c r="W49" s="45"/>
      <c r="X49" s="45"/>
      <c r="Y49" s="45"/>
      <c r="Z49" s="45"/>
      <c r="AA49" s="45"/>
      <c r="AB49" s="45"/>
      <c r="AC49" s="45"/>
      <c r="AD49" s="45"/>
      <c r="AE49" s="45"/>
      <c r="AF49" s="45"/>
      <c r="AG49" s="45"/>
      <c r="AH49" s="45"/>
      <c r="AI49" s="45"/>
      <c r="AJ49" s="45"/>
      <c r="AK49" s="45"/>
      <c r="AL49" s="45"/>
      <c r="AM49" s="45"/>
      <c r="AN49" s="45"/>
    </row>
    <row r="50" spans="1:40" hidden="1" x14ac:dyDescent="0.2">
      <c r="A50" s="44"/>
      <c r="B50" s="860"/>
      <c r="C50" s="860"/>
      <c r="D50" s="860"/>
      <c r="E50" s="860"/>
      <c r="F50" s="860"/>
      <c r="G50" s="860"/>
      <c r="H50" s="860"/>
      <c r="I50" s="75"/>
      <c r="J50" s="75"/>
      <c r="K50" s="75"/>
      <c r="L50" s="75"/>
      <c r="M50" s="75"/>
      <c r="N50" s="75"/>
      <c r="O50" s="7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row>
    <row r="51" spans="1:40" hidden="1" x14ac:dyDescent="0.2">
      <c r="A51" s="44"/>
      <c r="B51" s="860"/>
      <c r="C51" s="860"/>
      <c r="D51" s="860"/>
      <c r="E51" s="860"/>
      <c r="F51" s="860"/>
      <c r="G51" s="860"/>
      <c r="H51" s="860"/>
      <c r="I51" s="75"/>
      <c r="J51" s="75"/>
      <c r="K51" s="75"/>
      <c r="L51" s="75"/>
      <c r="M51" s="75"/>
      <c r="N51" s="75"/>
      <c r="O51" s="7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row>
    <row r="52" spans="1:40" hidden="1" x14ac:dyDescent="0.2">
      <c r="A52" s="44"/>
      <c r="B52" s="860"/>
      <c r="C52" s="860"/>
      <c r="D52" s="860"/>
      <c r="E52" s="860"/>
      <c r="F52" s="860"/>
      <c r="G52" s="860"/>
      <c r="H52" s="860"/>
      <c r="I52" s="75"/>
      <c r="J52" s="75"/>
      <c r="K52" s="75"/>
      <c r="L52" s="75"/>
      <c r="M52" s="75"/>
      <c r="N52" s="75"/>
      <c r="O52" s="7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row>
    <row r="53" spans="1:40" hidden="1" x14ac:dyDescent="0.2">
      <c r="A53" s="44"/>
      <c r="B53" s="860"/>
      <c r="C53" s="860"/>
      <c r="D53" s="860"/>
      <c r="E53" s="860"/>
      <c r="F53" s="860"/>
      <c r="G53" s="860"/>
      <c r="H53" s="860"/>
      <c r="I53" s="75"/>
      <c r="J53" s="75"/>
      <c r="K53" s="75"/>
      <c r="L53" s="75"/>
      <c r="M53" s="75"/>
      <c r="N53" s="75"/>
      <c r="O53" s="7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row>
    <row r="54" spans="1:40" hidden="1" x14ac:dyDescent="0.2">
      <c r="A54" s="44"/>
      <c r="B54" s="860"/>
      <c r="C54" s="860"/>
      <c r="D54" s="860"/>
      <c r="E54" s="860"/>
      <c r="F54" s="860"/>
      <c r="G54" s="860"/>
      <c r="H54" s="860"/>
      <c r="I54" s="75"/>
      <c r="J54" s="75"/>
      <c r="K54" s="75"/>
      <c r="L54" s="75"/>
      <c r="M54" s="75"/>
      <c r="N54" s="75"/>
      <c r="O54" s="7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row>
    <row r="55" spans="1:40" hidden="1" x14ac:dyDescent="0.2">
      <c r="A55" s="44"/>
      <c r="B55" s="860"/>
      <c r="C55" s="860"/>
      <c r="D55" s="860"/>
      <c r="E55" s="860"/>
      <c r="F55" s="860"/>
      <c r="G55" s="860"/>
      <c r="H55" s="860"/>
      <c r="I55" s="75"/>
      <c r="J55" s="75"/>
      <c r="K55" s="75"/>
      <c r="L55" s="75"/>
      <c r="M55" s="75"/>
      <c r="N55" s="75"/>
      <c r="O55" s="75"/>
      <c r="P55" s="45"/>
      <c r="Q55" s="45"/>
      <c r="R55" s="45"/>
      <c r="S55" s="45"/>
      <c r="T55" s="45"/>
      <c r="U55" s="45"/>
      <c r="V55" s="45"/>
      <c r="W55" s="45"/>
      <c r="X55" s="45"/>
      <c r="Y55" s="45"/>
      <c r="Z55" s="45"/>
      <c r="AA55" s="45"/>
      <c r="AB55" s="45"/>
      <c r="AC55" s="45"/>
      <c r="AD55" s="45"/>
      <c r="AE55" s="45"/>
      <c r="AF55" s="45"/>
      <c r="AG55" s="45"/>
      <c r="AH55" s="45"/>
      <c r="AI55" s="45"/>
      <c r="AJ55" s="45"/>
      <c r="AK55" s="45"/>
      <c r="AL55" s="45"/>
      <c r="AM55" s="45"/>
      <c r="AN55" s="45"/>
    </row>
    <row r="56" spans="1:40" hidden="1" x14ac:dyDescent="0.2">
      <c r="A56" s="45"/>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row>
    <row r="57" spans="1:40" hidden="1" x14ac:dyDescent="0.2">
      <c r="A57" s="45"/>
      <c r="B57" s="45"/>
      <c r="C57" s="45"/>
      <c r="D57" s="45"/>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5"/>
      <c r="AN57" s="45"/>
    </row>
    <row r="58" spans="1:40" hidden="1" x14ac:dyDescent="0.2">
      <c r="A58" s="45"/>
      <c r="B58" s="45"/>
      <c r="C58" s="45"/>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5"/>
      <c r="AN58" s="45"/>
    </row>
    <row r="59" spans="1:40" hidden="1" x14ac:dyDescent="0.2">
      <c r="A59" s="45"/>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5"/>
      <c r="AH59" s="45"/>
      <c r="AI59" s="45"/>
      <c r="AJ59" s="45"/>
      <c r="AK59" s="45"/>
      <c r="AL59" s="45"/>
      <c r="AM59" s="45"/>
      <c r="AN59" s="45"/>
    </row>
    <row r="60" spans="1:40" hidden="1" x14ac:dyDescent="0.2">
      <c r="A60" s="45"/>
      <c r="B60" s="45"/>
      <c r="C60" s="45"/>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5"/>
      <c r="AH60" s="45"/>
      <c r="AI60" s="45"/>
      <c r="AJ60" s="45"/>
      <c r="AK60" s="45"/>
      <c r="AL60" s="45"/>
      <c r="AM60" s="45"/>
      <c r="AN60" s="45"/>
    </row>
    <row r="61" spans="1:40" hidden="1" x14ac:dyDescent="0.2">
      <c r="A61" s="45"/>
      <c r="B61" s="45"/>
      <c r="C61" s="45"/>
      <c r="D61" s="45"/>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5"/>
      <c r="AH61" s="45"/>
      <c r="AI61" s="45"/>
      <c r="AJ61" s="45"/>
      <c r="AK61" s="45"/>
      <c r="AL61" s="45"/>
      <c r="AM61" s="45"/>
      <c r="AN61" s="45"/>
    </row>
    <row r="62" spans="1:40" hidden="1" x14ac:dyDescent="0.2">
      <c r="A62" s="45"/>
      <c r="B62" s="45"/>
      <c r="C62" s="45"/>
      <c r="D62" s="45"/>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5"/>
      <c r="AH62" s="45"/>
      <c r="AI62" s="45"/>
      <c r="AJ62" s="45"/>
      <c r="AK62" s="45"/>
      <c r="AL62" s="45"/>
      <c r="AM62" s="45"/>
      <c r="AN62" s="45"/>
    </row>
    <row r="63" spans="1:40" hidden="1" x14ac:dyDescent="0.2">
      <c r="A63" s="45"/>
      <c r="B63" s="45"/>
      <c r="C63" s="45"/>
      <c r="D63" s="45"/>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5"/>
      <c r="AH63" s="45"/>
      <c r="AI63" s="45"/>
      <c r="AJ63" s="45"/>
      <c r="AK63" s="45"/>
      <c r="AL63" s="45"/>
      <c r="AM63" s="45"/>
      <c r="AN63" s="45"/>
    </row>
    <row r="64" spans="1:40" hidden="1" x14ac:dyDescent="0.2">
      <c r="A64" s="45"/>
      <c r="B64" s="45"/>
      <c r="C64" s="45"/>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5"/>
      <c r="AH64" s="45"/>
      <c r="AI64" s="45"/>
      <c r="AJ64" s="45"/>
      <c r="AK64" s="45"/>
      <c r="AL64" s="45"/>
      <c r="AM64" s="45"/>
      <c r="AN64" s="45"/>
    </row>
    <row r="65" spans="1:40" hidden="1" x14ac:dyDescent="0.2">
      <c r="A65" s="45"/>
      <c r="B65" s="45"/>
      <c r="C65" s="45"/>
      <c r="D65" s="45"/>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5"/>
      <c r="AH65" s="45"/>
      <c r="AI65" s="45"/>
      <c r="AJ65" s="45"/>
      <c r="AK65" s="45"/>
      <c r="AL65" s="45"/>
      <c r="AM65" s="45"/>
      <c r="AN65" s="45"/>
    </row>
    <row r="66" spans="1:40" x14ac:dyDescent="0.2">
      <c r="A66" s="45"/>
      <c r="B66" s="45"/>
      <c r="C66" s="45"/>
      <c r="D66" s="45"/>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5"/>
      <c r="AH66" s="45"/>
      <c r="AI66" s="45"/>
      <c r="AJ66" s="45"/>
      <c r="AK66" s="45"/>
      <c r="AL66" s="45"/>
      <c r="AM66" s="45"/>
      <c r="AN66" s="45"/>
    </row>
    <row r="67" spans="1:40" x14ac:dyDescent="0.2">
      <c r="A67" s="45"/>
      <c r="B67" s="45"/>
      <c r="C67" s="45"/>
      <c r="D67" s="45"/>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5"/>
      <c r="AN67" s="45"/>
    </row>
    <row r="68" spans="1:40" x14ac:dyDescent="0.2">
      <c r="A68" s="45"/>
      <c r="B68" s="45"/>
      <c r="C68" s="45"/>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5"/>
      <c r="AN68" s="45"/>
    </row>
    <row r="69" spans="1:40" x14ac:dyDescent="0.2">
      <c r="A69" s="45"/>
      <c r="B69" s="45"/>
      <c r="C69" s="45"/>
      <c r="D69" s="45"/>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5"/>
      <c r="AH69" s="45"/>
      <c r="AI69" s="45"/>
      <c r="AJ69" s="45"/>
      <c r="AK69" s="45"/>
      <c r="AL69" s="45"/>
      <c r="AM69" s="45"/>
      <c r="AN69" s="45"/>
    </row>
    <row r="70" spans="1:40" x14ac:dyDescent="0.2">
      <c r="A70" s="45"/>
      <c r="B70" s="45"/>
      <c r="C70" s="45"/>
      <c r="D70" s="45"/>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5"/>
      <c r="AH70" s="45"/>
      <c r="AI70" s="45"/>
      <c r="AJ70" s="45"/>
      <c r="AK70" s="45"/>
      <c r="AL70" s="45"/>
      <c r="AM70" s="45"/>
      <c r="AN70" s="45"/>
    </row>
    <row r="71" spans="1:40" x14ac:dyDescent="0.2">
      <c r="A71" s="45"/>
      <c r="B71" s="45"/>
      <c r="C71" s="45"/>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5"/>
      <c r="AH71" s="45"/>
      <c r="AI71" s="45"/>
      <c r="AJ71" s="45"/>
      <c r="AK71" s="45"/>
      <c r="AL71" s="45"/>
      <c r="AM71" s="45"/>
      <c r="AN71" s="45"/>
    </row>
    <row r="72" spans="1:40" x14ac:dyDescent="0.2">
      <c r="A72" s="45"/>
      <c r="B72" s="45"/>
      <c r="C72" s="45"/>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5"/>
      <c r="AH72" s="45"/>
      <c r="AI72" s="45"/>
      <c r="AJ72" s="45"/>
      <c r="AK72" s="45"/>
      <c r="AL72" s="45"/>
      <c r="AM72" s="45"/>
      <c r="AN72" s="45"/>
    </row>
    <row r="73" spans="1:40" x14ac:dyDescent="0.2">
      <c r="A73" s="45"/>
      <c r="B73" s="45"/>
      <c r="C73" s="45"/>
      <c r="D73" s="45"/>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5"/>
      <c r="AM73" s="45"/>
      <c r="AN73" s="45"/>
    </row>
    <row r="74" spans="1:40" x14ac:dyDescent="0.2">
      <c r="A74" s="45"/>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row>
    <row r="75" spans="1:40" x14ac:dyDescent="0.2">
      <c r="A75" s="45"/>
      <c r="B75" s="45"/>
      <c r="C75" s="45"/>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5"/>
      <c r="AN75" s="45"/>
    </row>
    <row r="76" spans="1:40" x14ac:dyDescent="0.2">
      <c r="A76" s="45"/>
      <c r="B76" s="45"/>
      <c r="C76" s="45"/>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row>
    <row r="77" spans="1:40" x14ac:dyDescent="0.2">
      <c r="A77" s="45"/>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row>
    <row r="78" spans="1:40" x14ac:dyDescent="0.2">
      <c r="A78" s="45"/>
      <c r="B78" s="45"/>
      <c r="C78" s="45"/>
      <c r="D78" s="45"/>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5"/>
      <c r="AM78" s="45"/>
      <c r="AN78" s="45"/>
    </row>
    <row r="79" spans="1:40" x14ac:dyDescent="0.2">
      <c r="A79" s="45"/>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row>
    <row r="80" spans="1:40" x14ac:dyDescent="0.2">
      <c r="A80" s="45"/>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row>
    <row r="81" spans="1:40" x14ac:dyDescent="0.2">
      <c r="A81" s="45"/>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5"/>
      <c r="AG81" s="45"/>
      <c r="AH81" s="45"/>
      <c r="AI81" s="45"/>
      <c r="AJ81" s="45"/>
      <c r="AK81" s="45"/>
      <c r="AL81" s="45"/>
      <c r="AM81" s="45"/>
      <c r="AN81" s="45"/>
    </row>
    <row r="82" spans="1:40" x14ac:dyDescent="0.2">
      <c r="A82" s="45"/>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5"/>
      <c r="AH82" s="45"/>
      <c r="AI82" s="45"/>
      <c r="AJ82" s="45"/>
      <c r="AK82" s="45"/>
      <c r="AL82" s="45"/>
      <c r="AM82" s="45"/>
      <c r="AN82" s="45"/>
    </row>
    <row r="83" spans="1:40" x14ac:dyDescent="0.2">
      <c r="A83" s="45"/>
      <c r="B83" s="45"/>
      <c r="C83" s="45"/>
      <c r="D83" s="45"/>
      <c r="E83" s="45"/>
      <c r="F83" s="45"/>
      <c r="G83" s="45"/>
      <c r="H83" s="45"/>
      <c r="I83" s="45"/>
      <c r="J83" s="45"/>
      <c r="K83" s="45"/>
      <c r="L83" s="45"/>
      <c r="M83" s="45"/>
      <c r="N83" s="45"/>
      <c r="O83" s="45"/>
      <c r="P83" s="45"/>
      <c r="Q83" s="45"/>
      <c r="R83" s="45"/>
      <c r="S83" s="45"/>
      <c r="T83" s="45"/>
      <c r="U83" s="45"/>
      <c r="V83" s="45"/>
      <c r="W83" s="45"/>
      <c r="X83" s="45"/>
      <c r="Y83" s="45"/>
      <c r="Z83" s="45"/>
      <c r="AA83" s="45"/>
      <c r="AB83" s="45"/>
      <c r="AC83" s="45"/>
      <c r="AD83" s="45"/>
      <c r="AE83" s="45"/>
      <c r="AF83" s="45"/>
      <c r="AG83" s="45"/>
      <c r="AH83" s="45"/>
      <c r="AI83" s="45"/>
      <c r="AJ83" s="45"/>
      <c r="AK83" s="45"/>
      <c r="AL83" s="45"/>
      <c r="AM83" s="45"/>
      <c r="AN83" s="45"/>
    </row>
    <row r="84" spans="1:40" x14ac:dyDescent="0.2">
      <c r="A84" s="45"/>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row>
    <row r="85" spans="1:40" x14ac:dyDescent="0.2">
      <c r="A85" s="45"/>
      <c r="B85" s="45"/>
      <c r="C85" s="45"/>
      <c r="D85" s="45"/>
      <c r="E85" s="45"/>
      <c r="F85" s="45"/>
      <c r="G85" s="45"/>
      <c r="H85" s="45"/>
      <c r="I85" s="45"/>
      <c r="J85" s="45"/>
      <c r="K85" s="45"/>
      <c r="L85" s="45"/>
      <c r="M85" s="45"/>
      <c r="N85" s="45"/>
      <c r="O85" s="45"/>
      <c r="P85" s="45"/>
      <c r="Q85" s="45"/>
      <c r="R85" s="45"/>
      <c r="S85" s="45"/>
      <c r="T85" s="45"/>
      <c r="U85" s="45"/>
      <c r="V85" s="45"/>
      <c r="W85" s="45"/>
      <c r="X85" s="45"/>
      <c r="Y85" s="45"/>
      <c r="Z85" s="45"/>
      <c r="AA85" s="45"/>
      <c r="AB85" s="45"/>
      <c r="AC85" s="45"/>
      <c r="AD85" s="45"/>
      <c r="AE85" s="45"/>
      <c r="AF85" s="45"/>
      <c r="AG85" s="45"/>
      <c r="AH85" s="45"/>
      <c r="AI85" s="45"/>
      <c r="AJ85" s="45"/>
      <c r="AK85" s="45"/>
      <c r="AL85" s="45"/>
      <c r="AM85" s="45"/>
      <c r="AN85" s="45"/>
    </row>
    <row r="86" spans="1:40" x14ac:dyDescent="0.2">
      <c r="A86" s="45"/>
      <c r="B86" s="45"/>
      <c r="C86" s="45"/>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5"/>
      <c r="AH86" s="45"/>
      <c r="AI86" s="45"/>
      <c r="AJ86" s="45"/>
      <c r="AK86" s="45"/>
      <c r="AL86" s="45"/>
      <c r="AM86" s="45"/>
      <c r="AN86" s="45"/>
    </row>
    <row r="87" spans="1:40" x14ac:dyDescent="0.2">
      <c r="A87" s="45"/>
      <c r="B87" s="45"/>
      <c r="C87" s="45"/>
      <c r="D87" s="45"/>
      <c r="E87" s="45"/>
      <c r="F87" s="45"/>
      <c r="G87" s="45"/>
      <c r="H87" s="45"/>
      <c r="I87" s="45"/>
      <c r="J87" s="45"/>
      <c r="K87" s="45"/>
      <c r="L87" s="45"/>
      <c r="M87" s="45"/>
      <c r="N87" s="45"/>
      <c r="O87" s="45"/>
      <c r="P87" s="45"/>
      <c r="Q87" s="45"/>
      <c r="R87" s="45"/>
      <c r="S87" s="45"/>
      <c r="T87" s="45"/>
      <c r="U87" s="45"/>
      <c r="V87" s="45"/>
      <c r="W87" s="45"/>
      <c r="X87" s="45"/>
      <c r="Y87" s="45"/>
      <c r="Z87" s="45"/>
      <c r="AA87" s="45"/>
      <c r="AB87" s="45"/>
      <c r="AC87" s="45"/>
      <c r="AD87" s="45"/>
      <c r="AE87" s="45"/>
      <c r="AF87" s="45"/>
      <c r="AG87" s="45"/>
      <c r="AH87" s="45"/>
      <c r="AI87" s="45"/>
      <c r="AJ87" s="45"/>
      <c r="AK87" s="45"/>
      <c r="AL87" s="45"/>
      <c r="AM87" s="45"/>
      <c r="AN87" s="45"/>
    </row>
    <row r="88" spans="1:40" x14ac:dyDescent="0.2">
      <c r="A88" s="45"/>
      <c r="B88" s="45"/>
      <c r="C88" s="45"/>
      <c r="D88" s="45"/>
      <c r="E88" s="45"/>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5"/>
      <c r="AG88" s="45"/>
      <c r="AH88" s="45"/>
      <c r="AI88" s="45"/>
      <c r="AJ88" s="45"/>
      <c r="AK88" s="45"/>
      <c r="AL88" s="45"/>
      <c r="AM88" s="45"/>
      <c r="AN88" s="45"/>
    </row>
    <row r="89" spans="1:40" x14ac:dyDescent="0.2">
      <c r="A89" s="45"/>
      <c r="B89" s="45"/>
      <c r="C89" s="45"/>
      <c r="D89" s="45"/>
      <c r="E89" s="45"/>
      <c r="F89" s="45"/>
      <c r="G89" s="45"/>
      <c r="H89" s="45"/>
      <c r="I89" s="45"/>
      <c r="J89" s="45"/>
      <c r="K89" s="45"/>
      <c r="L89" s="45"/>
      <c r="M89" s="45"/>
      <c r="N89" s="45"/>
      <c r="O89" s="45"/>
      <c r="P89" s="45"/>
      <c r="Q89" s="45"/>
      <c r="R89" s="45"/>
      <c r="S89" s="45"/>
      <c r="T89" s="45"/>
      <c r="U89" s="45"/>
      <c r="V89" s="45"/>
      <c r="W89" s="45"/>
      <c r="X89" s="45"/>
      <c r="Y89" s="45"/>
      <c r="Z89" s="45"/>
      <c r="AA89" s="45"/>
      <c r="AB89" s="45"/>
      <c r="AC89" s="45"/>
      <c r="AD89" s="45"/>
      <c r="AE89" s="45"/>
      <c r="AF89" s="45"/>
      <c r="AG89" s="45"/>
      <c r="AH89" s="45"/>
      <c r="AI89" s="45"/>
      <c r="AJ89" s="45"/>
      <c r="AK89" s="45"/>
      <c r="AL89" s="45"/>
      <c r="AM89" s="45"/>
      <c r="AN89" s="45"/>
    </row>
    <row r="90" spans="1:40" x14ac:dyDescent="0.2">
      <c r="A90" s="45"/>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5"/>
      <c r="AH90" s="45"/>
      <c r="AI90" s="45"/>
      <c r="AJ90" s="45"/>
      <c r="AK90" s="45"/>
      <c r="AL90" s="45"/>
      <c r="AM90" s="45"/>
      <c r="AN90" s="45"/>
    </row>
    <row r="91" spans="1:40" x14ac:dyDescent="0.2">
      <c r="A91" s="45"/>
      <c r="B91" s="45"/>
      <c r="C91" s="45"/>
      <c r="D91" s="45"/>
      <c r="E91" s="45"/>
      <c r="F91" s="45"/>
      <c r="G91" s="45"/>
      <c r="H91" s="45"/>
      <c r="I91" s="45"/>
      <c r="J91" s="45"/>
      <c r="K91" s="45"/>
      <c r="L91" s="45"/>
      <c r="M91" s="45"/>
      <c r="N91" s="45"/>
      <c r="O91" s="45"/>
      <c r="P91" s="45"/>
      <c r="Q91" s="45"/>
      <c r="R91" s="45"/>
      <c r="S91" s="45"/>
      <c r="T91" s="45"/>
      <c r="U91" s="45"/>
      <c r="V91" s="45"/>
      <c r="W91" s="45"/>
      <c r="X91" s="45"/>
      <c r="Y91" s="45"/>
      <c r="Z91" s="45"/>
      <c r="AA91" s="45"/>
      <c r="AB91" s="45"/>
      <c r="AC91" s="45"/>
      <c r="AD91" s="45"/>
      <c r="AE91" s="45"/>
      <c r="AF91" s="45"/>
      <c r="AG91" s="45"/>
      <c r="AH91" s="45"/>
      <c r="AI91" s="45"/>
      <c r="AJ91" s="45"/>
      <c r="AK91" s="45"/>
      <c r="AL91" s="45"/>
      <c r="AM91" s="45"/>
      <c r="AN91" s="45"/>
    </row>
    <row r="92" spans="1:40" x14ac:dyDescent="0.2">
      <c r="A92" s="45"/>
      <c r="B92" s="45"/>
      <c r="C92" s="45"/>
      <c r="D92" s="45"/>
      <c r="E92" s="45"/>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c r="AI92" s="45"/>
      <c r="AJ92" s="45"/>
      <c r="AK92" s="45"/>
      <c r="AL92" s="45"/>
      <c r="AM92" s="45"/>
      <c r="AN92" s="45"/>
    </row>
    <row r="93" spans="1:40" x14ac:dyDescent="0.2">
      <c r="A93" s="45"/>
      <c r="B93" s="45"/>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45"/>
      <c r="AH93" s="45"/>
      <c r="AI93" s="45"/>
      <c r="AJ93" s="45"/>
      <c r="AK93" s="45"/>
      <c r="AL93" s="45"/>
      <c r="AM93" s="45"/>
      <c r="AN93" s="45"/>
    </row>
    <row r="94" spans="1:40" x14ac:dyDescent="0.2">
      <c r="A94" s="45"/>
      <c r="B94" s="45"/>
      <c r="C94" s="45"/>
      <c r="D94" s="45"/>
      <c r="E94" s="45"/>
      <c r="F94" s="45"/>
      <c r="G94" s="45"/>
      <c r="H94" s="45"/>
      <c r="I94" s="45"/>
      <c r="J94" s="45"/>
      <c r="K94" s="45"/>
      <c r="L94" s="45"/>
      <c r="M94" s="45"/>
      <c r="N94" s="45"/>
      <c r="O94" s="45"/>
      <c r="P94" s="45"/>
      <c r="Q94" s="45"/>
      <c r="R94" s="45"/>
      <c r="S94" s="45"/>
      <c r="T94" s="45"/>
      <c r="U94" s="45"/>
      <c r="V94" s="45"/>
      <c r="W94" s="45"/>
      <c r="X94" s="45"/>
      <c r="Y94" s="45"/>
      <c r="Z94" s="45"/>
      <c r="AA94" s="45"/>
      <c r="AB94" s="45"/>
      <c r="AC94" s="45"/>
      <c r="AD94" s="45"/>
      <c r="AE94" s="45"/>
      <c r="AF94" s="45"/>
      <c r="AG94" s="45"/>
      <c r="AH94" s="45"/>
      <c r="AI94" s="45"/>
      <c r="AJ94" s="45"/>
      <c r="AK94" s="45"/>
      <c r="AL94" s="45"/>
      <c r="AM94" s="45"/>
      <c r="AN94" s="45"/>
    </row>
    <row r="95" spans="1:40" x14ac:dyDescent="0.2">
      <c r="A95" s="45"/>
      <c r="B95" s="45"/>
      <c r="C95" s="45"/>
      <c r="D95" s="45"/>
      <c r="E95" s="45"/>
      <c r="F95" s="45"/>
      <c r="G95" s="45"/>
      <c r="H95" s="45"/>
      <c r="I95" s="45"/>
      <c r="J95" s="45"/>
      <c r="K95" s="45"/>
      <c r="L95" s="45"/>
      <c r="M95" s="45"/>
      <c r="N95" s="45"/>
      <c r="O95" s="45"/>
      <c r="P95" s="45"/>
      <c r="Q95" s="45"/>
      <c r="R95" s="45"/>
      <c r="S95" s="45"/>
      <c r="T95" s="45"/>
      <c r="U95" s="45"/>
      <c r="V95" s="45"/>
      <c r="W95" s="45"/>
      <c r="X95" s="45"/>
      <c r="Y95" s="45"/>
      <c r="Z95" s="45"/>
      <c r="AA95" s="45"/>
      <c r="AB95" s="45"/>
      <c r="AC95" s="45"/>
      <c r="AD95" s="45"/>
      <c r="AE95" s="45"/>
      <c r="AF95" s="45"/>
      <c r="AG95" s="45"/>
      <c r="AH95" s="45"/>
      <c r="AI95" s="45"/>
      <c r="AJ95" s="45"/>
      <c r="AK95" s="45"/>
      <c r="AL95" s="45"/>
      <c r="AM95" s="45"/>
      <c r="AN95" s="45"/>
    </row>
    <row r="96" spans="1:40" x14ac:dyDescent="0.2">
      <c r="A96" s="45"/>
      <c r="B96" s="45"/>
      <c r="C96" s="45"/>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5"/>
      <c r="AH96" s="45"/>
      <c r="AI96" s="45"/>
      <c r="AJ96" s="45"/>
      <c r="AK96" s="45"/>
      <c r="AL96" s="45"/>
      <c r="AM96" s="45"/>
      <c r="AN96" s="45"/>
    </row>
    <row r="97" spans="1:40" x14ac:dyDescent="0.2">
      <c r="A97" s="45"/>
      <c r="B97" s="45"/>
      <c r="C97" s="45"/>
      <c r="D97" s="45"/>
      <c r="E97" s="45"/>
      <c r="F97" s="45"/>
      <c r="G97" s="45"/>
      <c r="H97" s="45"/>
      <c r="I97" s="45"/>
      <c r="J97" s="45"/>
      <c r="K97" s="45"/>
      <c r="L97" s="45"/>
      <c r="M97" s="45"/>
      <c r="N97" s="45"/>
      <c r="O97" s="45"/>
      <c r="P97" s="45"/>
      <c r="Q97" s="45"/>
      <c r="R97" s="45"/>
      <c r="S97" s="45"/>
      <c r="T97" s="45"/>
      <c r="U97" s="45"/>
      <c r="V97" s="45"/>
      <c r="W97" s="45"/>
      <c r="X97" s="45"/>
      <c r="Y97" s="45"/>
      <c r="Z97" s="45"/>
      <c r="AA97" s="45"/>
      <c r="AB97" s="45"/>
      <c r="AC97" s="45"/>
      <c r="AD97" s="45"/>
      <c r="AE97" s="45"/>
      <c r="AF97" s="45"/>
      <c r="AG97" s="45"/>
      <c r="AH97" s="45"/>
      <c r="AI97" s="45"/>
      <c r="AJ97" s="45"/>
      <c r="AK97" s="45"/>
      <c r="AL97" s="45"/>
      <c r="AM97" s="45"/>
      <c r="AN97" s="45"/>
    </row>
    <row r="98" spans="1:40" x14ac:dyDescent="0.2">
      <c r="A98" s="45"/>
      <c r="B98" s="45"/>
      <c r="C98" s="45"/>
      <c r="D98" s="45"/>
      <c r="E98" s="45"/>
      <c r="F98" s="45"/>
      <c r="G98" s="45"/>
      <c r="H98" s="45"/>
      <c r="I98" s="45"/>
      <c r="J98" s="45"/>
      <c r="K98" s="45"/>
      <c r="L98" s="45"/>
      <c r="M98" s="45"/>
      <c r="N98" s="45"/>
      <c r="O98" s="45"/>
      <c r="P98" s="45"/>
      <c r="Q98" s="45"/>
      <c r="R98" s="45"/>
      <c r="S98" s="45"/>
      <c r="T98" s="45"/>
      <c r="U98" s="45"/>
      <c r="V98" s="45"/>
      <c r="W98" s="45"/>
      <c r="X98" s="45"/>
      <c r="Y98" s="45"/>
      <c r="Z98" s="45"/>
      <c r="AA98" s="45"/>
      <c r="AB98" s="45"/>
      <c r="AC98" s="45"/>
      <c r="AD98" s="45"/>
      <c r="AE98" s="45"/>
      <c r="AF98" s="45"/>
      <c r="AG98" s="45"/>
      <c r="AH98" s="45"/>
      <c r="AI98" s="45"/>
      <c r="AJ98" s="45"/>
      <c r="AK98" s="45"/>
      <c r="AL98" s="45"/>
      <c r="AM98" s="45"/>
      <c r="AN98" s="45"/>
    </row>
    <row r="99" spans="1:40" x14ac:dyDescent="0.2">
      <c r="A99" s="45"/>
      <c r="B99" s="45"/>
      <c r="C99" s="45"/>
      <c r="D99" s="45"/>
      <c r="E99" s="45"/>
      <c r="F99" s="45"/>
      <c r="G99" s="45"/>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45"/>
      <c r="AH99" s="45"/>
      <c r="AI99" s="45"/>
      <c r="AJ99" s="45"/>
      <c r="AK99" s="45"/>
      <c r="AL99" s="45"/>
      <c r="AM99" s="45"/>
      <c r="AN99" s="45"/>
    </row>
    <row r="100" spans="1:40" x14ac:dyDescent="0.2">
      <c r="A100" s="45"/>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c r="AH100" s="45"/>
      <c r="AI100" s="45"/>
      <c r="AJ100" s="45"/>
      <c r="AK100" s="45"/>
      <c r="AL100" s="45"/>
      <c r="AM100" s="45"/>
      <c r="AN100" s="45"/>
    </row>
    <row r="101" spans="1:40" x14ac:dyDescent="0.2">
      <c r="A101" s="45"/>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c r="AA101" s="45"/>
      <c r="AB101" s="45"/>
      <c r="AC101" s="45"/>
      <c r="AD101" s="45"/>
      <c r="AE101" s="45"/>
      <c r="AF101" s="45"/>
      <c r="AG101" s="45"/>
      <c r="AH101" s="45"/>
      <c r="AI101" s="45"/>
      <c r="AJ101" s="45"/>
      <c r="AK101" s="45"/>
      <c r="AL101" s="45"/>
      <c r="AM101" s="45"/>
      <c r="AN101" s="45"/>
    </row>
    <row r="102" spans="1:40" x14ac:dyDescent="0.2">
      <c r="A102" s="45"/>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c r="AA102" s="45"/>
      <c r="AB102" s="45"/>
      <c r="AC102" s="45"/>
      <c r="AD102" s="45"/>
      <c r="AE102" s="45"/>
      <c r="AF102" s="45"/>
      <c r="AG102" s="45"/>
      <c r="AH102" s="45"/>
      <c r="AI102" s="45"/>
      <c r="AJ102" s="45"/>
      <c r="AK102" s="45"/>
      <c r="AL102" s="45"/>
      <c r="AM102" s="45"/>
      <c r="AN102" s="45"/>
    </row>
    <row r="103" spans="1:40" x14ac:dyDescent="0.2">
      <c r="A103" s="45"/>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5"/>
      <c r="AG103" s="45"/>
      <c r="AH103" s="45"/>
      <c r="AI103" s="45"/>
      <c r="AJ103" s="45"/>
      <c r="AK103" s="45"/>
      <c r="AL103" s="45"/>
      <c r="AM103" s="45"/>
      <c r="AN103" s="45"/>
    </row>
    <row r="104" spans="1:40" x14ac:dyDescent="0.2">
      <c r="A104" s="45"/>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c r="AA104" s="45"/>
      <c r="AB104" s="45"/>
      <c r="AC104" s="45"/>
      <c r="AD104" s="45"/>
      <c r="AE104" s="45"/>
      <c r="AF104" s="45"/>
      <c r="AG104" s="45"/>
      <c r="AH104" s="45"/>
      <c r="AI104" s="45"/>
      <c r="AJ104" s="45"/>
      <c r="AK104" s="45"/>
      <c r="AL104" s="45"/>
      <c r="AM104" s="45"/>
      <c r="AN104" s="45"/>
    </row>
    <row r="105" spans="1:40" x14ac:dyDescent="0.2">
      <c r="A105" s="45"/>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c r="AA105" s="45"/>
      <c r="AB105" s="45"/>
      <c r="AC105" s="45"/>
      <c r="AD105" s="45"/>
      <c r="AE105" s="45"/>
      <c r="AF105" s="45"/>
      <c r="AG105" s="45"/>
      <c r="AH105" s="45"/>
      <c r="AI105" s="45"/>
      <c r="AJ105" s="45"/>
      <c r="AK105" s="45"/>
      <c r="AL105" s="45"/>
      <c r="AM105" s="45"/>
      <c r="AN105" s="45"/>
    </row>
    <row r="106" spans="1:40" x14ac:dyDescent="0.2">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row>
    <row r="107" spans="1:40" x14ac:dyDescent="0.2">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c r="AA107" s="45"/>
      <c r="AB107" s="45"/>
      <c r="AC107" s="45"/>
      <c r="AD107" s="45"/>
      <c r="AE107" s="45"/>
      <c r="AF107" s="45"/>
      <c r="AG107" s="45"/>
      <c r="AH107" s="45"/>
      <c r="AI107" s="45"/>
      <c r="AJ107" s="45"/>
      <c r="AK107" s="45"/>
      <c r="AL107" s="45"/>
      <c r="AM107" s="45"/>
      <c r="AN107" s="45"/>
    </row>
    <row r="108" spans="1:40" x14ac:dyDescent="0.2">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c r="AA108" s="45"/>
      <c r="AB108" s="45"/>
      <c r="AC108" s="45"/>
      <c r="AD108" s="45"/>
      <c r="AE108" s="45"/>
      <c r="AF108" s="45"/>
      <c r="AG108" s="45"/>
      <c r="AH108" s="45"/>
      <c r="AI108" s="45"/>
      <c r="AJ108" s="45"/>
      <c r="AK108" s="45"/>
      <c r="AL108" s="45"/>
      <c r="AM108" s="45"/>
      <c r="AN108" s="45"/>
    </row>
    <row r="109" spans="1:40" x14ac:dyDescent="0.2">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c r="AA109" s="45"/>
      <c r="AB109" s="45"/>
      <c r="AC109" s="45"/>
      <c r="AD109" s="45"/>
      <c r="AE109" s="45"/>
      <c r="AF109" s="45"/>
      <c r="AG109" s="45"/>
      <c r="AH109" s="45"/>
      <c r="AI109" s="45"/>
      <c r="AJ109" s="45"/>
      <c r="AK109" s="45"/>
      <c r="AL109" s="45"/>
      <c r="AM109" s="45"/>
      <c r="AN109" s="45"/>
    </row>
    <row r="110" spans="1:40" x14ac:dyDescent="0.2">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5"/>
      <c r="AH110" s="45"/>
      <c r="AI110" s="45"/>
      <c r="AJ110" s="45"/>
      <c r="AK110" s="45"/>
      <c r="AL110" s="45"/>
      <c r="AM110" s="45"/>
      <c r="AN110" s="45"/>
    </row>
    <row r="111" spans="1:40" x14ac:dyDescent="0.2">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c r="AG111" s="45"/>
      <c r="AH111" s="45"/>
      <c r="AI111" s="45"/>
      <c r="AJ111" s="45"/>
      <c r="AK111" s="45"/>
      <c r="AL111" s="45"/>
      <c r="AM111" s="45"/>
      <c r="AN111" s="45"/>
    </row>
    <row r="112" spans="1:40" x14ac:dyDescent="0.2">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c r="AA112" s="45"/>
      <c r="AB112" s="45"/>
      <c r="AC112" s="45"/>
      <c r="AD112" s="45"/>
      <c r="AE112" s="45"/>
      <c r="AF112" s="45"/>
      <c r="AG112" s="45"/>
      <c r="AH112" s="45"/>
      <c r="AI112" s="45"/>
      <c r="AJ112" s="45"/>
      <c r="AK112" s="45"/>
      <c r="AL112" s="45"/>
      <c r="AM112" s="45"/>
      <c r="AN112" s="45"/>
    </row>
    <row r="113" spans="1:40" x14ac:dyDescent="0.2">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c r="AA113" s="45"/>
      <c r="AB113" s="45"/>
      <c r="AC113" s="45"/>
      <c r="AD113" s="45"/>
      <c r="AE113" s="45"/>
      <c r="AF113" s="45"/>
      <c r="AG113" s="45"/>
      <c r="AH113" s="45"/>
      <c r="AI113" s="45"/>
      <c r="AJ113" s="45"/>
      <c r="AK113" s="45"/>
      <c r="AL113" s="45"/>
      <c r="AM113" s="45"/>
      <c r="AN113" s="45"/>
    </row>
    <row r="114" spans="1:40" x14ac:dyDescent="0.2">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5"/>
      <c r="AH114" s="45"/>
      <c r="AI114" s="45"/>
      <c r="AJ114" s="45"/>
      <c r="AK114" s="45"/>
      <c r="AL114" s="45"/>
      <c r="AM114" s="45"/>
      <c r="AN114" s="45"/>
    </row>
  </sheetData>
  <mergeCells count="73">
    <mergeCell ref="A1:N1"/>
    <mergeCell ref="A7:F7"/>
    <mergeCell ref="A5:F5"/>
    <mergeCell ref="G5:N5"/>
    <mergeCell ref="A3:F3"/>
    <mergeCell ref="G3:N3"/>
    <mergeCell ref="C6:N6"/>
    <mergeCell ref="G7:N7"/>
    <mergeCell ref="B27:H27"/>
    <mergeCell ref="B31:H31"/>
    <mergeCell ref="B34:H34"/>
    <mergeCell ref="M17:N17"/>
    <mergeCell ref="M12:N12"/>
    <mergeCell ref="K12:L12"/>
    <mergeCell ref="K13:L13"/>
    <mergeCell ref="K14:L14"/>
    <mergeCell ref="K15:L15"/>
    <mergeCell ref="K16:L16"/>
    <mergeCell ref="A24:N24"/>
    <mergeCell ref="A25:H25"/>
    <mergeCell ref="B28:H28"/>
    <mergeCell ref="B26:H26"/>
    <mergeCell ref="G16:J16"/>
    <mergeCell ref="A21:N21"/>
    <mergeCell ref="B38:H38"/>
    <mergeCell ref="B43:H43"/>
    <mergeCell ref="B55:H55"/>
    <mergeCell ref="B35:H35"/>
    <mergeCell ref="B29:H29"/>
    <mergeCell ref="B50:H50"/>
    <mergeCell ref="B48:H48"/>
    <mergeCell ref="B32:H32"/>
    <mergeCell ref="B33:H33"/>
    <mergeCell ref="B30:H30"/>
    <mergeCell ref="B39:H39"/>
    <mergeCell ref="B45:H45"/>
    <mergeCell ref="A11:F11"/>
    <mergeCell ref="B54:H54"/>
    <mergeCell ref="G17:J17"/>
    <mergeCell ref="G14:J14"/>
    <mergeCell ref="B53:H53"/>
    <mergeCell ref="B51:H51"/>
    <mergeCell ref="B52:H52"/>
    <mergeCell ref="B44:H44"/>
    <mergeCell ref="B49:H49"/>
    <mergeCell ref="B46:H46"/>
    <mergeCell ref="B47:H47"/>
    <mergeCell ref="B36:H36"/>
    <mergeCell ref="B37:H37"/>
    <mergeCell ref="B40:H40"/>
    <mergeCell ref="B41:H41"/>
    <mergeCell ref="B42:H42"/>
    <mergeCell ref="G15:J15"/>
    <mergeCell ref="M13:N13"/>
    <mergeCell ref="G12:J12"/>
    <mergeCell ref="G11:J11"/>
    <mergeCell ref="K11:L11"/>
    <mergeCell ref="A22:H22"/>
    <mergeCell ref="B23:H23"/>
    <mergeCell ref="K17:L17"/>
    <mergeCell ref="A9:F9"/>
    <mergeCell ref="M16:N16"/>
    <mergeCell ref="M19:N19"/>
    <mergeCell ref="K18:L18"/>
    <mergeCell ref="G19:J19"/>
    <mergeCell ref="K19:L19"/>
    <mergeCell ref="G18:J18"/>
    <mergeCell ref="M18:N18"/>
    <mergeCell ref="G9:N9"/>
    <mergeCell ref="G13:J13"/>
    <mergeCell ref="M14:N14"/>
    <mergeCell ref="M15:N15"/>
    <mergeCell ref="M11:N11"/>
  </mergeCells>
  <phoneticPr fontId="2" type="noConversion"/>
  <printOptions horizontalCentered="1" verticalCentered="1"/>
  <pageMargins left="0.74803149606299213" right="0.74803149606299213" top="0.8858267716535434" bottom="0.8858267716535434" header="0.51181102362204722" footer="0.51181102362204722"/>
  <pageSetup paperSize="9" scale="57"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8609" r:id="rId4" name="Button 1">
              <controlPr defaultSize="0" print="0" autoFill="0" autoPict="0" macro="[0]!Print_Info">
                <anchor moveWithCells="1" sizeWithCells="1">
                  <from>
                    <xdr:col>14</xdr:col>
                    <xdr:colOff>142875</xdr:colOff>
                    <xdr:row>0</xdr:row>
                    <xdr:rowOff>114300</xdr:rowOff>
                  </from>
                  <to>
                    <xdr:col>17</xdr:col>
                    <xdr:colOff>38100</xdr:colOff>
                    <xdr:row>0</xdr:row>
                    <xdr:rowOff>476250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11"/>
    <pageSetUpPr fitToPage="1"/>
  </sheetPr>
  <dimension ref="A1:JJ168"/>
  <sheetViews>
    <sheetView zoomScale="70" zoomScaleNormal="70" workbookViewId="0">
      <selection activeCell="E5" sqref="E5:J5"/>
    </sheetView>
  </sheetViews>
  <sheetFormatPr defaultColWidth="9.28515625" defaultRowHeight="50.25" customHeight="1" x14ac:dyDescent="0.2"/>
  <cols>
    <col min="1" max="1" width="4.7109375" style="534" customWidth="1"/>
    <col min="2" max="2" width="4.7109375" style="533" hidden="1" customWidth="1"/>
    <col min="3" max="3" width="73.28515625" style="535" customWidth="1"/>
    <col min="4" max="4" width="19.7109375" style="535" hidden="1" customWidth="1"/>
    <col min="5" max="5" width="14.28515625" style="535" customWidth="1"/>
    <col min="6" max="6" width="14.28515625" style="536" customWidth="1"/>
    <col min="7" max="8" width="14.28515625" style="535" customWidth="1"/>
    <col min="9" max="9" width="19.7109375" style="534" customWidth="1"/>
    <col min="10" max="10" width="72.5703125" style="534" customWidth="1"/>
    <col min="11" max="11" width="64.5703125" style="431" customWidth="1"/>
    <col min="12" max="12" width="9.28515625" style="452"/>
    <col min="13" max="20" width="9.28515625" style="430"/>
    <col min="21" max="21" width="0" style="430" hidden="1" customWidth="1"/>
    <col min="22" max="27" width="9.28515625" style="430"/>
    <col min="28" max="28" width="10.28515625" style="430" customWidth="1"/>
    <col min="29" max="29" width="9.28515625" style="430"/>
    <col min="30" max="30" width="25.5703125" style="430" customWidth="1"/>
    <col min="31" max="36" width="9.28515625" style="430"/>
    <col min="37" max="37" width="42.85546875" style="430" customWidth="1"/>
    <col min="38" max="38" width="14.42578125" style="430" bestFit="1" customWidth="1"/>
    <col min="39" max="39" width="8.28515625" style="430" bestFit="1" customWidth="1"/>
    <col min="40" max="40" width="11.42578125" style="430" bestFit="1" customWidth="1"/>
    <col min="41" max="270" width="9.28515625" style="430"/>
    <col min="271" max="16384" width="9.28515625" style="431"/>
  </cols>
  <sheetData>
    <row r="1" spans="1:270" ht="48.75" customHeight="1" x14ac:dyDescent="0.2">
      <c r="A1" s="937" t="s">
        <v>109</v>
      </c>
      <c r="B1" s="938"/>
      <c r="C1" s="938"/>
      <c r="D1" s="938"/>
      <c r="E1" s="938"/>
      <c r="F1" s="938"/>
      <c r="G1" s="938"/>
      <c r="H1" s="938"/>
      <c r="I1" s="938"/>
      <c r="J1" s="939"/>
      <c r="K1" s="429"/>
      <c r="L1" s="429"/>
    </row>
    <row r="2" spans="1:270" s="434" customFormat="1" ht="30" customHeight="1" x14ac:dyDescent="0.2">
      <c r="A2" s="921" t="s">
        <v>198</v>
      </c>
      <c r="B2" s="922"/>
      <c r="C2" s="922"/>
      <c r="D2" s="432"/>
      <c r="E2" s="940" t="str">
        <f>IF(Information_Page!B26=0,"-",Information_Page!B26)</f>
        <v>-</v>
      </c>
      <c r="F2" s="941"/>
      <c r="G2" s="941"/>
      <c r="H2" s="941"/>
      <c r="I2" s="941"/>
      <c r="J2" s="942"/>
      <c r="K2" s="433"/>
      <c r="L2" s="433"/>
      <c r="M2" s="430"/>
      <c r="N2" s="430"/>
      <c r="O2" s="430"/>
      <c r="P2" s="430"/>
      <c r="Q2" s="430"/>
      <c r="R2" s="430"/>
      <c r="S2" s="430"/>
      <c r="T2" s="430"/>
      <c r="U2" s="430"/>
      <c r="V2" s="430"/>
      <c r="W2" s="430"/>
      <c r="X2" s="430"/>
      <c r="Y2" s="430"/>
      <c r="Z2" s="430"/>
      <c r="AA2" s="430"/>
      <c r="AB2" s="430"/>
      <c r="AC2" s="430"/>
      <c r="AD2" s="430"/>
      <c r="AE2" s="430"/>
      <c r="AF2" s="430"/>
      <c r="AG2" s="430"/>
      <c r="AH2" s="430"/>
      <c r="AI2" s="430"/>
      <c r="AJ2" s="430"/>
      <c r="AK2" s="430"/>
      <c r="AL2" s="430"/>
      <c r="AM2" s="430"/>
      <c r="AN2" s="430"/>
      <c r="AO2" s="430"/>
      <c r="AP2" s="430"/>
      <c r="AQ2" s="430"/>
      <c r="AR2" s="430"/>
      <c r="AS2" s="430"/>
      <c r="AT2" s="430"/>
      <c r="AU2" s="430"/>
      <c r="AV2" s="430"/>
      <c r="AW2" s="430"/>
      <c r="AX2" s="430"/>
      <c r="AY2" s="430"/>
      <c r="AZ2" s="430"/>
      <c r="BA2" s="430"/>
      <c r="BB2" s="430"/>
      <c r="BC2" s="430"/>
      <c r="BD2" s="430"/>
      <c r="BE2" s="430"/>
      <c r="BF2" s="430"/>
      <c r="BG2" s="430"/>
      <c r="BH2" s="430"/>
      <c r="BI2" s="430"/>
      <c r="BJ2" s="430"/>
      <c r="BK2" s="430"/>
      <c r="BL2" s="430"/>
      <c r="BM2" s="430"/>
      <c r="BN2" s="430"/>
      <c r="BO2" s="430"/>
      <c r="BP2" s="430"/>
      <c r="BQ2" s="430"/>
      <c r="BR2" s="430"/>
      <c r="BS2" s="430"/>
      <c r="BT2" s="430"/>
      <c r="BU2" s="430"/>
      <c r="BV2" s="430"/>
      <c r="BW2" s="430"/>
      <c r="BX2" s="430"/>
      <c r="BY2" s="430"/>
      <c r="BZ2" s="430"/>
      <c r="CA2" s="430"/>
      <c r="CB2" s="430"/>
      <c r="CC2" s="430"/>
      <c r="CD2" s="430"/>
      <c r="CE2" s="430"/>
      <c r="CF2" s="430"/>
      <c r="CG2" s="430"/>
      <c r="CH2" s="430"/>
      <c r="CI2" s="430"/>
      <c r="CJ2" s="430"/>
      <c r="CK2" s="430"/>
      <c r="CL2" s="430"/>
      <c r="CM2" s="430"/>
      <c r="CN2" s="430"/>
      <c r="CO2" s="430"/>
      <c r="CP2" s="430"/>
      <c r="CQ2" s="430"/>
      <c r="CR2" s="430"/>
      <c r="CS2" s="430"/>
      <c r="CT2" s="430"/>
      <c r="CU2" s="430"/>
      <c r="CV2" s="430"/>
      <c r="CW2" s="430"/>
      <c r="CX2" s="430"/>
      <c r="CY2" s="430"/>
      <c r="CZ2" s="430"/>
      <c r="DA2" s="430"/>
      <c r="DB2" s="430"/>
      <c r="DC2" s="430"/>
      <c r="DD2" s="430"/>
      <c r="DE2" s="430"/>
      <c r="DF2" s="430"/>
      <c r="DG2" s="430"/>
      <c r="DH2" s="430"/>
      <c r="DI2" s="430"/>
      <c r="DJ2" s="430"/>
      <c r="DK2" s="430"/>
      <c r="DL2" s="430"/>
      <c r="DM2" s="430"/>
      <c r="DN2" s="430"/>
      <c r="DO2" s="430"/>
      <c r="DP2" s="430"/>
      <c r="DQ2" s="430"/>
      <c r="DR2" s="430"/>
      <c r="DS2" s="430"/>
      <c r="DT2" s="430"/>
      <c r="DU2" s="430"/>
      <c r="DV2" s="430"/>
      <c r="DW2" s="430"/>
      <c r="DX2" s="430"/>
      <c r="DY2" s="430"/>
      <c r="DZ2" s="430"/>
      <c r="EA2" s="430"/>
      <c r="EB2" s="430"/>
      <c r="EC2" s="430"/>
      <c r="ED2" s="430"/>
      <c r="EE2" s="430"/>
      <c r="EF2" s="430"/>
      <c r="EG2" s="430"/>
      <c r="EH2" s="430"/>
      <c r="EI2" s="430"/>
      <c r="EJ2" s="430"/>
      <c r="EK2" s="430"/>
      <c r="EL2" s="430"/>
      <c r="EM2" s="430"/>
      <c r="EN2" s="430"/>
      <c r="EO2" s="430"/>
      <c r="EP2" s="430"/>
      <c r="EQ2" s="430"/>
      <c r="ER2" s="430"/>
      <c r="ES2" s="430"/>
      <c r="ET2" s="430"/>
      <c r="EU2" s="430"/>
      <c r="EV2" s="430"/>
      <c r="EW2" s="430"/>
      <c r="EX2" s="430"/>
      <c r="EY2" s="430"/>
      <c r="EZ2" s="430"/>
      <c r="FA2" s="430"/>
      <c r="FB2" s="430"/>
      <c r="FC2" s="430"/>
      <c r="FD2" s="430"/>
      <c r="FE2" s="430"/>
      <c r="FF2" s="430"/>
      <c r="FG2" s="430"/>
      <c r="FH2" s="430"/>
      <c r="FI2" s="430"/>
      <c r="FJ2" s="430"/>
      <c r="FK2" s="430"/>
      <c r="FL2" s="430"/>
      <c r="FM2" s="430"/>
      <c r="FN2" s="430"/>
      <c r="FO2" s="430"/>
      <c r="FP2" s="430"/>
      <c r="FQ2" s="430"/>
      <c r="FR2" s="430"/>
      <c r="FS2" s="430"/>
      <c r="FT2" s="430"/>
      <c r="FU2" s="430"/>
      <c r="FV2" s="430"/>
      <c r="FW2" s="430"/>
      <c r="FX2" s="430"/>
      <c r="FY2" s="430"/>
      <c r="FZ2" s="430"/>
      <c r="GA2" s="430"/>
      <c r="GB2" s="430"/>
      <c r="GC2" s="430"/>
      <c r="GD2" s="430"/>
      <c r="GE2" s="430"/>
      <c r="GF2" s="430"/>
      <c r="GG2" s="430"/>
      <c r="GH2" s="430"/>
      <c r="GI2" s="430"/>
      <c r="GJ2" s="430"/>
      <c r="GK2" s="430"/>
      <c r="GL2" s="430"/>
      <c r="GM2" s="430"/>
      <c r="GN2" s="430"/>
      <c r="GO2" s="430"/>
      <c r="GP2" s="430"/>
      <c r="GQ2" s="430"/>
      <c r="GR2" s="430"/>
      <c r="GS2" s="430"/>
      <c r="GT2" s="430"/>
      <c r="GU2" s="430"/>
      <c r="GV2" s="430"/>
      <c r="GW2" s="430"/>
      <c r="GX2" s="430"/>
      <c r="GY2" s="430"/>
      <c r="GZ2" s="430"/>
      <c r="HA2" s="430"/>
      <c r="HB2" s="430"/>
      <c r="HC2" s="430"/>
      <c r="HD2" s="430"/>
      <c r="HE2" s="430"/>
      <c r="HF2" s="430"/>
      <c r="HG2" s="430"/>
      <c r="HH2" s="430"/>
      <c r="HI2" s="430"/>
      <c r="HJ2" s="430"/>
      <c r="HK2" s="430"/>
      <c r="HL2" s="430"/>
      <c r="HM2" s="430"/>
      <c r="HN2" s="430"/>
      <c r="HO2" s="430"/>
      <c r="HP2" s="430"/>
      <c r="HQ2" s="430"/>
      <c r="HR2" s="430"/>
      <c r="HS2" s="430"/>
      <c r="HT2" s="430"/>
      <c r="HU2" s="430"/>
      <c r="HV2" s="430"/>
      <c r="HW2" s="430"/>
      <c r="HX2" s="430"/>
      <c r="HY2" s="430"/>
      <c r="HZ2" s="430"/>
      <c r="IA2" s="430"/>
      <c r="IB2" s="430"/>
      <c r="IC2" s="430"/>
      <c r="ID2" s="430"/>
      <c r="IE2" s="430"/>
      <c r="IF2" s="430"/>
      <c r="IG2" s="430"/>
      <c r="IH2" s="430"/>
      <c r="II2" s="430"/>
      <c r="IJ2" s="430"/>
      <c r="IK2" s="430"/>
      <c r="IL2" s="430"/>
      <c r="IM2" s="430"/>
      <c r="IN2" s="430"/>
      <c r="IO2" s="430"/>
      <c r="IP2" s="430"/>
      <c r="IQ2" s="430"/>
      <c r="IR2" s="430"/>
      <c r="IS2" s="430"/>
      <c r="IT2" s="430"/>
      <c r="IU2" s="430"/>
      <c r="IV2" s="430"/>
      <c r="IW2" s="430"/>
      <c r="IX2" s="430"/>
      <c r="IY2" s="430"/>
      <c r="IZ2" s="430"/>
      <c r="JA2" s="430"/>
      <c r="JB2" s="430"/>
      <c r="JC2" s="430"/>
      <c r="JD2" s="430"/>
      <c r="JE2" s="430"/>
      <c r="JF2" s="430"/>
      <c r="JG2" s="430"/>
      <c r="JH2" s="430"/>
      <c r="JI2" s="430"/>
      <c r="JJ2" s="430"/>
    </row>
    <row r="3" spans="1:270" s="437" customFormat="1" ht="30" customHeight="1" x14ac:dyDescent="0.2">
      <c r="A3" s="921" t="s">
        <v>222</v>
      </c>
      <c r="B3" s="922"/>
      <c r="C3" s="922"/>
      <c r="D3" s="432"/>
      <c r="E3" s="940" t="str">
        <f>IF(AND(Information_Page!J26=0,Information_Page!L26=0),"-",Information_Page!J26&amp;", "&amp;Information_Page!L26)</f>
        <v>-</v>
      </c>
      <c r="F3" s="941"/>
      <c r="G3" s="941"/>
      <c r="H3" s="941"/>
      <c r="I3" s="941"/>
      <c r="J3" s="942"/>
      <c r="K3" s="433"/>
      <c r="L3" s="433"/>
      <c r="M3" s="430"/>
      <c r="N3" s="430"/>
      <c r="O3" s="430"/>
      <c r="P3" s="430"/>
      <c r="Q3" s="430"/>
      <c r="R3" s="430"/>
      <c r="S3" s="430"/>
      <c r="T3" s="430"/>
      <c r="U3" s="430"/>
      <c r="V3" s="430"/>
      <c r="W3" s="430"/>
      <c r="X3" s="430"/>
      <c r="Y3" s="430"/>
      <c r="Z3" s="430"/>
      <c r="AA3" s="430"/>
      <c r="AB3" s="435" t="s">
        <v>105</v>
      </c>
      <c r="AC3" s="435"/>
      <c r="AD3" s="435"/>
      <c r="AE3" s="435"/>
      <c r="AF3" s="435"/>
      <c r="AG3" s="435"/>
      <c r="AH3" s="430"/>
      <c r="AI3" s="436" t="s">
        <v>313</v>
      </c>
      <c r="AJ3" s="436"/>
      <c r="AK3" s="436"/>
      <c r="AL3" s="430"/>
      <c r="AM3" s="430"/>
      <c r="AN3" s="430"/>
      <c r="AO3" s="430"/>
      <c r="AP3" s="430"/>
      <c r="AQ3" s="430"/>
      <c r="AR3" s="430"/>
      <c r="AS3" s="430"/>
      <c r="AT3" s="430"/>
      <c r="AU3" s="430"/>
      <c r="AV3" s="430"/>
      <c r="AW3" s="430"/>
      <c r="AX3" s="430"/>
      <c r="AY3" s="430"/>
      <c r="AZ3" s="430"/>
      <c r="BA3" s="430"/>
      <c r="BB3" s="430"/>
      <c r="BC3" s="430"/>
      <c r="BD3" s="430"/>
      <c r="BE3" s="430"/>
      <c r="BF3" s="430"/>
      <c r="BG3" s="430"/>
      <c r="BH3" s="430"/>
      <c r="BI3" s="430"/>
      <c r="BJ3" s="430"/>
      <c r="BK3" s="430"/>
      <c r="BL3" s="430"/>
      <c r="BM3" s="430"/>
      <c r="BN3" s="430"/>
      <c r="BO3" s="430"/>
      <c r="BP3" s="430"/>
      <c r="BQ3" s="430"/>
      <c r="BR3" s="430"/>
      <c r="BS3" s="430"/>
      <c r="BT3" s="430"/>
      <c r="BU3" s="430"/>
      <c r="BV3" s="430"/>
      <c r="BW3" s="430"/>
      <c r="BX3" s="430"/>
      <c r="BY3" s="430"/>
      <c r="BZ3" s="430"/>
      <c r="CA3" s="430"/>
      <c r="CB3" s="430"/>
      <c r="CC3" s="430"/>
      <c r="CD3" s="430"/>
      <c r="CE3" s="430"/>
      <c r="CF3" s="430"/>
      <c r="CG3" s="430"/>
      <c r="CH3" s="430"/>
      <c r="CI3" s="430"/>
      <c r="CJ3" s="430"/>
      <c r="CK3" s="430"/>
      <c r="CL3" s="430"/>
      <c r="CM3" s="430"/>
      <c r="CN3" s="430"/>
      <c r="CO3" s="430"/>
      <c r="CP3" s="430"/>
      <c r="CQ3" s="430"/>
      <c r="CR3" s="430"/>
      <c r="CS3" s="430"/>
      <c r="CT3" s="430"/>
      <c r="CU3" s="430"/>
      <c r="CV3" s="430"/>
      <c r="CW3" s="430"/>
      <c r="CX3" s="430"/>
      <c r="CY3" s="430"/>
      <c r="CZ3" s="430"/>
      <c r="DA3" s="430"/>
      <c r="DB3" s="430"/>
      <c r="DC3" s="430"/>
      <c r="DD3" s="430"/>
      <c r="DE3" s="430"/>
      <c r="DF3" s="430"/>
      <c r="DG3" s="430"/>
      <c r="DH3" s="430"/>
      <c r="DI3" s="430"/>
      <c r="DJ3" s="430"/>
      <c r="DK3" s="430"/>
      <c r="DL3" s="430"/>
      <c r="DM3" s="430"/>
      <c r="DN3" s="430"/>
      <c r="DO3" s="430"/>
      <c r="DP3" s="430"/>
      <c r="DQ3" s="430"/>
      <c r="DR3" s="430"/>
      <c r="DS3" s="430"/>
      <c r="DT3" s="430"/>
      <c r="DU3" s="430"/>
      <c r="DV3" s="430"/>
      <c r="DW3" s="430"/>
      <c r="DX3" s="430"/>
      <c r="DY3" s="430"/>
      <c r="DZ3" s="430"/>
      <c r="EA3" s="430"/>
      <c r="EB3" s="430"/>
      <c r="EC3" s="430"/>
      <c r="ED3" s="430"/>
      <c r="EE3" s="430"/>
      <c r="EF3" s="430"/>
      <c r="EG3" s="430"/>
      <c r="EH3" s="430"/>
      <c r="EI3" s="430"/>
      <c r="EJ3" s="430"/>
      <c r="EK3" s="430"/>
      <c r="EL3" s="430"/>
      <c r="EM3" s="430"/>
      <c r="EN3" s="430"/>
      <c r="EO3" s="430"/>
      <c r="EP3" s="430"/>
      <c r="EQ3" s="430"/>
      <c r="ER3" s="430"/>
      <c r="ES3" s="430"/>
      <c r="ET3" s="430"/>
      <c r="EU3" s="430"/>
      <c r="EV3" s="430"/>
      <c r="EW3" s="430"/>
      <c r="EX3" s="430"/>
      <c r="EY3" s="430"/>
      <c r="EZ3" s="430"/>
      <c r="FA3" s="430"/>
      <c r="FB3" s="430"/>
      <c r="FC3" s="430"/>
      <c r="FD3" s="430"/>
      <c r="FE3" s="430"/>
      <c r="FF3" s="430"/>
      <c r="FG3" s="430"/>
      <c r="FH3" s="430"/>
      <c r="FI3" s="430"/>
      <c r="FJ3" s="430"/>
      <c r="FK3" s="430"/>
      <c r="FL3" s="430"/>
      <c r="FM3" s="430"/>
      <c r="FN3" s="430"/>
      <c r="FO3" s="430"/>
      <c r="FP3" s="430"/>
      <c r="FQ3" s="430"/>
      <c r="FR3" s="430"/>
      <c r="FS3" s="430"/>
      <c r="FT3" s="430"/>
      <c r="FU3" s="430"/>
      <c r="FV3" s="430"/>
      <c r="FW3" s="430"/>
      <c r="FX3" s="430"/>
      <c r="FY3" s="430"/>
      <c r="FZ3" s="430"/>
      <c r="GA3" s="430"/>
      <c r="GB3" s="430"/>
      <c r="GC3" s="430"/>
      <c r="GD3" s="430"/>
      <c r="GE3" s="430"/>
      <c r="GF3" s="430"/>
      <c r="GG3" s="430"/>
      <c r="GH3" s="430"/>
      <c r="GI3" s="430"/>
      <c r="GJ3" s="430"/>
      <c r="GK3" s="430"/>
      <c r="GL3" s="430"/>
      <c r="GM3" s="430"/>
      <c r="GN3" s="430"/>
      <c r="GO3" s="430"/>
      <c r="GP3" s="430"/>
      <c r="GQ3" s="430"/>
      <c r="GR3" s="430"/>
      <c r="GS3" s="430"/>
      <c r="GT3" s="430"/>
      <c r="GU3" s="430"/>
      <c r="GV3" s="430"/>
      <c r="GW3" s="430"/>
      <c r="GX3" s="430"/>
      <c r="GY3" s="430"/>
      <c r="GZ3" s="430"/>
      <c r="HA3" s="430"/>
      <c r="HB3" s="430"/>
      <c r="HC3" s="430"/>
      <c r="HD3" s="430"/>
      <c r="HE3" s="430"/>
      <c r="HF3" s="430"/>
      <c r="HG3" s="430"/>
      <c r="HH3" s="430"/>
      <c r="HI3" s="430"/>
      <c r="HJ3" s="430"/>
      <c r="HK3" s="430"/>
      <c r="HL3" s="430"/>
      <c r="HM3" s="430"/>
      <c r="HN3" s="430"/>
      <c r="HO3" s="430"/>
      <c r="HP3" s="430"/>
      <c r="HQ3" s="430"/>
      <c r="HR3" s="430"/>
      <c r="HS3" s="430"/>
      <c r="HT3" s="430"/>
      <c r="HU3" s="430"/>
      <c r="HV3" s="430"/>
      <c r="HW3" s="430"/>
      <c r="HX3" s="430"/>
      <c r="HY3" s="430"/>
      <c r="HZ3" s="430"/>
      <c r="IA3" s="430"/>
      <c r="IB3" s="430"/>
      <c r="IC3" s="430"/>
      <c r="ID3" s="430"/>
      <c r="IE3" s="430"/>
      <c r="IF3" s="430"/>
      <c r="IG3" s="430"/>
      <c r="IH3" s="430"/>
      <c r="II3" s="430"/>
      <c r="IJ3" s="430"/>
      <c r="IK3" s="430"/>
      <c r="IL3" s="430"/>
      <c r="IM3" s="430"/>
      <c r="IN3" s="430"/>
      <c r="IO3" s="430"/>
      <c r="IP3" s="430"/>
      <c r="IQ3" s="430"/>
      <c r="IR3" s="430"/>
      <c r="IS3" s="430"/>
      <c r="IT3" s="430"/>
      <c r="IU3" s="430"/>
      <c r="IV3" s="430"/>
      <c r="IW3" s="430"/>
      <c r="IX3" s="430"/>
      <c r="IY3" s="430"/>
      <c r="IZ3" s="430"/>
      <c r="JA3" s="430"/>
      <c r="JB3" s="430"/>
      <c r="JC3" s="430"/>
      <c r="JD3" s="430"/>
      <c r="JE3" s="430"/>
      <c r="JF3" s="430"/>
      <c r="JG3" s="430"/>
      <c r="JH3" s="430"/>
      <c r="JI3" s="430"/>
      <c r="JJ3" s="430"/>
    </row>
    <row r="4" spans="1:270" ht="30" customHeight="1" x14ac:dyDescent="0.2">
      <c r="A4" s="921" t="s">
        <v>322</v>
      </c>
      <c r="B4" s="922"/>
      <c r="C4" s="922"/>
      <c r="D4" s="438"/>
      <c r="E4" s="940" t="str">
        <f>IF(Information_Page!G7=0,"-",Information_Page!G7)</f>
        <v>-</v>
      </c>
      <c r="F4" s="943"/>
      <c r="G4" s="943"/>
      <c r="H4" s="943"/>
      <c r="I4" s="943"/>
      <c r="J4" s="944"/>
      <c r="K4" s="433"/>
      <c r="L4" s="433"/>
      <c r="AB4" s="435"/>
      <c r="AC4" s="435"/>
      <c r="AD4" s="435"/>
      <c r="AE4" s="435"/>
      <c r="AF4" s="435"/>
      <c r="AG4" s="435"/>
      <c r="AI4" s="439">
        <v>1</v>
      </c>
      <c r="AJ4" s="440" t="str">
        <f>D45</f>
        <v>N/A</v>
      </c>
      <c r="AK4" s="436" t="s">
        <v>91</v>
      </c>
    </row>
    <row r="5" spans="1:270" ht="30" customHeight="1" x14ac:dyDescent="0.2">
      <c r="A5" s="921" t="s">
        <v>106</v>
      </c>
      <c r="B5" s="922"/>
      <c r="C5" s="922"/>
      <c r="D5" s="438"/>
      <c r="E5" s="945" t="str">
        <f>IF(Information_Page!N26=0,"-",Information_Page!N26)</f>
        <v>-</v>
      </c>
      <c r="F5" s="946"/>
      <c r="G5" s="946"/>
      <c r="H5" s="946"/>
      <c r="I5" s="946"/>
      <c r="J5" s="947"/>
      <c r="K5" s="441"/>
      <c r="L5" s="433"/>
      <c r="AB5" s="435"/>
      <c r="AC5" s="435"/>
      <c r="AD5" s="435"/>
      <c r="AE5" s="435"/>
      <c r="AF5" s="435"/>
      <c r="AG5" s="435"/>
      <c r="AI5" s="439">
        <v>2</v>
      </c>
      <c r="AJ5" s="440" t="str">
        <f>D52</f>
        <v>N/A</v>
      </c>
      <c r="AK5" s="442" t="s">
        <v>94</v>
      </c>
    </row>
    <row r="6" spans="1:270" ht="30" customHeight="1" x14ac:dyDescent="0.2">
      <c r="A6" s="892" t="s">
        <v>199</v>
      </c>
      <c r="B6" s="893"/>
      <c r="C6" s="893"/>
      <c r="D6" s="438"/>
      <c r="E6" s="915" t="str">
        <f>IF(Information_Page!M26=0,"-",Information_Page!M26)</f>
        <v>-</v>
      </c>
      <c r="F6" s="916"/>
      <c r="G6" s="916"/>
      <c r="H6" s="916"/>
      <c r="I6" s="916"/>
      <c r="J6" s="917"/>
      <c r="K6" s="441"/>
      <c r="L6" s="433"/>
      <c r="AB6" s="435">
        <v>1</v>
      </c>
      <c r="AC6" s="443" t="str">
        <f>D37</f>
        <v>N/A</v>
      </c>
      <c r="AD6" s="435" t="s">
        <v>91</v>
      </c>
      <c r="AE6" s="435"/>
      <c r="AF6" s="435"/>
      <c r="AG6" s="435"/>
      <c r="AI6" s="439">
        <v>3</v>
      </c>
      <c r="AJ6" s="440" t="str">
        <f>D58</f>
        <v>N/A</v>
      </c>
      <c r="AK6" s="442" t="s">
        <v>92</v>
      </c>
    </row>
    <row r="7" spans="1:270" ht="30" customHeight="1" x14ac:dyDescent="0.2">
      <c r="A7" s="892" t="s">
        <v>182</v>
      </c>
      <c r="B7" s="893"/>
      <c r="C7" s="893"/>
      <c r="D7" s="444"/>
      <c r="E7" s="915" t="str">
        <f>IF(Information_Page!G9=0,"-",Information_Page!G9)</f>
        <v>-</v>
      </c>
      <c r="F7" s="916"/>
      <c r="G7" s="916"/>
      <c r="H7" s="916"/>
      <c r="I7" s="916"/>
      <c r="J7" s="917"/>
      <c r="K7" s="441"/>
      <c r="L7" s="433"/>
      <c r="AB7" s="435">
        <v>2</v>
      </c>
      <c r="AC7" s="443" t="str">
        <f>D46</f>
        <v>N/A</v>
      </c>
      <c r="AD7" s="435" t="s">
        <v>223</v>
      </c>
      <c r="AE7" s="435"/>
      <c r="AF7" s="435"/>
      <c r="AG7" s="435"/>
      <c r="AI7" s="439">
        <v>4</v>
      </c>
      <c r="AJ7" s="440" t="str">
        <f>D72</f>
        <v>N/A</v>
      </c>
      <c r="AK7" s="436" t="s">
        <v>93</v>
      </c>
    </row>
    <row r="8" spans="1:270" s="437" customFormat="1" ht="20.25" customHeight="1" x14ac:dyDescent="0.2">
      <c r="A8" s="921" t="s">
        <v>52</v>
      </c>
      <c r="B8" s="922"/>
      <c r="C8" s="922"/>
      <c r="D8" s="438"/>
      <c r="E8" s="923"/>
      <c r="F8" s="924"/>
      <c r="G8" s="924"/>
      <c r="H8" s="924"/>
      <c r="I8" s="924"/>
      <c r="J8" s="925"/>
      <c r="K8" s="433"/>
      <c r="L8" s="445"/>
      <c r="M8" s="430"/>
      <c r="N8" s="430"/>
      <c r="O8" s="430"/>
      <c r="P8" s="430"/>
      <c r="Q8" s="430"/>
      <c r="R8" s="430"/>
      <c r="S8" s="430"/>
      <c r="T8" s="430"/>
      <c r="U8" s="430"/>
      <c r="V8" s="430"/>
      <c r="W8" s="430"/>
      <c r="X8" s="430"/>
      <c r="Y8" s="430"/>
      <c r="Z8" s="430"/>
      <c r="AA8" s="430"/>
      <c r="AB8" s="435">
        <v>3</v>
      </c>
      <c r="AC8" s="443" t="str">
        <f>D53</f>
        <v>N/A</v>
      </c>
      <c r="AD8" s="435" t="s">
        <v>92</v>
      </c>
      <c r="AE8" s="435"/>
      <c r="AF8" s="435"/>
      <c r="AG8" s="435"/>
      <c r="AH8" s="430"/>
      <c r="AI8" s="439">
        <v>5</v>
      </c>
      <c r="AJ8" s="440" t="str">
        <f>D80</f>
        <v>N/A</v>
      </c>
      <c r="AK8" s="436" t="s">
        <v>195</v>
      </c>
      <c r="AL8" s="430"/>
      <c r="AM8" s="430"/>
      <c r="AN8" s="430"/>
      <c r="AO8" s="430"/>
      <c r="AP8" s="430"/>
      <c r="AQ8" s="430"/>
      <c r="AR8" s="430"/>
      <c r="AS8" s="430"/>
      <c r="AT8" s="430"/>
      <c r="AU8" s="430"/>
      <c r="AV8" s="430"/>
      <c r="AW8" s="430"/>
      <c r="AX8" s="430"/>
      <c r="AY8" s="430"/>
      <c r="AZ8" s="430"/>
      <c r="BA8" s="430"/>
      <c r="BB8" s="430"/>
      <c r="BC8" s="430"/>
      <c r="BD8" s="430"/>
      <c r="BE8" s="430"/>
      <c r="BF8" s="430"/>
      <c r="BG8" s="430"/>
      <c r="BH8" s="430"/>
      <c r="BI8" s="430"/>
      <c r="BJ8" s="430"/>
      <c r="BK8" s="430"/>
      <c r="BL8" s="430"/>
      <c r="BM8" s="430"/>
      <c r="BN8" s="430"/>
      <c r="BO8" s="430"/>
      <c r="BP8" s="430"/>
      <c r="BQ8" s="430"/>
      <c r="BR8" s="430"/>
      <c r="BS8" s="430"/>
      <c r="BT8" s="430"/>
      <c r="BU8" s="430"/>
      <c r="BV8" s="430"/>
      <c r="BW8" s="430"/>
      <c r="BX8" s="430"/>
      <c r="BY8" s="430"/>
      <c r="BZ8" s="430"/>
      <c r="CA8" s="430"/>
      <c r="CB8" s="430"/>
      <c r="CC8" s="430"/>
      <c r="CD8" s="430"/>
      <c r="CE8" s="430"/>
      <c r="CF8" s="430"/>
      <c r="CG8" s="430"/>
      <c r="CH8" s="430"/>
      <c r="CI8" s="430"/>
      <c r="CJ8" s="430"/>
      <c r="CK8" s="430"/>
      <c r="CL8" s="430"/>
      <c r="CM8" s="430"/>
      <c r="CN8" s="430"/>
      <c r="CO8" s="430"/>
      <c r="CP8" s="430"/>
      <c r="CQ8" s="430"/>
      <c r="CR8" s="430"/>
      <c r="CS8" s="430"/>
      <c r="CT8" s="430"/>
      <c r="CU8" s="430"/>
      <c r="CV8" s="430"/>
      <c r="CW8" s="430"/>
      <c r="CX8" s="430"/>
      <c r="CY8" s="430"/>
      <c r="CZ8" s="430"/>
      <c r="DA8" s="430"/>
      <c r="DB8" s="430"/>
      <c r="DC8" s="430"/>
      <c r="DD8" s="430"/>
      <c r="DE8" s="430"/>
      <c r="DF8" s="430"/>
      <c r="DG8" s="430"/>
      <c r="DH8" s="430"/>
      <c r="DI8" s="430"/>
      <c r="DJ8" s="430"/>
      <c r="DK8" s="430"/>
      <c r="DL8" s="430"/>
      <c r="DM8" s="430"/>
      <c r="DN8" s="430"/>
      <c r="DO8" s="430"/>
      <c r="DP8" s="430"/>
      <c r="DQ8" s="430"/>
      <c r="DR8" s="430"/>
      <c r="DS8" s="430"/>
      <c r="DT8" s="430"/>
      <c r="DU8" s="430"/>
      <c r="DV8" s="430"/>
      <c r="DW8" s="430"/>
      <c r="DX8" s="430"/>
      <c r="DY8" s="430"/>
      <c r="DZ8" s="430"/>
      <c r="EA8" s="430"/>
      <c r="EB8" s="430"/>
      <c r="EC8" s="430"/>
      <c r="ED8" s="430"/>
      <c r="EE8" s="430"/>
      <c r="EF8" s="430"/>
      <c r="EG8" s="430"/>
      <c r="EH8" s="430"/>
      <c r="EI8" s="430"/>
      <c r="EJ8" s="430"/>
      <c r="EK8" s="430"/>
      <c r="EL8" s="430"/>
      <c r="EM8" s="430"/>
      <c r="EN8" s="430"/>
      <c r="EO8" s="430"/>
      <c r="EP8" s="430"/>
      <c r="EQ8" s="430"/>
      <c r="ER8" s="430"/>
      <c r="ES8" s="430"/>
      <c r="ET8" s="430"/>
      <c r="EU8" s="430"/>
      <c r="EV8" s="430"/>
      <c r="EW8" s="430"/>
      <c r="EX8" s="430"/>
      <c r="EY8" s="430"/>
      <c r="EZ8" s="430"/>
      <c r="FA8" s="430"/>
      <c r="FB8" s="430"/>
      <c r="FC8" s="430"/>
      <c r="FD8" s="430"/>
      <c r="FE8" s="430"/>
      <c r="FF8" s="430"/>
      <c r="FG8" s="430"/>
      <c r="FH8" s="430"/>
      <c r="FI8" s="430"/>
      <c r="FJ8" s="430"/>
      <c r="FK8" s="430"/>
      <c r="FL8" s="430"/>
      <c r="FM8" s="430"/>
      <c r="FN8" s="430"/>
      <c r="FO8" s="430"/>
      <c r="FP8" s="430"/>
      <c r="FQ8" s="430"/>
      <c r="FR8" s="430"/>
      <c r="FS8" s="430"/>
      <c r="FT8" s="430"/>
      <c r="FU8" s="430"/>
      <c r="FV8" s="430"/>
      <c r="FW8" s="430"/>
      <c r="FX8" s="430"/>
      <c r="FY8" s="430"/>
      <c r="FZ8" s="430"/>
      <c r="GA8" s="430"/>
      <c r="GB8" s="430"/>
      <c r="GC8" s="430"/>
      <c r="GD8" s="430"/>
      <c r="GE8" s="430"/>
      <c r="GF8" s="430"/>
      <c r="GG8" s="430"/>
      <c r="GH8" s="430"/>
      <c r="GI8" s="430"/>
      <c r="GJ8" s="430"/>
      <c r="GK8" s="430"/>
      <c r="GL8" s="430"/>
      <c r="GM8" s="430"/>
      <c r="GN8" s="430"/>
      <c r="GO8" s="430"/>
      <c r="GP8" s="430"/>
      <c r="GQ8" s="430"/>
      <c r="GR8" s="430"/>
      <c r="GS8" s="430"/>
      <c r="GT8" s="430"/>
      <c r="GU8" s="430"/>
      <c r="GV8" s="430"/>
      <c r="GW8" s="430"/>
      <c r="GX8" s="430"/>
      <c r="GY8" s="430"/>
      <c r="GZ8" s="430"/>
      <c r="HA8" s="430"/>
      <c r="HB8" s="430"/>
      <c r="HC8" s="430"/>
      <c r="HD8" s="430"/>
      <c r="HE8" s="430"/>
      <c r="HF8" s="430"/>
      <c r="HG8" s="430"/>
      <c r="HH8" s="430"/>
      <c r="HI8" s="430"/>
      <c r="HJ8" s="430"/>
      <c r="HK8" s="430"/>
      <c r="HL8" s="430"/>
      <c r="HM8" s="430"/>
      <c r="HN8" s="430"/>
      <c r="HO8" s="430"/>
      <c r="HP8" s="430"/>
      <c r="HQ8" s="430"/>
      <c r="HR8" s="430"/>
      <c r="HS8" s="430"/>
      <c r="HT8" s="430"/>
      <c r="HU8" s="430"/>
      <c r="HV8" s="430"/>
      <c r="HW8" s="430"/>
      <c r="HX8" s="430"/>
      <c r="HY8" s="430"/>
      <c r="HZ8" s="430"/>
      <c r="IA8" s="430"/>
      <c r="IB8" s="430"/>
      <c r="IC8" s="430"/>
      <c r="ID8" s="430"/>
      <c r="IE8" s="430"/>
      <c r="IF8" s="430"/>
      <c r="IG8" s="430"/>
      <c r="IH8" s="430"/>
      <c r="II8" s="430"/>
      <c r="IJ8" s="430"/>
      <c r="IK8" s="430"/>
      <c r="IL8" s="430"/>
      <c r="IM8" s="430"/>
      <c r="IN8" s="430"/>
      <c r="IO8" s="430"/>
      <c r="IP8" s="430"/>
      <c r="IQ8" s="430"/>
      <c r="IR8" s="430"/>
      <c r="IS8" s="430"/>
      <c r="IT8" s="430"/>
      <c r="IU8" s="430"/>
      <c r="IV8" s="430"/>
      <c r="IW8" s="430"/>
      <c r="IX8" s="430"/>
      <c r="IY8" s="430"/>
      <c r="IZ8" s="430"/>
      <c r="JA8" s="430"/>
      <c r="JB8" s="430"/>
      <c r="JC8" s="430"/>
      <c r="JD8" s="430"/>
      <c r="JE8" s="430"/>
      <c r="JF8" s="430"/>
      <c r="JG8" s="430"/>
      <c r="JH8" s="430"/>
      <c r="JI8" s="430"/>
      <c r="JJ8" s="430"/>
    </row>
    <row r="9" spans="1:270" s="437" customFormat="1" ht="90.75" customHeight="1" thickBot="1" x14ac:dyDescent="0.25">
      <c r="A9" s="894" t="s">
        <v>101</v>
      </c>
      <c r="B9" s="895"/>
      <c r="C9" s="895"/>
      <c r="D9" s="896"/>
      <c r="E9" s="926" t="s">
        <v>379</v>
      </c>
      <c r="F9" s="927"/>
      <c r="G9" s="926" t="s">
        <v>201</v>
      </c>
      <c r="H9" s="927"/>
      <c r="I9" s="927"/>
      <c r="J9" s="928"/>
      <c r="K9" s="429"/>
      <c r="L9" s="446"/>
      <c r="M9" s="430"/>
      <c r="N9" s="430"/>
      <c r="O9" s="430"/>
      <c r="P9" s="430"/>
      <c r="Q9" s="430"/>
      <c r="R9" s="430"/>
      <c r="S9" s="430"/>
      <c r="T9" s="430"/>
      <c r="U9" s="430"/>
      <c r="V9" s="430"/>
      <c r="W9" s="430"/>
      <c r="X9" s="430"/>
      <c r="Y9" s="430"/>
      <c r="Z9" s="430"/>
      <c r="AA9" s="430"/>
      <c r="AB9" s="435">
        <v>4</v>
      </c>
      <c r="AC9" s="443" t="str">
        <f>D59</f>
        <v>N/A</v>
      </c>
      <c r="AD9" s="435" t="s">
        <v>224</v>
      </c>
      <c r="AE9" s="435"/>
      <c r="AF9" s="435"/>
      <c r="AG9" s="435"/>
      <c r="AH9" s="430"/>
      <c r="AI9" s="439">
        <v>6</v>
      </c>
      <c r="AJ9" s="440" t="str">
        <f>D86</f>
        <v>N/A</v>
      </c>
      <c r="AK9" s="442" t="s">
        <v>196</v>
      </c>
      <c r="AL9" s="430"/>
      <c r="AM9" s="430"/>
      <c r="AN9" s="430"/>
      <c r="AO9" s="430"/>
      <c r="AP9" s="430"/>
      <c r="AQ9" s="430"/>
      <c r="AR9" s="430"/>
      <c r="AS9" s="430"/>
      <c r="AT9" s="430"/>
      <c r="AU9" s="430"/>
      <c r="AV9" s="430"/>
      <c r="AW9" s="430"/>
      <c r="AX9" s="430"/>
      <c r="AY9" s="430"/>
      <c r="AZ9" s="430"/>
      <c r="BA9" s="430"/>
      <c r="BB9" s="430"/>
      <c r="BC9" s="430"/>
      <c r="BD9" s="430"/>
      <c r="BE9" s="430"/>
      <c r="BF9" s="430"/>
      <c r="BG9" s="430"/>
      <c r="BH9" s="430"/>
      <c r="BI9" s="430"/>
      <c r="BJ9" s="430"/>
      <c r="BK9" s="430"/>
      <c r="BL9" s="430"/>
      <c r="BM9" s="430"/>
      <c r="BN9" s="430"/>
      <c r="BO9" s="430"/>
      <c r="BP9" s="430"/>
      <c r="BQ9" s="430"/>
      <c r="BR9" s="430"/>
      <c r="BS9" s="430"/>
      <c r="BT9" s="430"/>
      <c r="BU9" s="430"/>
      <c r="BV9" s="430"/>
      <c r="BW9" s="430"/>
      <c r="BX9" s="430"/>
      <c r="BY9" s="430"/>
      <c r="BZ9" s="430"/>
      <c r="CA9" s="430"/>
      <c r="CB9" s="430"/>
      <c r="CC9" s="430"/>
      <c r="CD9" s="430"/>
      <c r="CE9" s="430"/>
      <c r="CF9" s="430"/>
      <c r="CG9" s="430"/>
      <c r="CH9" s="430"/>
      <c r="CI9" s="430"/>
      <c r="CJ9" s="430"/>
      <c r="CK9" s="430"/>
      <c r="CL9" s="430"/>
      <c r="CM9" s="430"/>
      <c r="CN9" s="430"/>
      <c r="CO9" s="430"/>
      <c r="CP9" s="430"/>
      <c r="CQ9" s="430"/>
      <c r="CR9" s="430"/>
      <c r="CS9" s="430"/>
      <c r="CT9" s="430"/>
      <c r="CU9" s="430"/>
      <c r="CV9" s="430"/>
      <c r="CW9" s="430"/>
      <c r="CX9" s="430"/>
      <c r="CY9" s="430"/>
      <c r="CZ9" s="430"/>
      <c r="DA9" s="430"/>
      <c r="DB9" s="430"/>
      <c r="DC9" s="430"/>
      <c r="DD9" s="430"/>
      <c r="DE9" s="430"/>
      <c r="DF9" s="430"/>
      <c r="DG9" s="430"/>
      <c r="DH9" s="430"/>
      <c r="DI9" s="430"/>
      <c r="DJ9" s="430"/>
      <c r="DK9" s="430"/>
      <c r="DL9" s="430"/>
      <c r="DM9" s="430"/>
      <c r="DN9" s="430"/>
      <c r="DO9" s="430"/>
      <c r="DP9" s="430"/>
      <c r="DQ9" s="430"/>
      <c r="DR9" s="430"/>
      <c r="DS9" s="430"/>
      <c r="DT9" s="430"/>
      <c r="DU9" s="430"/>
      <c r="DV9" s="430"/>
      <c r="DW9" s="430"/>
      <c r="DX9" s="430"/>
      <c r="DY9" s="430"/>
      <c r="DZ9" s="430"/>
      <c r="EA9" s="430"/>
      <c r="EB9" s="430"/>
      <c r="EC9" s="430"/>
      <c r="ED9" s="430"/>
      <c r="EE9" s="430"/>
      <c r="EF9" s="430"/>
      <c r="EG9" s="430"/>
      <c r="EH9" s="430"/>
      <c r="EI9" s="430"/>
      <c r="EJ9" s="430"/>
      <c r="EK9" s="430"/>
      <c r="EL9" s="430"/>
      <c r="EM9" s="430"/>
      <c r="EN9" s="430"/>
      <c r="EO9" s="430"/>
      <c r="EP9" s="430"/>
      <c r="EQ9" s="430"/>
      <c r="ER9" s="430"/>
      <c r="ES9" s="430"/>
      <c r="ET9" s="430"/>
      <c r="EU9" s="430"/>
      <c r="EV9" s="430"/>
      <c r="EW9" s="430"/>
      <c r="EX9" s="430"/>
      <c r="EY9" s="430"/>
      <c r="EZ9" s="430"/>
      <c r="FA9" s="430"/>
      <c r="FB9" s="430"/>
      <c r="FC9" s="430"/>
      <c r="FD9" s="430"/>
      <c r="FE9" s="430"/>
      <c r="FF9" s="430"/>
      <c r="FG9" s="430"/>
      <c r="FH9" s="430"/>
      <c r="FI9" s="430"/>
      <c r="FJ9" s="430"/>
      <c r="FK9" s="430"/>
      <c r="FL9" s="430"/>
      <c r="FM9" s="430"/>
      <c r="FN9" s="430"/>
      <c r="FO9" s="430"/>
      <c r="FP9" s="430"/>
      <c r="FQ9" s="430"/>
      <c r="FR9" s="430"/>
      <c r="FS9" s="430"/>
      <c r="FT9" s="430"/>
      <c r="FU9" s="430"/>
      <c r="FV9" s="430"/>
      <c r="FW9" s="430"/>
      <c r="FX9" s="430"/>
      <c r="FY9" s="430"/>
      <c r="FZ9" s="430"/>
      <c r="GA9" s="430"/>
      <c r="GB9" s="430"/>
      <c r="GC9" s="430"/>
      <c r="GD9" s="430"/>
      <c r="GE9" s="430"/>
      <c r="GF9" s="430"/>
      <c r="GG9" s="430"/>
      <c r="GH9" s="430"/>
      <c r="GI9" s="430"/>
      <c r="GJ9" s="430"/>
      <c r="GK9" s="430"/>
      <c r="GL9" s="430"/>
      <c r="GM9" s="430"/>
      <c r="GN9" s="430"/>
      <c r="GO9" s="430"/>
      <c r="GP9" s="430"/>
      <c r="GQ9" s="430"/>
      <c r="GR9" s="430"/>
      <c r="GS9" s="430"/>
      <c r="GT9" s="430"/>
      <c r="GU9" s="430"/>
      <c r="GV9" s="430"/>
      <c r="GW9" s="430"/>
      <c r="GX9" s="430"/>
      <c r="GY9" s="430"/>
      <c r="GZ9" s="430"/>
      <c r="HA9" s="430"/>
      <c r="HB9" s="430"/>
      <c r="HC9" s="430"/>
      <c r="HD9" s="430"/>
      <c r="HE9" s="430"/>
      <c r="HF9" s="430"/>
      <c r="HG9" s="430"/>
      <c r="HH9" s="430"/>
      <c r="HI9" s="430"/>
      <c r="HJ9" s="430"/>
      <c r="HK9" s="430"/>
      <c r="HL9" s="430"/>
      <c r="HM9" s="430"/>
      <c r="HN9" s="430"/>
      <c r="HO9" s="430"/>
      <c r="HP9" s="430"/>
      <c r="HQ9" s="430"/>
      <c r="HR9" s="430"/>
      <c r="HS9" s="430"/>
      <c r="HT9" s="430"/>
      <c r="HU9" s="430"/>
      <c r="HV9" s="430"/>
      <c r="HW9" s="430"/>
      <c r="HX9" s="430"/>
      <c r="HY9" s="430"/>
      <c r="HZ9" s="430"/>
      <c r="IA9" s="430"/>
      <c r="IB9" s="430"/>
      <c r="IC9" s="430"/>
      <c r="ID9" s="430"/>
      <c r="IE9" s="430"/>
      <c r="IF9" s="430"/>
      <c r="IG9" s="430"/>
      <c r="IH9" s="430"/>
      <c r="II9" s="430"/>
      <c r="IJ9" s="430"/>
      <c r="IK9" s="430"/>
      <c r="IL9" s="430"/>
      <c r="IM9" s="430"/>
      <c r="IN9" s="430"/>
      <c r="IO9" s="430"/>
      <c r="IP9" s="430"/>
      <c r="IQ9" s="430"/>
      <c r="IR9" s="430"/>
      <c r="IS9" s="430"/>
      <c r="IT9" s="430"/>
      <c r="IU9" s="430"/>
      <c r="IV9" s="430"/>
      <c r="IW9" s="430"/>
      <c r="IX9" s="430"/>
      <c r="IY9" s="430"/>
      <c r="IZ9" s="430"/>
      <c r="JA9" s="430"/>
      <c r="JB9" s="430"/>
      <c r="JC9" s="430"/>
      <c r="JD9" s="430"/>
      <c r="JE9" s="430"/>
      <c r="JF9" s="430"/>
      <c r="JG9" s="430"/>
      <c r="JH9" s="430"/>
      <c r="JI9" s="430"/>
      <c r="JJ9" s="430"/>
    </row>
    <row r="10" spans="1:270" s="446" customFormat="1" ht="25.15" customHeight="1" thickBot="1" x14ac:dyDescent="0.25">
      <c r="A10" s="447"/>
      <c r="B10" s="448"/>
      <c r="C10" s="447"/>
      <c r="D10" s="449"/>
      <c r="E10" s="449"/>
      <c r="F10" s="450"/>
      <c r="G10" s="449"/>
      <c r="H10" s="451"/>
      <c r="I10" s="451"/>
      <c r="J10" s="451"/>
      <c r="K10" s="451"/>
      <c r="M10" s="430"/>
      <c r="N10" s="430"/>
      <c r="O10" s="430"/>
      <c r="P10" s="430"/>
      <c r="Q10" s="430"/>
      <c r="R10" s="430"/>
      <c r="S10" s="430"/>
      <c r="T10" s="430"/>
      <c r="U10" s="430"/>
      <c r="V10" s="430"/>
      <c r="W10" s="430"/>
      <c r="X10" s="430"/>
      <c r="Y10" s="430"/>
      <c r="Z10" s="430"/>
      <c r="AA10" s="430"/>
      <c r="AB10" s="435">
        <v>5</v>
      </c>
      <c r="AC10" s="443" t="str">
        <f>D73</f>
        <v>N/A</v>
      </c>
      <c r="AD10" s="435" t="s">
        <v>229</v>
      </c>
      <c r="AE10" s="435"/>
      <c r="AF10" s="435"/>
      <c r="AG10" s="435"/>
      <c r="AH10" s="430"/>
      <c r="AI10" s="430"/>
      <c r="AJ10" s="430"/>
      <c r="AK10" s="430"/>
      <c r="AL10" s="430"/>
      <c r="AM10" s="430"/>
      <c r="AN10" s="430"/>
      <c r="AO10" s="430"/>
      <c r="AP10" s="430"/>
      <c r="AQ10" s="430"/>
      <c r="AR10" s="430"/>
      <c r="AS10" s="430"/>
      <c r="AT10" s="430"/>
      <c r="AU10" s="430"/>
      <c r="AV10" s="430"/>
      <c r="AW10" s="430"/>
      <c r="AX10" s="430"/>
      <c r="AY10" s="430"/>
      <c r="AZ10" s="430"/>
      <c r="BA10" s="430"/>
      <c r="BB10" s="430"/>
      <c r="BC10" s="430"/>
      <c r="BD10" s="430"/>
      <c r="BE10" s="430"/>
      <c r="BF10" s="430"/>
      <c r="BG10" s="430"/>
      <c r="BH10" s="430"/>
      <c r="BI10" s="430"/>
      <c r="BJ10" s="430"/>
      <c r="BK10" s="430"/>
      <c r="BL10" s="430"/>
      <c r="BM10" s="430"/>
      <c r="BN10" s="430"/>
      <c r="BO10" s="430"/>
      <c r="BP10" s="430"/>
      <c r="BQ10" s="430"/>
      <c r="BR10" s="430"/>
      <c r="BS10" s="430"/>
      <c r="BT10" s="430"/>
      <c r="BU10" s="430"/>
      <c r="BV10" s="430"/>
      <c r="BW10" s="430"/>
      <c r="BX10" s="430"/>
      <c r="BY10" s="430"/>
      <c r="BZ10" s="430"/>
      <c r="CA10" s="430"/>
      <c r="CB10" s="430"/>
      <c r="CC10" s="430"/>
      <c r="CD10" s="430"/>
      <c r="CE10" s="430"/>
      <c r="CF10" s="430"/>
      <c r="CG10" s="430"/>
      <c r="CH10" s="430"/>
      <c r="CI10" s="430"/>
      <c r="CJ10" s="430"/>
      <c r="CK10" s="430"/>
      <c r="CL10" s="430"/>
      <c r="CM10" s="430"/>
      <c r="CN10" s="430"/>
      <c r="CO10" s="430"/>
      <c r="CP10" s="430"/>
      <c r="CQ10" s="430"/>
      <c r="CR10" s="430"/>
      <c r="CS10" s="430"/>
      <c r="CT10" s="430"/>
      <c r="CU10" s="430"/>
      <c r="CV10" s="430"/>
      <c r="CW10" s="430"/>
      <c r="CX10" s="430"/>
      <c r="CY10" s="430"/>
      <c r="CZ10" s="430"/>
      <c r="DA10" s="430"/>
      <c r="DB10" s="430"/>
      <c r="DC10" s="430"/>
      <c r="DD10" s="430"/>
      <c r="DE10" s="430"/>
      <c r="DF10" s="430"/>
      <c r="DG10" s="430"/>
      <c r="DH10" s="430"/>
      <c r="DI10" s="430"/>
      <c r="DJ10" s="430"/>
      <c r="DK10" s="430"/>
      <c r="DL10" s="430"/>
      <c r="DM10" s="430"/>
      <c r="DN10" s="430"/>
      <c r="DO10" s="430"/>
      <c r="DP10" s="430"/>
      <c r="DQ10" s="430"/>
      <c r="DR10" s="430"/>
      <c r="DS10" s="430"/>
      <c r="DT10" s="430"/>
      <c r="DU10" s="430"/>
      <c r="DV10" s="430"/>
      <c r="DW10" s="430"/>
      <c r="DX10" s="430"/>
      <c r="DY10" s="430"/>
      <c r="DZ10" s="430"/>
      <c r="EA10" s="430"/>
      <c r="EB10" s="430"/>
      <c r="EC10" s="430"/>
      <c r="ED10" s="430"/>
      <c r="EE10" s="430"/>
      <c r="EF10" s="430"/>
      <c r="EG10" s="430"/>
      <c r="EH10" s="430"/>
      <c r="EI10" s="430"/>
      <c r="EJ10" s="430"/>
      <c r="EK10" s="430"/>
      <c r="EL10" s="430"/>
      <c r="EM10" s="430"/>
      <c r="EN10" s="430"/>
      <c r="EO10" s="430"/>
      <c r="EP10" s="430"/>
      <c r="EQ10" s="430"/>
      <c r="ER10" s="430"/>
      <c r="ES10" s="430"/>
      <c r="ET10" s="430"/>
      <c r="EU10" s="430"/>
      <c r="EV10" s="430"/>
      <c r="EW10" s="430"/>
      <c r="EX10" s="430"/>
      <c r="EY10" s="430"/>
      <c r="EZ10" s="430"/>
      <c r="FA10" s="430"/>
      <c r="FB10" s="430"/>
      <c r="FC10" s="430"/>
      <c r="FD10" s="430"/>
      <c r="FE10" s="430"/>
      <c r="FF10" s="430"/>
      <c r="FG10" s="430"/>
      <c r="FH10" s="430"/>
      <c r="FI10" s="430"/>
      <c r="FJ10" s="430"/>
      <c r="FK10" s="430"/>
      <c r="FL10" s="430"/>
      <c r="FM10" s="430"/>
      <c r="FN10" s="430"/>
      <c r="FO10" s="430"/>
      <c r="FP10" s="430"/>
      <c r="FQ10" s="430"/>
      <c r="FR10" s="430"/>
      <c r="FS10" s="430"/>
      <c r="FT10" s="430"/>
      <c r="FU10" s="430"/>
      <c r="FV10" s="430"/>
      <c r="FW10" s="430"/>
      <c r="FX10" s="430"/>
      <c r="FY10" s="430"/>
      <c r="FZ10" s="430"/>
      <c r="GA10" s="430"/>
      <c r="GB10" s="430"/>
      <c r="GC10" s="430"/>
      <c r="GD10" s="430"/>
      <c r="GE10" s="430"/>
      <c r="GF10" s="430"/>
      <c r="GG10" s="430"/>
      <c r="GH10" s="430"/>
      <c r="GI10" s="430"/>
      <c r="GJ10" s="430"/>
      <c r="GK10" s="430"/>
      <c r="GL10" s="430"/>
      <c r="GM10" s="430"/>
      <c r="GN10" s="430"/>
      <c r="GO10" s="430"/>
      <c r="GP10" s="430"/>
      <c r="GQ10" s="430"/>
      <c r="GR10" s="430"/>
      <c r="GS10" s="430"/>
      <c r="GT10" s="430"/>
      <c r="GU10" s="430"/>
      <c r="GV10" s="430"/>
      <c r="GW10" s="430"/>
      <c r="GX10" s="430"/>
      <c r="GY10" s="430"/>
      <c r="GZ10" s="430"/>
      <c r="HA10" s="430"/>
      <c r="HB10" s="430"/>
      <c r="HC10" s="430"/>
      <c r="HD10" s="430"/>
      <c r="HE10" s="430"/>
      <c r="HF10" s="430"/>
      <c r="HG10" s="430"/>
      <c r="HH10" s="430"/>
      <c r="HI10" s="430"/>
      <c r="HJ10" s="430"/>
      <c r="HK10" s="430"/>
      <c r="HL10" s="430"/>
      <c r="HM10" s="430"/>
      <c r="HN10" s="430"/>
      <c r="HO10" s="430"/>
      <c r="HP10" s="430"/>
      <c r="HQ10" s="430"/>
      <c r="HR10" s="430"/>
      <c r="HS10" s="430"/>
      <c r="HT10" s="430"/>
      <c r="HU10" s="430"/>
      <c r="HV10" s="430"/>
      <c r="HW10" s="430"/>
      <c r="HX10" s="430"/>
      <c r="HY10" s="430"/>
      <c r="HZ10" s="430"/>
      <c r="IA10" s="430"/>
      <c r="IB10" s="430"/>
      <c r="IC10" s="430"/>
      <c r="ID10" s="430"/>
      <c r="IE10" s="430"/>
      <c r="IF10" s="430"/>
      <c r="IG10" s="430"/>
      <c r="IH10" s="430"/>
      <c r="II10" s="430"/>
      <c r="IJ10" s="430"/>
      <c r="IK10" s="430"/>
      <c r="IL10" s="430"/>
      <c r="IM10" s="430"/>
      <c r="IN10" s="430"/>
      <c r="IO10" s="430"/>
      <c r="IP10" s="430"/>
      <c r="IQ10" s="430"/>
      <c r="IR10" s="430"/>
      <c r="IS10" s="430"/>
      <c r="IT10" s="430"/>
      <c r="IU10" s="430"/>
      <c r="IV10" s="430"/>
      <c r="IW10" s="430"/>
      <c r="IX10" s="430"/>
      <c r="IY10" s="430"/>
      <c r="IZ10" s="430"/>
      <c r="JA10" s="430"/>
      <c r="JB10" s="430"/>
      <c r="JC10" s="430"/>
      <c r="JD10" s="430"/>
      <c r="JE10" s="430"/>
      <c r="JF10" s="430"/>
      <c r="JG10" s="430"/>
      <c r="JH10" s="430"/>
      <c r="JI10" s="430"/>
      <c r="JJ10" s="430"/>
    </row>
    <row r="11" spans="1:270" ht="37.5" customHeight="1" x14ac:dyDescent="0.2">
      <c r="A11" s="911" t="s">
        <v>107</v>
      </c>
      <c r="B11" s="912"/>
      <c r="C11" s="912"/>
      <c r="D11" s="912"/>
      <c r="E11" s="912"/>
      <c r="F11" s="912"/>
      <c r="G11" s="912"/>
      <c r="H11" s="913"/>
      <c r="I11" s="913"/>
      <c r="J11" s="914"/>
      <c r="K11" s="429"/>
      <c r="AB11" s="435">
        <v>6</v>
      </c>
      <c r="AC11" s="443" t="str">
        <f>D81</f>
        <v>N/A</v>
      </c>
      <c r="AD11" s="435" t="s">
        <v>197</v>
      </c>
      <c r="AE11" s="435"/>
      <c r="AF11" s="435"/>
      <c r="AG11" s="435"/>
    </row>
    <row r="12" spans="1:270" s="437" customFormat="1" ht="30" customHeight="1" x14ac:dyDescent="0.2">
      <c r="A12" s="897" t="s">
        <v>349</v>
      </c>
      <c r="B12" s="898"/>
      <c r="C12" s="898"/>
      <c r="D12" s="453"/>
      <c r="E12" s="454"/>
      <c r="F12" s="930" t="s">
        <v>51</v>
      </c>
      <c r="G12" s="931"/>
      <c r="H12" s="931"/>
      <c r="I12" s="931"/>
      <c r="J12" s="932"/>
      <c r="K12" s="429"/>
      <c r="L12" s="452"/>
      <c r="M12" s="430"/>
      <c r="N12" s="430"/>
      <c r="O12" s="430"/>
      <c r="P12" s="430"/>
      <c r="Q12" s="430"/>
      <c r="R12" s="430"/>
      <c r="S12" s="430"/>
      <c r="T12" s="430"/>
      <c r="U12" s="430"/>
      <c r="V12" s="430"/>
      <c r="W12" s="430"/>
      <c r="X12" s="430"/>
      <c r="Y12" s="430"/>
      <c r="Z12" s="430"/>
      <c r="AA12" s="430"/>
      <c r="AB12" s="435"/>
      <c r="AC12" s="435"/>
      <c r="AD12" s="435"/>
      <c r="AE12" s="435"/>
      <c r="AF12" s="435"/>
      <c r="AG12" s="435"/>
      <c r="AH12" s="430"/>
      <c r="AI12" s="430"/>
      <c r="AJ12" s="430"/>
      <c r="AK12" s="430"/>
      <c r="AL12" s="430"/>
      <c r="AM12" s="430"/>
      <c r="AN12" s="430"/>
      <c r="AO12" s="430"/>
      <c r="AP12" s="430"/>
      <c r="AQ12" s="430"/>
      <c r="AR12" s="430"/>
      <c r="AS12" s="430"/>
      <c r="AT12" s="430"/>
      <c r="AU12" s="430"/>
      <c r="AV12" s="430"/>
      <c r="AW12" s="430"/>
      <c r="AX12" s="430"/>
      <c r="AY12" s="430"/>
      <c r="AZ12" s="430"/>
      <c r="BA12" s="430"/>
      <c r="BB12" s="430"/>
      <c r="BC12" s="430"/>
      <c r="BD12" s="430"/>
      <c r="BE12" s="430"/>
      <c r="BF12" s="430"/>
      <c r="BG12" s="430"/>
      <c r="BH12" s="430"/>
      <c r="BI12" s="430"/>
      <c r="BJ12" s="430"/>
      <c r="BK12" s="430"/>
      <c r="BL12" s="430"/>
      <c r="BM12" s="430"/>
      <c r="BN12" s="430"/>
      <c r="BO12" s="430"/>
      <c r="BP12" s="430"/>
      <c r="BQ12" s="430"/>
      <c r="BR12" s="430"/>
      <c r="BS12" s="430"/>
      <c r="BT12" s="430"/>
      <c r="BU12" s="430"/>
      <c r="BV12" s="430"/>
      <c r="BW12" s="430"/>
      <c r="BX12" s="430"/>
      <c r="BY12" s="430"/>
      <c r="BZ12" s="430"/>
      <c r="CA12" s="430"/>
      <c r="CB12" s="430"/>
      <c r="CC12" s="430"/>
      <c r="CD12" s="430"/>
      <c r="CE12" s="430"/>
      <c r="CF12" s="430"/>
      <c r="CG12" s="430"/>
      <c r="CH12" s="430"/>
      <c r="CI12" s="430"/>
      <c r="CJ12" s="430"/>
      <c r="CK12" s="430"/>
      <c r="CL12" s="430"/>
      <c r="CM12" s="430"/>
      <c r="CN12" s="430"/>
      <c r="CO12" s="430"/>
      <c r="CP12" s="430"/>
      <c r="CQ12" s="430"/>
      <c r="CR12" s="430"/>
      <c r="CS12" s="430"/>
      <c r="CT12" s="430"/>
      <c r="CU12" s="430"/>
      <c r="CV12" s="430"/>
      <c r="CW12" s="430"/>
      <c r="CX12" s="430"/>
      <c r="CY12" s="430"/>
      <c r="CZ12" s="430"/>
      <c r="DA12" s="430"/>
      <c r="DB12" s="430"/>
      <c r="DC12" s="430"/>
      <c r="DD12" s="430"/>
      <c r="DE12" s="430"/>
      <c r="DF12" s="430"/>
      <c r="DG12" s="430"/>
      <c r="DH12" s="430"/>
      <c r="DI12" s="430"/>
      <c r="DJ12" s="430"/>
      <c r="DK12" s="430"/>
      <c r="DL12" s="430"/>
      <c r="DM12" s="430"/>
      <c r="DN12" s="430"/>
      <c r="DO12" s="430"/>
      <c r="DP12" s="430"/>
      <c r="DQ12" s="430"/>
      <c r="DR12" s="430"/>
      <c r="DS12" s="430"/>
      <c r="DT12" s="430"/>
      <c r="DU12" s="430"/>
      <c r="DV12" s="430"/>
      <c r="DW12" s="430"/>
      <c r="DX12" s="430"/>
      <c r="DY12" s="430"/>
      <c r="DZ12" s="430"/>
      <c r="EA12" s="430"/>
      <c r="EB12" s="430"/>
      <c r="EC12" s="430"/>
      <c r="ED12" s="430"/>
      <c r="EE12" s="430"/>
      <c r="EF12" s="430"/>
      <c r="EG12" s="430"/>
      <c r="EH12" s="430"/>
      <c r="EI12" s="430"/>
      <c r="EJ12" s="430"/>
      <c r="EK12" s="430"/>
      <c r="EL12" s="430"/>
      <c r="EM12" s="430"/>
      <c r="EN12" s="430"/>
      <c r="EO12" s="430"/>
      <c r="EP12" s="430"/>
      <c r="EQ12" s="430"/>
      <c r="ER12" s="430"/>
      <c r="ES12" s="430"/>
      <c r="ET12" s="430"/>
      <c r="EU12" s="430"/>
      <c r="EV12" s="430"/>
      <c r="EW12" s="430"/>
      <c r="EX12" s="430"/>
      <c r="EY12" s="430"/>
      <c r="EZ12" s="430"/>
      <c r="FA12" s="430"/>
      <c r="FB12" s="430"/>
      <c r="FC12" s="430"/>
      <c r="FD12" s="430"/>
      <c r="FE12" s="430"/>
      <c r="FF12" s="430"/>
      <c r="FG12" s="430"/>
      <c r="FH12" s="430"/>
      <c r="FI12" s="430"/>
      <c r="FJ12" s="430"/>
      <c r="FK12" s="430"/>
      <c r="FL12" s="430"/>
      <c r="FM12" s="430"/>
      <c r="FN12" s="430"/>
      <c r="FO12" s="430"/>
      <c r="FP12" s="430"/>
      <c r="FQ12" s="430"/>
      <c r="FR12" s="430"/>
      <c r="FS12" s="430"/>
      <c r="FT12" s="430"/>
      <c r="FU12" s="430"/>
      <c r="FV12" s="430"/>
      <c r="FW12" s="430"/>
      <c r="FX12" s="430"/>
      <c r="FY12" s="430"/>
      <c r="FZ12" s="430"/>
      <c r="GA12" s="430"/>
      <c r="GB12" s="430"/>
      <c r="GC12" s="430"/>
      <c r="GD12" s="430"/>
      <c r="GE12" s="430"/>
      <c r="GF12" s="430"/>
      <c r="GG12" s="430"/>
      <c r="GH12" s="430"/>
      <c r="GI12" s="430"/>
      <c r="GJ12" s="430"/>
      <c r="GK12" s="430"/>
      <c r="GL12" s="430"/>
      <c r="GM12" s="430"/>
      <c r="GN12" s="430"/>
      <c r="GO12" s="430"/>
      <c r="GP12" s="430"/>
      <c r="GQ12" s="430"/>
      <c r="GR12" s="430"/>
      <c r="GS12" s="430"/>
      <c r="GT12" s="430"/>
      <c r="GU12" s="430"/>
      <c r="GV12" s="430"/>
      <c r="GW12" s="430"/>
      <c r="GX12" s="430"/>
      <c r="GY12" s="430"/>
      <c r="GZ12" s="430"/>
      <c r="HA12" s="430"/>
      <c r="HB12" s="430"/>
      <c r="HC12" s="430"/>
      <c r="HD12" s="430"/>
      <c r="HE12" s="430"/>
      <c r="HF12" s="430"/>
      <c r="HG12" s="430"/>
      <c r="HH12" s="430"/>
      <c r="HI12" s="430"/>
      <c r="HJ12" s="430"/>
      <c r="HK12" s="430"/>
      <c r="HL12" s="430"/>
      <c r="HM12" s="430"/>
      <c r="HN12" s="430"/>
      <c r="HO12" s="430"/>
      <c r="HP12" s="430"/>
      <c r="HQ12" s="430"/>
      <c r="HR12" s="430"/>
      <c r="HS12" s="430"/>
      <c r="HT12" s="430"/>
      <c r="HU12" s="430"/>
      <c r="HV12" s="430"/>
      <c r="HW12" s="430"/>
      <c r="HX12" s="430"/>
      <c r="HY12" s="430"/>
      <c r="HZ12" s="430"/>
      <c r="IA12" s="430"/>
      <c r="IB12" s="430"/>
      <c r="IC12" s="430"/>
      <c r="ID12" s="430"/>
      <c r="IE12" s="430"/>
      <c r="IF12" s="430"/>
      <c r="IG12" s="430"/>
      <c r="IH12" s="430"/>
      <c r="II12" s="430"/>
      <c r="IJ12" s="430"/>
      <c r="IK12" s="430"/>
      <c r="IL12" s="430"/>
      <c r="IM12" s="430"/>
      <c r="IN12" s="430"/>
      <c r="IO12" s="430"/>
      <c r="IP12" s="430"/>
      <c r="IQ12" s="430"/>
      <c r="IR12" s="430"/>
      <c r="IS12" s="430"/>
      <c r="IT12" s="430"/>
      <c r="IU12" s="430"/>
      <c r="IV12" s="430"/>
      <c r="IW12" s="430"/>
      <c r="IX12" s="430"/>
      <c r="IY12" s="430"/>
      <c r="IZ12" s="430"/>
      <c r="JA12" s="430"/>
      <c r="JB12" s="430"/>
      <c r="JC12" s="430"/>
      <c r="JD12" s="430"/>
      <c r="JE12" s="430"/>
      <c r="JF12" s="430"/>
      <c r="JG12" s="430"/>
      <c r="JH12" s="430"/>
      <c r="JI12" s="430"/>
      <c r="JJ12" s="430"/>
    </row>
    <row r="13" spans="1:270" ht="57" customHeight="1" x14ac:dyDescent="0.2">
      <c r="A13" s="455"/>
      <c r="B13" s="456"/>
      <c r="C13" s="900" t="s">
        <v>207</v>
      </c>
      <c r="D13" s="929"/>
      <c r="E13" s="457" t="str">
        <f>IF(Information_Page!G7=0,"-",Information_Page!G7)</f>
        <v>-</v>
      </c>
      <c r="F13" s="933"/>
      <c r="G13" s="934"/>
      <c r="H13" s="934"/>
      <c r="I13" s="934"/>
      <c r="J13" s="935"/>
      <c r="K13" s="429"/>
      <c r="L13" s="446"/>
      <c r="AB13" s="435"/>
      <c r="AC13" s="435"/>
      <c r="AD13" s="435"/>
      <c r="AE13" s="435"/>
      <c r="AF13" s="435"/>
      <c r="AG13" s="435"/>
    </row>
    <row r="14" spans="1:270" s="437" customFormat="1" ht="53.25" customHeight="1" x14ac:dyDescent="0.2">
      <c r="A14" s="458">
        <v>1</v>
      </c>
      <c r="B14" s="459"/>
      <c r="C14" s="460" t="s">
        <v>184</v>
      </c>
      <c r="D14" s="461" t="str">
        <f>IF(E14="Yes",1.33,IF(E14="No",0,"-"))</f>
        <v>-</v>
      </c>
      <c r="E14" s="462"/>
      <c r="F14" s="903"/>
      <c r="G14" s="909"/>
      <c r="H14" s="909"/>
      <c r="I14" s="909"/>
      <c r="J14" s="910"/>
      <c r="K14" s="429"/>
      <c r="L14" s="446"/>
      <c r="M14" s="430"/>
      <c r="N14" s="430"/>
      <c r="O14" s="430"/>
      <c r="P14" s="430"/>
      <c r="Q14" s="430"/>
      <c r="R14" s="430"/>
      <c r="S14" s="430"/>
      <c r="T14" s="430"/>
      <c r="U14" s="430"/>
      <c r="V14" s="430"/>
      <c r="W14" s="430"/>
      <c r="X14" s="430"/>
      <c r="Y14" s="430"/>
      <c r="Z14" s="430"/>
      <c r="AA14" s="430"/>
      <c r="AB14" s="435" t="s">
        <v>108</v>
      </c>
      <c r="AC14" s="435"/>
      <c r="AD14" s="435"/>
      <c r="AE14" s="435"/>
      <c r="AF14" s="435"/>
      <c r="AG14" s="435"/>
      <c r="AH14" s="430"/>
      <c r="AI14" s="430"/>
      <c r="AJ14" s="430"/>
      <c r="AK14" s="430"/>
      <c r="AL14" s="430"/>
      <c r="AM14" s="430"/>
      <c r="AN14" s="430"/>
      <c r="AO14" s="430"/>
      <c r="AP14" s="430"/>
      <c r="AQ14" s="430"/>
      <c r="AR14" s="430"/>
      <c r="AS14" s="430"/>
      <c r="AT14" s="430"/>
      <c r="AU14" s="430"/>
      <c r="AV14" s="430"/>
      <c r="AW14" s="430"/>
      <c r="AX14" s="430"/>
      <c r="AY14" s="430"/>
      <c r="AZ14" s="430"/>
      <c r="BA14" s="430"/>
      <c r="BB14" s="430"/>
      <c r="BC14" s="430"/>
      <c r="BD14" s="430"/>
      <c r="BE14" s="430"/>
      <c r="BF14" s="430"/>
      <c r="BG14" s="430"/>
      <c r="BH14" s="430"/>
      <c r="BI14" s="430"/>
      <c r="BJ14" s="430"/>
      <c r="BK14" s="430"/>
      <c r="BL14" s="430"/>
      <c r="BM14" s="430"/>
      <c r="BN14" s="430"/>
      <c r="BO14" s="430"/>
      <c r="BP14" s="430"/>
      <c r="BQ14" s="430"/>
      <c r="BR14" s="430"/>
      <c r="BS14" s="430"/>
      <c r="BT14" s="430"/>
      <c r="BU14" s="430"/>
      <c r="BV14" s="430"/>
      <c r="BW14" s="430"/>
      <c r="BX14" s="430"/>
      <c r="BY14" s="430"/>
      <c r="BZ14" s="430"/>
      <c r="CA14" s="430"/>
      <c r="CB14" s="430"/>
      <c r="CC14" s="430"/>
      <c r="CD14" s="430"/>
      <c r="CE14" s="430"/>
      <c r="CF14" s="430"/>
      <c r="CG14" s="430"/>
      <c r="CH14" s="430"/>
      <c r="CI14" s="430"/>
      <c r="CJ14" s="430"/>
      <c r="CK14" s="430"/>
      <c r="CL14" s="430"/>
      <c r="CM14" s="430"/>
      <c r="CN14" s="430"/>
      <c r="CO14" s="430"/>
      <c r="CP14" s="430"/>
      <c r="CQ14" s="430"/>
      <c r="CR14" s="430"/>
      <c r="CS14" s="430"/>
      <c r="CT14" s="430"/>
      <c r="CU14" s="430"/>
      <c r="CV14" s="430"/>
      <c r="CW14" s="430"/>
      <c r="CX14" s="430"/>
      <c r="CY14" s="430"/>
      <c r="CZ14" s="430"/>
      <c r="DA14" s="430"/>
      <c r="DB14" s="430"/>
      <c r="DC14" s="430"/>
      <c r="DD14" s="430"/>
      <c r="DE14" s="430"/>
      <c r="DF14" s="430"/>
      <c r="DG14" s="430"/>
      <c r="DH14" s="430"/>
      <c r="DI14" s="430"/>
      <c r="DJ14" s="430"/>
      <c r="DK14" s="430"/>
      <c r="DL14" s="430"/>
      <c r="DM14" s="430"/>
      <c r="DN14" s="430"/>
      <c r="DO14" s="430"/>
      <c r="DP14" s="430"/>
      <c r="DQ14" s="430"/>
      <c r="DR14" s="430"/>
      <c r="DS14" s="430"/>
      <c r="DT14" s="430"/>
      <c r="DU14" s="430"/>
      <c r="DV14" s="430"/>
      <c r="DW14" s="430"/>
      <c r="DX14" s="430"/>
      <c r="DY14" s="430"/>
      <c r="DZ14" s="430"/>
      <c r="EA14" s="430"/>
      <c r="EB14" s="430"/>
      <c r="EC14" s="430"/>
      <c r="ED14" s="430"/>
      <c r="EE14" s="430"/>
      <c r="EF14" s="430"/>
      <c r="EG14" s="430"/>
      <c r="EH14" s="430"/>
      <c r="EI14" s="430"/>
      <c r="EJ14" s="430"/>
      <c r="EK14" s="430"/>
      <c r="EL14" s="430"/>
      <c r="EM14" s="430"/>
      <c r="EN14" s="430"/>
      <c r="EO14" s="430"/>
      <c r="EP14" s="430"/>
      <c r="EQ14" s="430"/>
      <c r="ER14" s="430"/>
      <c r="ES14" s="430"/>
      <c r="ET14" s="430"/>
      <c r="EU14" s="430"/>
      <c r="EV14" s="430"/>
      <c r="EW14" s="430"/>
      <c r="EX14" s="430"/>
      <c r="EY14" s="430"/>
      <c r="EZ14" s="430"/>
      <c r="FA14" s="430"/>
      <c r="FB14" s="430"/>
      <c r="FC14" s="430"/>
      <c r="FD14" s="430"/>
      <c r="FE14" s="430"/>
      <c r="FF14" s="430"/>
      <c r="FG14" s="430"/>
      <c r="FH14" s="430"/>
      <c r="FI14" s="430"/>
      <c r="FJ14" s="430"/>
      <c r="FK14" s="430"/>
      <c r="FL14" s="430"/>
      <c r="FM14" s="430"/>
      <c r="FN14" s="430"/>
      <c r="FO14" s="430"/>
      <c r="FP14" s="430"/>
      <c r="FQ14" s="430"/>
      <c r="FR14" s="430"/>
      <c r="FS14" s="430"/>
      <c r="FT14" s="430"/>
      <c r="FU14" s="430"/>
      <c r="FV14" s="430"/>
      <c r="FW14" s="430"/>
      <c r="FX14" s="430"/>
      <c r="FY14" s="430"/>
      <c r="FZ14" s="430"/>
      <c r="GA14" s="430"/>
      <c r="GB14" s="430"/>
      <c r="GC14" s="430"/>
      <c r="GD14" s="430"/>
      <c r="GE14" s="430"/>
      <c r="GF14" s="430"/>
      <c r="GG14" s="430"/>
      <c r="GH14" s="430"/>
      <c r="GI14" s="430"/>
      <c r="GJ14" s="430"/>
      <c r="GK14" s="430"/>
      <c r="GL14" s="430"/>
      <c r="GM14" s="430"/>
      <c r="GN14" s="430"/>
      <c r="GO14" s="430"/>
      <c r="GP14" s="430"/>
      <c r="GQ14" s="430"/>
      <c r="GR14" s="430"/>
      <c r="GS14" s="430"/>
      <c r="GT14" s="430"/>
      <c r="GU14" s="430"/>
      <c r="GV14" s="430"/>
      <c r="GW14" s="430"/>
      <c r="GX14" s="430"/>
      <c r="GY14" s="430"/>
      <c r="GZ14" s="430"/>
      <c r="HA14" s="430"/>
      <c r="HB14" s="430"/>
      <c r="HC14" s="430"/>
      <c r="HD14" s="430"/>
      <c r="HE14" s="430"/>
      <c r="HF14" s="430"/>
      <c r="HG14" s="430"/>
      <c r="HH14" s="430"/>
      <c r="HI14" s="430"/>
      <c r="HJ14" s="430"/>
      <c r="HK14" s="430"/>
      <c r="HL14" s="430"/>
      <c r="HM14" s="430"/>
      <c r="HN14" s="430"/>
      <c r="HO14" s="430"/>
      <c r="HP14" s="430"/>
      <c r="HQ14" s="430"/>
      <c r="HR14" s="430"/>
      <c r="HS14" s="430"/>
      <c r="HT14" s="430"/>
      <c r="HU14" s="430"/>
      <c r="HV14" s="430"/>
      <c r="HW14" s="430"/>
      <c r="HX14" s="430"/>
      <c r="HY14" s="430"/>
      <c r="HZ14" s="430"/>
      <c r="IA14" s="430"/>
      <c r="IB14" s="430"/>
      <c r="IC14" s="430"/>
      <c r="ID14" s="430"/>
      <c r="IE14" s="430"/>
      <c r="IF14" s="430"/>
      <c r="IG14" s="430"/>
      <c r="IH14" s="430"/>
      <c r="II14" s="430"/>
      <c r="IJ14" s="430"/>
      <c r="IK14" s="430"/>
      <c r="IL14" s="430"/>
      <c r="IM14" s="430"/>
      <c r="IN14" s="430"/>
      <c r="IO14" s="430"/>
      <c r="IP14" s="430"/>
      <c r="IQ14" s="430"/>
      <c r="IR14" s="430"/>
      <c r="IS14" s="430"/>
      <c r="IT14" s="430"/>
      <c r="IU14" s="430"/>
      <c r="IV14" s="430"/>
      <c r="IW14" s="430"/>
      <c r="IX14" s="430"/>
      <c r="IY14" s="430"/>
      <c r="IZ14" s="430"/>
      <c r="JA14" s="430"/>
      <c r="JB14" s="430"/>
      <c r="JC14" s="430"/>
      <c r="JD14" s="430"/>
      <c r="JE14" s="430"/>
      <c r="JF14" s="430"/>
      <c r="JG14" s="430"/>
      <c r="JH14" s="430"/>
      <c r="JI14" s="430"/>
      <c r="JJ14" s="430"/>
    </row>
    <row r="15" spans="1:270" s="437" customFormat="1" ht="42" customHeight="1" x14ac:dyDescent="0.2">
      <c r="A15" s="458">
        <v>2</v>
      </c>
      <c r="B15" s="459"/>
      <c r="C15" s="460" t="s">
        <v>384</v>
      </c>
      <c r="D15" s="463"/>
      <c r="E15" s="462"/>
      <c r="F15" s="903"/>
      <c r="G15" s="909"/>
      <c r="H15" s="909"/>
      <c r="I15" s="909"/>
      <c r="J15" s="910"/>
      <c r="K15" s="429"/>
      <c r="L15" s="452"/>
      <c r="M15" s="430"/>
      <c r="N15" s="430"/>
      <c r="O15" s="430"/>
      <c r="P15" s="430"/>
      <c r="Q15" s="430"/>
      <c r="R15" s="430"/>
      <c r="S15" s="430"/>
      <c r="T15" s="430"/>
      <c r="U15" s="430"/>
      <c r="V15" s="430"/>
      <c r="W15" s="430"/>
      <c r="X15" s="430"/>
      <c r="Y15" s="430"/>
      <c r="Z15" s="430"/>
      <c r="AA15" s="430"/>
      <c r="AB15" s="435" t="str">
        <f>E13</f>
        <v>-</v>
      </c>
      <c r="AC15" s="464" t="str">
        <f>E16</f>
        <v>-</v>
      </c>
      <c r="AD15" s="435"/>
      <c r="AE15" s="435"/>
      <c r="AF15" s="435"/>
      <c r="AG15" s="435"/>
      <c r="AH15" s="430"/>
      <c r="AI15" s="430"/>
      <c r="AJ15" s="430"/>
      <c r="AK15" s="430"/>
      <c r="AL15" s="430"/>
      <c r="AM15" s="430"/>
      <c r="AN15" s="430"/>
      <c r="AO15" s="430"/>
      <c r="AP15" s="430"/>
      <c r="AQ15" s="430"/>
      <c r="AR15" s="430"/>
      <c r="AS15" s="430"/>
      <c r="AT15" s="430"/>
      <c r="AU15" s="430"/>
      <c r="AV15" s="430"/>
      <c r="AW15" s="430"/>
      <c r="AX15" s="430"/>
      <c r="AY15" s="430"/>
      <c r="AZ15" s="430"/>
      <c r="BA15" s="430"/>
      <c r="BB15" s="430"/>
      <c r="BC15" s="430"/>
      <c r="BD15" s="430"/>
      <c r="BE15" s="430"/>
      <c r="BF15" s="430"/>
      <c r="BG15" s="430"/>
      <c r="BH15" s="430"/>
      <c r="BI15" s="430"/>
      <c r="BJ15" s="430"/>
      <c r="BK15" s="430"/>
      <c r="BL15" s="430"/>
      <c r="BM15" s="430"/>
      <c r="BN15" s="430"/>
      <c r="BO15" s="430"/>
      <c r="BP15" s="430"/>
      <c r="BQ15" s="430"/>
      <c r="BR15" s="430"/>
      <c r="BS15" s="430"/>
      <c r="BT15" s="430"/>
      <c r="BU15" s="430"/>
      <c r="BV15" s="430"/>
      <c r="BW15" s="430"/>
      <c r="BX15" s="430"/>
      <c r="BY15" s="430"/>
      <c r="BZ15" s="430"/>
      <c r="CA15" s="430"/>
      <c r="CB15" s="430"/>
      <c r="CC15" s="430"/>
      <c r="CD15" s="430"/>
      <c r="CE15" s="430"/>
      <c r="CF15" s="430"/>
      <c r="CG15" s="430"/>
      <c r="CH15" s="430"/>
      <c r="CI15" s="430"/>
      <c r="CJ15" s="430"/>
      <c r="CK15" s="430"/>
      <c r="CL15" s="430"/>
      <c r="CM15" s="430"/>
      <c r="CN15" s="430"/>
      <c r="CO15" s="430"/>
      <c r="CP15" s="430"/>
      <c r="CQ15" s="430"/>
      <c r="CR15" s="430"/>
      <c r="CS15" s="430"/>
      <c r="CT15" s="430"/>
      <c r="CU15" s="430"/>
      <c r="CV15" s="430"/>
      <c r="CW15" s="430"/>
      <c r="CX15" s="430"/>
      <c r="CY15" s="430"/>
      <c r="CZ15" s="430"/>
      <c r="DA15" s="430"/>
      <c r="DB15" s="430"/>
      <c r="DC15" s="430"/>
      <c r="DD15" s="430"/>
      <c r="DE15" s="430"/>
      <c r="DF15" s="430"/>
      <c r="DG15" s="430"/>
      <c r="DH15" s="430"/>
      <c r="DI15" s="430"/>
      <c r="DJ15" s="430"/>
      <c r="DK15" s="430"/>
      <c r="DL15" s="430"/>
      <c r="DM15" s="430"/>
      <c r="DN15" s="430"/>
      <c r="DO15" s="430"/>
      <c r="DP15" s="430"/>
      <c r="DQ15" s="430"/>
      <c r="DR15" s="430"/>
      <c r="DS15" s="430"/>
      <c r="DT15" s="430"/>
      <c r="DU15" s="430"/>
      <c r="DV15" s="430"/>
      <c r="DW15" s="430"/>
      <c r="DX15" s="430"/>
      <c r="DY15" s="430"/>
      <c r="DZ15" s="430"/>
      <c r="EA15" s="430"/>
      <c r="EB15" s="430"/>
      <c r="EC15" s="430"/>
      <c r="ED15" s="430"/>
      <c r="EE15" s="430"/>
      <c r="EF15" s="430"/>
      <c r="EG15" s="430"/>
      <c r="EH15" s="430"/>
      <c r="EI15" s="430"/>
      <c r="EJ15" s="430"/>
      <c r="EK15" s="430"/>
      <c r="EL15" s="430"/>
      <c r="EM15" s="430"/>
      <c r="EN15" s="430"/>
      <c r="EO15" s="430"/>
      <c r="EP15" s="430"/>
      <c r="EQ15" s="430"/>
      <c r="ER15" s="430"/>
      <c r="ES15" s="430"/>
      <c r="ET15" s="430"/>
      <c r="EU15" s="430"/>
      <c r="EV15" s="430"/>
      <c r="EW15" s="430"/>
      <c r="EX15" s="430"/>
      <c r="EY15" s="430"/>
      <c r="EZ15" s="430"/>
      <c r="FA15" s="430"/>
      <c r="FB15" s="430"/>
      <c r="FC15" s="430"/>
      <c r="FD15" s="430"/>
      <c r="FE15" s="430"/>
      <c r="FF15" s="430"/>
      <c r="FG15" s="430"/>
      <c r="FH15" s="430"/>
      <c r="FI15" s="430"/>
      <c r="FJ15" s="430"/>
      <c r="FK15" s="430"/>
      <c r="FL15" s="430"/>
      <c r="FM15" s="430"/>
      <c r="FN15" s="430"/>
      <c r="FO15" s="430"/>
      <c r="FP15" s="430"/>
      <c r="FQ15" s="430"/>
      <c r="FR15" s="430"/>
      <c r="FS15" s="430"/>
      <c r="FT15" s="430"/>
      <c r="FU15" s="430"/>
      <c r="FV15" s="430"/>
      <c r="FW15" s="430"/>
      <c r="FX15" s="430"/>
      <c r="FY15" s="430"/>
      <c r="FZ15" s="430"/>
      <c r="GA15" s="430"/>
      <c r="GB15" s="430"/>
      <c r="GC15" s="430"/>
      <c r="GD15" s="430"/>
      <c r="GE15" s="430"/>
      <c r="GF15" s="430"/>
      <c r="GG15" s="430"/>
      <c r="GH15" s="430"/>
      <c r="GI15" s="430"/>
      <c r="GJ15" s="430"/>
      <c r="GK15" s="430"/>
      <c r="GL15" s="430"/>
      <c r="GM15" s="430"/>
      <c r="GN15" s="430"/>
      <c r="GO15" s="430"/>
      <c r="GP15" s="430"/>
      <c r="GQ15" s="430"/>
      <c r="GR15" s="430"/>
      <c r="GS15" s="430"/>
      <c r="GT15" s="430"/>
      <c r="GU15" s="430"/>
      <c r="GV15" s="430"/>
      <c r="GW15" s="430"/>
      <c r="GX15" s="430"/>
      <c r="GY15" s="430"/>
      <c r="GZ15" s="430"/>
      <c r="HA15" s="430"/>
      <c r="HB15" s="430"/>
      <c r="HC15" s="430"/>
      <c r="HD15" s="430"/>
      <c r="HE15" s="430"/>
      <c r="HF15" s="430"/>
      <c r="HG15" s="430"/>
      <c r="HH15" s="430"/>
      <c r="HI15" s="430"/>
      <c r="HJ15" s="430"/>
      <c r="HK15" s="430"/>
      <c r="HL15" s="430"/>
      <c r="HM15" s="430"/>
      <c r="HN15" s="430"/>
      <c r="HO15" s="430"/>
      <c r="HP15" s="430"/>
      <c r="HQ15" s="430"/>
      <c r="HR15" s="430"/>
      <c r="HS15" s="430"/>
      <c r="HT15" s="430"/>
      <c r="HU15" s="430"/>
      <c r="HV15" s="430"/>
      <c r="HW15" s="430"/>
      <c r="HX15" s="430"/>
      <c r="HY15" s="430"/>
      <c r="HZ15" s="430"/>
      <c r="IA15" s="430"/>
      <c r="IB15" s="430"/>
      <c r="IC15" s="430"/>
      <c r="ID15" s="430"/>
      <c r="IE15" s="430"/>
      <c r="IF15" s="430"/>
      <c r="IG15" s="430"/>
      <c r="IH15" s="430"/>
      <c r="II15" s="430"/>
      <c r="IJ15" s="430"/>
      <c r="IK15" s="430"/>
      <c r="IL15" s="430"/>
      <c r="IM15" s="430"/>
      <c r="IN15" s="430"/>
      <c r="IO15" s="430"/>
      <c r="IP15" s="430"/>
      <c r="IQ15" s="430"/>
      <c r="IR15" s="430"/>
      <c r="IS15" s="430"/>
      <c r="IT15" s="430"/>
      <c r="IU15" s="430"/>
      <c r="IV15" s="430"/>
      <c r="IW15" s="430"/>
      <c r="IX15" s="430"/>
      <c r="IY15" s="430"/>
      <c r="IZ15" s="430"/>
      <c r="JA15" s="430"/>
      <c r="JB15" s="430"/>
      <c r="JC15" s="430"/>
      <c r="JD15" s="430"/>
      <c r="JE15" s="430"/>
      <c r="JF15" s="430"/>
      <c r="JG15" s="430"/>
      <c r="JH15" s="430"/>
      <c r="JI15" s="430"/>
      <c r="JJ15" s="430"/>
    </row>
    <row r="16" spans="1:270" s="437" customFormat="1" ht="43.5" customHeight="1" x14ac:dyDescent="0.2">
      <c r="A16" s="458">
        <v>3</v>
      </c>
      <c r="B16" s="459"/>
      <c r="C16" s="460" t="s">
        <v>270</v>
      </c>
      <c r="D16" s="461" t="str">
        <f>IF(ISERROR(E14/E15),"-",E14/E15)</f>
        <v>-</v>
      </c>
      <c r="E16" s="465" t="str">
        <f>D16</f>
        <v>-</v>
      </c>
      <c r="F16" s="936"/>
      <c r="G16" s="909"/>
      <c r="H16" s="909"/>
      <c r="I16" s="909"/>
      <c r="J16" s="910"/>
      <c r="K16" s="429"/>
      <c r="L16" s="446"/>
      <c r="M16" s="430"/>
      <c r="N16" s="430"/>
      <c r="O16" s="430"/>
      <c r="P16" s="430"/>
      <c r="Q16" s="430"/>
      <c r="R16" s="430"/>
      <c r="S16" s="430"/>
      <c r="T16" s="430"/>
      <c r="U16" s="430"/>
      <c r="V16" s="430"/>
      <c r="W16" s="430"/>
      <c r="X16" s="430"/>
      <c r="Y16" s="430"/>
      <c r="Z16" s="430"/>
      <c r="AA16" s="430"/>
      <c r="AB16" s="430"/>
      <c r="AC16" s="430"/>
      <c r="AD16" s="430"/>
      <c r="AE16" s="430"/>
      <c r="AF16" s="430"/>
      <c r="AG16" s="430"/>
      <c r="AH16" s="430"/>
      <c r="AI16" s="430"/>
      <c r="AJ16" s="430"/>
      <c r="AK16" s="430"/>
      <c r="AL16" s="430"/>
      <c r="AM16" s="430"/>
      <c r="AN16" s="430"/>
      <c r="AO16" s="430"/>
      <c r="AP16" s="430"/>
      <c r="AQ16" s="430"/>
      <c r="AR16" s="430"/>
      <c r="AS16" s="430"/>
      <c r="AT16" s="430"/>
      <c r="AU16" s="430"/>
      <c r="AV16" s="430"/>
      <c r="AW16" s="430"/>
      <c r="AX16" s="430"/>
      <c r="AY16" s="430"/>
      <c r="AZ16" s="430"/>
      <c r="BA16" s="430"/>
      <c r="BB16" s="430"/>
      <c r="BC16" s="430"/>
      <c r="BD16" s="430"/>
      <c r="BE16" s="430"/>
      <c r="BF16" s="430"/>
      <c r="BG16" s="430"/>
      <c r="BH16" s="430"/>
      <c r="BI16" s="430"/>
      <c r="BJ16" s="430"/>
      <c r="BK16" s="430"/>
      <c r="BL16" s="430"/>
      <c r="BM16" s="430"/>
      <c r="BN16" s="430"/>
      <c r="BO16" s="430"/>
      <c r="BP16" s="430"/>
      <c r="BQ16" s="430"/>
      <c r="BR16" s="430"/>
      <c r="BS16" s="430"/>
      <c r="BT16" s="430"/>
      <c r="BU16" s="430"/>
      <c r="BV16" s="430"/>
      <c r="BW16" s="430"/>
      <c r="BX16" s="430"/>
      <c r="BY16" s="430"/>
      <c r="BZ16" s="430"/>
      <c r="CA16" s="430"/>
      <c r="CB16" s="430"/>
      <c r="CC16" s="430"/>
      <c r="CD16" s="430"/>
      <c r="CE16" s="430"/>
      <c r="CF16" s="430"/>
      <c r="CG16" s="430"/>
      <c r="CH16" s="430"/>
      <c r="CI16" s="430"/>
      <c r="CJ16" s="430"/>
      <c r="CK16" s="430"/>
      <c r="CL16" s="430"/>
      <c r="CM16" s="430"/>
      <c r="CN16" s="430"/>
      <c r="CO16" s="430"/>
      <c r="CP16" s="430"/>
      <c r="CQ16" s="430"/>
      <c r="CR16" s="430"/>
      <c r="CS16" s="430"/>
      <c r="CT16" s="430"/>
      <c r="CU16" s="430"/>
      <c r="CV16" s="430"/>
      <c r="CW16" s="430"/>
      <c r="CX16" s="430"/>
      <c r="CY16" s="430"/>
      <c r="CZ16" s="430"/>
      <c r="DA16" s="430"/>
      <c r="DB16" s="430"/>
      <c r="DC16" s="430"/>
      <c r="DD16" s="430"/>
      <c r="DE16" s="430"/>
      <c r="DF16" s="430"/>
      <c r="DG16" s="430"/>
      <c r="DH16" s="430"/>
      <c r="DI16" s="430"/>
      <c r="DJ16" s="430"/>
      <c r="DK16" s="430"/>
      <c r="DL16" s="430"/>
      <c r="DM16" s="430"/>
      <c r="DN16" s="430"/>
      <c r="DO16" s="430"/>
      <c r="DP16" s="430"/>
      <c r="DQ16" s="430"/>
      <c r="DR16" s="430"/>
      <c r="DS16" s="430"/>
      <c r="DT16" s="430"/>
      <c r="DU16" s="430"/>
      <c r="DV16" s="430"/>
      <c r="DW16" s="430"/>
      <c r="DX16" s="430"/>
      <c r="DY16" s="430"/>
      <c r="DZ16" s="430"/>
      <c r="EA16" s="430"/>
      <c r="EB16" s="430"/>
      <c r="EC16" s="430"/>
      <c r="ED16" s="430"/>
      <c r="EE16" s="430"/>
      <c r="EF16" s="430"/>
      <c r="EG16" s="430"/>
      <c r="EH16" s="430"/>
      <c r="EI16" s="430"/>
      <c r="EJ16" s="430"/>
      <c r="EK16" s="430"/>
      <c r="EL16" s="430"/>
      <c r="EM16" s="430"/>
      <c r="EN16" s="430"/>
      <c r="EO16" s="430"/>
      <c r="EP16" s="430"/>
      <c r="EQ16" s="430"/>
      <c r="ER16" s="430"/>
      <c r="ES16" s="430"/>
      <c r="ET16" s="430"/>
      <c r="EU16" s="430"/>
      <c r="EV16" s="430"/>
      <c r="EW16" s="430"/>
      <c r="EX16" s="430"/>
      <c r="EY16" s="430"/>
      <c r="EZ16" s="430"/>
      <c r="FA16" s="430"/>
      <c r="FB16" s="430"/>
      <c r="FC16" s="430"/>
      <c r="FD16" s="430"/>
      <c r="FE16" s="430"/>
      <c r="FF16" s="430"/>
      <c r="FG16" s="430"/>
      <c r="FH16" s="430"/>
      <c r="FI16" s="430"/>
      <c r="FJ16" s="430"/>
      <c r="FK16" s="430"/>
      <c r="FL16" s="430"/>
      <c r="FM16" s="430"/>
      <c r="FN16" s="430"/>
      <c r="FO16" s="430"/>
      <c r="FP16" s="430"/>
      <c r="FQ16" s="430"/>
      <c r="FR16" s="430"/>
      <c r="FS16" s="430"/>
      <c r="FT16" s="430"/>
      <c r="FU16" s="430"/>
      <c r="FV16" s="430"/>
      <c r="FW16" s="430"/>
      <c r="FX16" s="430"/>
      <c r="FY16" s="430"/>
      <c r="FZ16" s="430"/>
      <c r="GA16" s="430"/>
      <c r="GB16" s="430"/>
      <c r="GC16" s="430"/>
      <c r="GD16" s="430"/>
      <c r="GE16" s="430"/>
      <c r="GF16" s="430"/>
      <c r="GG16" s="430"/>
      <c r="GH16" s="430"/>
      <c r="GI16" s="430"/>
      <c r="GJ16" s="430"/>
      <c r="GK16" s="430"/>
      <c r="GL16" s="430"/>
      <c r="GM16" s="430"/>
      <c r="GN16" s="430"/>
      <c r="GO16" s="430"/>
      <c r="GP16" s="430"/>
      <c r="GQ16" s="430"/>
      <c r="GR16" s="430"/>
      <c r="GS16" s="430"/>
      <c r="GT16" s="430"/>
      <c r="GU16" s="430"/>
      <c r="GV16" s="430"/>
      <c r="GW16" s="430"/>
      <c r="GX16" s="430"/>
      <c r="GY16" s="430"/>
      <c r="GZ16" s="430"/>
      <c r="HA16" s="430"/>
      <c r="HB16" s="430"/>
      <c r="HC16" s="430"/>
      <c r="HD16" s="430"/>
      <c r="HE16" s="430"/>
      <c r="HF16" s="430"/>
      <c r="HG16" s="430"/>
      <c r="HH16" s="430"/>
      <c r="HI16" s="430"/>
      <c r="HJ16" s="430"/>
      <c r="HK16" s="430"/>
      <c r="HL16" s="430"/>
      <c r="HM16" s="430"/>
      <c r="HN16" s="430"/>
      <c r="HO16" s="430"/>
      <c r="HP16" s="430"/>
      <c r="HQ16" s="430"/>
      <c r="HR16" s="430"/>
      <c r="HS16" s="430"/>
      <c r="HT16" s="430"/>
      <c r="HU16" s="430"/>
      <c r="HV16" s="430"/>
      <c r="HW16" s="430"/>
      <c r="HX16" s="430"/>
      <c r="HY16" s="430"/>
      <c r="HZ16" s="430"/>
      <c r="IA16" s="430"/>
      <c r="IB16" s="430"/>
      <c r="IC16" s="430"/>
      <c r="ID16" s="430"/>
      <c r="IE16" s="430"/>
      <c r="IF16" s="430"/>
      <c r="IG16" s="430"/>
      <c r="IH16" s="430"/>
      <c r="II16" s="430"/>
      <c r="IJ16" s="430"/>
      <c r="IK16" s="430"/>
      <c r="IL16" s="430"/>
      <c r="IM16" s="430"/>
      <c r="IN16" s="430"/>
      <c r="IO16" s="430"/>
      <c r="IP16" s="430"/>
      <c r="IQ16" s="430"/>
      <c r="IR16" s="430"/>
      <c r="IS16" s="430"/>
      <c r="IT16" s="430"/>
      <c r="IU16" s="430"/>
      <c r="IV16" s="430"/>
      <c r="IW16" s="430"/>
      <c r="IX16" s="430"/>
      <c r="IY16" s="430"/>
      <c r="IZ16" s="430"/>
      <c r="JA16" s="430"/>
      <c r="JB16" s="430"/>
      <c r="JC16" s="430"/>
      <c r="JD16" s="430"/>
      <c r="JE16" s="430"/>
      <c r="JF16" s="430"/>
      <c r="JG16" s="430"/>
      <c r="JH16" s="430"/>
      <c r="JI16" s="430"/>
      <c r="JJ16" s="430"/>
    </row>
    <row r="17" spans="1:270" s="437" customFormat="1" ht="55.5" customHeight="1" x14ac:dyDescent="0.2">
      <c r="A17" s="458">
        <v>4</v>
      </c>
      <c r="B17" s="459"/>
      <c r="C17" s="460" t="s">
        <v>185</v>
      </c>
      <c r="D17" s="463"/>
      <c r="E17" s="462"/>
      <c r="F17" s="903"/>
      <c r="G17" s="909"/>
      <c r="H17" s="909"/>
      <c r="I17" s="909"/>
      <c r="J17" s="910"/>
      <c r="K17" s="429"/>
      <c r="L17" s="452"/>
      <c r="M17" s="430"/>
      <c r="N17" s="430"/>
      <c r="O17" s="430"/>
      <c r="P17" s="430"/>
      <c r="Q17" s="430"/>
      <c r="R17" s="430"/>
      <c r="S17" s="430"/>
      <c r="T17" s="430"/>
      <c r="U17" s="430"/>
      <c r="V17" s="430"/>
      <c r="W17" s="430"/>
      <c r="X17" s="430"/>
      <c r="Y17" s="430"/>
      <c r="Z17" s="430"/>
      <c r="AA17" s="430"/>
      <c r="AB17" s="430"/>
      <c r="AC17" s="430"/>
      <c r="AD17" s="430"/>
      <c r="AE17" s="430"/>
      <c r="AF17" s="430"/>
      <c r="AG17" s="430"/>
      <c r="AH17" s="430"/>
      <c r="AI17" s="430"/>
      <c r="AJ17" s="430"/>
      <c r="AK17" s="430"/>
      <c r="AL17" s="430"/>
      <c r="AM17" s="430"/>
      <c r="AN17" s="430"/>
      <c r="AO17" s="430"/>
      <c r="AP17" s="430"/>
      <c r="AQ17" s="430"/>
      <c r="AR17" s="430"/>
      <c r="AS17" s="430"/>
      <c r="AT17" s="430"/>
      <c r="AU17" s="430"/>
      <c r="AV17" s="430"/>
      <c r="AW17" s="430"/>
      <c r="AX17" s="430"/>
      <c r="AY17" s="430"/>
      <c r="AZ17" s="430"/>
      <c r="BA17" s="430"/>
      <c r="BB17" s="430"/>
      <c r="BC17" s="430"/>
      <c r="BD17" s="430"/>
      <c r="BE17" s="430"/>
      <c r="BF17" s="430"/>
      <c r="BG17" s="430"/>
      <c r="BH17" s="430"/>
      <c r="BI17" s="430"/>
      <c r="BJ17" s="430"/>
      <c r="BK17" s="430"/>
      <c r="BL17" s="430"/>
      <c r="BM17" s="430"/>
      <c r="BN17" s="430"/>
      <c r="BO17" s="430"/>
      <c r="BP17" s="430"/>
      <c r="BQ17" s="430"/>
      <c r="BR17" s="430"/>
      <c r="BS17" s="430"/>
      <c r="BT17" s="430"/>
      <c r="BU17" s="430"/>
      <c r="BV17" s="430"/>
      <c r="BW17" s="430"/>
      <c r="BX17" s="430"/>
      <c r="BY17" s="430"/>
      <c r="BZ17" s="430"/>
      <c r="CA17" s="430"/>
      <c r="CB17" s="430"/>
      <c r="CC17" s="430"/>
      <c r="CD17" s="430"/>
      <c r="CE17" s="430"/>
      <c r="CF17" s="430"/>
      <c r="CG17" s="430"/>
      <c r="CH17" s="430"/>
      <c r="CI17" s="430"/>
      <c r="CJ17" s="430"/>
      <c r="CK17" s="430"/>
      <c r="CL17" s="430"/>
      <c r="CM17" s="430"/>
      <c r="CN17" s="430"/>
      <c r="CO17" s="430"/>
      <c r="CP17" s="430"/>
      <c r="CQ17" s="430"/>
      <c r="CR17" s="430"/>
      <c r="CS17" s="430"/>
      <c r="CT17" s="430"/>
      <c r="CU17" s="430"/>
      <c r="CV17" s="430"/>
      <c r="CW17" s="430"/>
      <c r="CX17" s="430"/>
      <c r="CY17" s="430"/>
      <c r="CZ17" s="430"/>
      <c r="DA17" s="430"/>
      <c r="DB17" s="430"/>
      <c r="DC17" s="430"/>
      <c r="DD17" s="430"/>
      <c r="DE17" s="430"/>
      <c r="DF17" s="430"/>
      <c r="DG17" s="430"/>
      <c r="DH17" s="430"/>
      <c r="DI17" s="430"/>
      <c r="DJ17" s="430"/>
      <c r="DK17" s="430"/>
      <c r="DL17" s="430"/>
      <c r="DM17" s="430"/>
      <c r="DN17" s="430"/>
      <c r="DO17" s="430"/>
      <c r="DP17" s="430"/>
      <c r="DQ17" s="430"/>
      <c r="DR17" s="430"/>
      <c r="DS17" s="430"/>
      <c r="DT17" s="430"/>
      <c r="DU17" s="430"/>
      <c r="DV17" s="430"/>
      <c r="DW17" s="430"/>
      <c r="DX17" s="430"/>
      <c r="DY17" s="430"/>
      <c r="DZ17" s="430"/>
      <c r="EA17" s="430"/>
      <c r="EB17" s="430"/>
      <c r="EC17" s="430"/>
      <c r="ED17" s="430"/>
      <c r="EE17" s="430"/>
      <c r="EF17" s="430"/>
      <c r="EG17" s="430"/>
      <c r="EH17" s="430"/>
      <c r="EI17" s="430"/>
      <c r="EJ17" s="430"/>
      <c r="EK17" s="430"/>
      <c r="EL17" s="430"/>
      <c r="EM17" s="430"/>
      <c r="EN17" s="430"/>
      <c r="EO17" s="430"/>
      <c r="EP17" s="430"/>
      <c r="EQ17" s="430"/>
      <c r="ER17" s="430"/>
      <c r="ES17" s="430"/>
      <c r="ET17" s="430"/>
      <c r="EU17" s="430"/>
      <c r="EV17" s="430"/>
      <c r="EW17" s="430"/>
      <c r="EX17" s="430"/>
      <c r="EY17" s="430"/>
      <c r="EZ17" s="430"/>
      <c r="FA17" s="430"/>
      <c r="FB17" s="430"/>
      <c r="FC17" s="430"/>
      <c r="FD17" s="430"/>
      <c r="FE17" s="430"/>
      <c r="FF17" s="430"/>
      <c r="FG17" s="430"/>
      <c r="FH17" s="430"/>
      <c r="FI17" s="430"/>
      <c r="FJ17" s="430"/>
      <c r="FK17" s="430"/>
      <c r="FL17" s="430"/>
      <c r="FM17" s="430"/>
      <c r="FN17" s="430"/>
      <c r="FO17" s="430"/>
      <c r="FP17" s="430"/>
      <c r="FQ17" s="430"/>
      <c r="FR17" s="430"/>
      <c r="FS17" s="430"/>
      <c r="FT17" s="430"/>
      <c r="FU17" s="430"/>
      <c r="FV17" s="430"/>
      <c r="FW17" s="430"/>
      <c r="FX17" s="430"/>
      <c r="FY17" s="430"/>
      <c r="FZ17" s="430"/>
      <c r="GA17" s="430"/>
      <c r="GB17" s="430"/>
      <c r="GC17" s="430"/>
      <c r="GD17" s="430"/>
      <c r="GE17" s="430"/>
      <c r="GF17" s="430"/>
      <c r="GG17" s="430"/>
      <c r="GH17" s="430"/>
      <c r="GI17" s="430"/>
      <c r="GJ17" s="430"/>
      <c r="GK17" s="430"/>
      <c r="GL17" s="430"/>
      <c r="GM17" s="430"/>
      <c r="GN17" s="430"/>
      <c r="GO17" s="430"/>
      <c r="GP17" s="430"/>
      <c r="GQ17" s="430"/>
      <c r="GR17" s="430"/>
      <c r="GS17" s="430"/>
      <c r="GT17" s="430"/>
      <c r="GU17" s="430"/>
      <c r="GV17" s="430"/>
      <c r="GW17" s="430"/>
      <c r="GX17" s="430"/>
      <c r="GY17" s="430"/>
      <c r="GZ17" s="430"/>
      <c r="HA17" s="430"/>
      <c r="HB17" s="430"/>
      <c r="HC17" s="430"/>
      <c r="HD17" s="430"/>
      <c r="HE17" s="430"/>
      <c r="HF17" s="430"/>
      <c r="HG17" s="430"/>
      <c r="HH17" s="430"/>
      <c r="HI17" s="430"/>
      <c r="HJ17" s="430"/>
      <c r="HK17" s="430"/>
      <c r="HL17" s="430"/>
      <c r="HM17" s="430"/>
      <c r="HN17" s="430"/>
      <c r="HO17" s="430"/>
      <c r="HP17" s="430"/>
      <c r="HQ17" s="430"/>
      <c r="HR17" s="430"/>
      <c r="HS17" s="430"/>
      <c r="HT17" s="430"/>
      <c r="HU17" s="430"/>
      <c r="HV17" s="430"/>
      <c r="HW17" s="430"/>
      <c r="HX17" s="430"/>
      <c r="HY17" s="430"/>
      <c r="HZ17" s="430"/>
      <c r="IA17" s="430"/>
      <c r="IB17" s="430"/>
      <c r="IC17" s="430"/>
      <c r="ID17" s="430"/>
      <c r="IE17" s="430"/>
      <c r="IF17" s="430"/>
      <c r="IG17" s="430"/>
      <c r="IH17" s="430"/>
      <c r="II17" s="430"/>
      <c r="IJ17" s="430"/>
      <c r="IK17" s="430"/>
      <c r="IL17" s="430"/>
      <c r="IM17" s="430"/>
      <c r="IN17" s="430"/>
      <c r="IO17" s="430"/>
      <c r="IP17" s="430"/>
      <c r="IQ17" s="430"/>
      <c r="IR17" s="430"/>
      <c r="IS17" s="430"/>
      <c r="IT17" s="430"/>
      <c r="IU17" s="430"/>
      <c r="IV17" s="430"/>
      <c r="IW17" s="430"/>
      <c r="IX17" s="430"/>
      <c r="IY17" s="430"/>
      <c r="IZ17" s="430"/>
      <c r="JA17" s="430"/>
      <c r="JB17" s="430"/>
      <c r="JC17" s="430"/>
      <c r="JD17" s="430"/>
      <c r="JE17" s="430"/>
      <c r="JF17" s="430"/>
      <c r="JG17" s="430"/>
      <c r="JH17" s="430"/>
      <c r="JI17" s="430"/>
      <c r="JJ17" s="430"/>
    </row>
    <row r="18" spans="1:270" ht="56.25" customHeight="1" x14ac:dyDescent="0.2">
      <c r="A18" s="458">
        <v>5</v>
      </c>
      <c r="B18" s="459"/>
      <c r="C18" s="460" t="s">
        <v>380</v>
      </c>
      <c r="D18" s="461" t="str">
        <f>IF(ISERROR(E14/E17),"-",E14/E17)</f>
        <v>-</v>
      </c>
      <c r="E18" s="465" t="str">
        <f>D18</f>
        <v>-</v>
      </c>
      <c r="F18" s="903"/>
      <c r="G18" s="909"/>
      <c r="H18" s="909"/>
      <c r="I18" s="909"/>
      <c r="J18" s="910"/>
      <c r="K18" s="429"/>
      <c r="L18" s="446"/>
    </row>
    <row r="19" spans="1:270" ht="50.25" customHeight="1" x14ac:dyDescent="0.2">
      <c r="A19" s="466" t="s">
        <v>306</v>
      </c>
      <c r="B19" s="466"/>
      <c r="C19" s="467" t="s">
        <v>290</v>
      </c>
      <c r="D19" s="468" t="str">
        <f>IF(E19="Yes",1.33,IF(E19="No",0,"-"))</f>
        <v>-</v>
      </c>
      <c r="E19" s="469"/>
      <c r="F19" s="936"/>
      <c r="G19" s="909"/>
      <c r="H19" s="909"/>
      <c r="I19" s="909"/>
      <c r="J19" s="910"/>
      <c r="K19" s="429"/>
      <c r="L19" s="446"/>
    </row>
    <row r="20" spans="1:270" ht="56.25" customHeight="1" x14ac:dyDescent="0.2">
      <c r="A20" s="466" t="s">
        <v>307</v>
      </c>
      <c r="B20" s="466"/>
      <c r="C20" s="467" t="s">
        <v>291</v>
      </c>
      <c r="D20" s="468" t="str">
        <f>IF(E20="Yes",1.33,IF(E20="No",0,"-"))</f>
        <v>-</v>
      </c>
      <c r="E20" s="469"/>
      <c r="F20" s="936"/>
      <c r="G20" s="909"/>
      <c r="H20" s="909"/>
      <c r="I20" s="909"/>
      <c r="J20" s="910"/>
      <c r="K20" s="429"/>
      <c r="L20" s="446"/>
    </row>
    <row r="21" spans="1:270" s="437" customFormat="1" ht="30" customHeight="1" x14ac:dyDescent="0.2">
      <c r="A21" s="897" t="s">
        <v>350</v>
      </c>
      <c r="B21" s="898"/>
      <c r="C21" s="898"/>
      <c r="D21" s="898"/>
      <c r="E21" s="898"/>
      <c r="F21" s="898"/>
      <c r="G21" s="898"/>
      <c r="H21" s="898"/>
      <c r="I21" s="898"/>
      <c r="J21" s="899"/>
      <c r="K21" s="429"/>
      <c r="L21" s="446"/>
      <c r="M21" s="430"/>
      <c r="N21" s="430"/>
      <c r="O21" s="430"/>
      <c r="P21" s="430"/>
      <c r="Q21" s="430"/>
      <c r="R21" s="430"/>
      <c r="S21" s="430"/>
      <c r="T21" s="430"/>
      <c r="U21" s="430"/>
      <c r="V21" s="430"/>
      <c r="W21" s="430"/>
      <c r="X21" s="430"/>
      <c r="Y21" s="430"/>
      <c r="Z21" s="430"/>
      <c r="AA21" s="430"/>
      <c r="AB21" s="430"/>
      <c r="AC21" s="430"/>
      <c r="AD21" s="430"/>
      <c r="AE21" s="430"/>
      <c r="AF21" s="430"/>
      <c r="AG21" s="430"/>
      <c r="AH21" s="430"/>
      <c r="AI21" s="430"/>
      <c r="AJ21" s="430"/>
      <c r="AK21" s="430"/>
      <c r="AL21" s="430"/>
      <c r="AM21" s="430"/>
      <c r="AN21" s="430"/>
      <c r="AO21" s="430"/>
      <c r="AP21" s="430"/>
      <c r="AQ21" s="430"/>
      <c r="AR21" s="430"/>
      <c r="AS21" s="430"/>
      <c r="AT21" s="430"/>
      <c r="AU21" s="430"/>
      <c r="AV21" s="430"/>
      <c r="AW21" s="430"/>
      <c r="AX21" s="430"/>
      <c r="AY21" s="430"/>
      <c r="AZ21" s="430"/>
      <c r="BA21" s="430"/>
      <c r="BB21" s="430"/>
      <c r="BC21" s="430"/>
      <c r="BD21" s="430"/>
      <c r="BE21" s="430"/>
      <c r="BF21" s="430"/>
      <c r="BG21" s="430"/>
      <c r="BH21" s="430"/>
      <c r="BI21" s="430"/>
      <c r="BJ21" s="430"/>
      <c r="BK21" s="430"/>
      <c r="BL21" s="430"/>
      <c r="BM21" s="430"/>
      <c r="BN21" s="430"/>
      <c r="BO21" s="430"/>
      <c r="BP21" s="430"/>
      <c r="BQ21" s="430"/>
      <c r="BR21" s="430"/>
      <c r="BS21" s="430"/>
      <c r="BT21" s="430"/>
      <c r="BU21" s="430"/>
      <c r="BV21" s="430"/>
      <c r="BW21" s="430"/>
      <c r="BX21" s="430"/>
      <c r="BY21" s="430"/>
      <c r="BZ21" s="430"/>
      <c r="CA21" s="430"/>
      <c r="CB21" s="430"/>
      <c r="CC21" s="430"/>
      <c r="CD21" s="430"/>
      <c r="CE21" s="430"/>
      <c r="CF21" s="430"/>
      <c r="CG21" s="430"/>
      <c r="CH21" s="430"/>
      <c r="CI21" s="430"/>
      <c r="CJ21" s="430"/>
      <c r="CK21" s="430"/>
      <c r="CL21" s="430"/>
      <c r="CM21" s="430"/>
      <c r="CN21" s="430"/>
      <c r="CO21" s="430"/>
      <c r="CP21" s="430"/>
      <c r="CQ21" s="430"/>
      <c r="CR21" s="430"/>
      <c r="CS21" s="430"/>
      <c r="CT21" s="430"/>
      <c r="CU21" s="430"/>
      <c r="CV21" s="430"/>
      <c r="CW21" s="430"/>
      <c r="CX21" s="430"/>
      <c r="CY21" s="430"/>
      <c r="CZ21" s="430"/>
      <c r="DA21" s="430"/>
      <c r="DB21" s="430"/>
      <c r="DC21" s="430"/>
      <c r="DD21" s="430"/>
      <c r="DE21" s="430"/>
      <c r="DF21" s="430"/>
      <c r="DG21" s="430"/>
      <c r="DH21" s="430"/>
      <c r="DI21" s="430"/>
      <c r="DJ21" s="430"/>
      <c r="DK21" s="430"/>
      <c r="DL21" s="430"/>
      <c r="DM21" s="430"/>
      <c r="DN21" s="430"/>
      <c r="DO21" s="430"/>
      <c r="DP21" s="430"/>
      <c r="DQ21" s="430"/>
      <c r="DR21" s="430"/>
      <c r="DS21" s="430"/>
      <c r="DT21" s="430"/>
      <c r="DU21" s="430"/>
      <c r="DV21" s="430"/>
      <c r="DW21" s="430"/>
      <c r="DX21" s="430"/>
      <c r="DY21" s="430"/>
      <c r="DZ21" s="430"/>
      <c r="EA21" s="430"/>
      <c r="EB21" s="430"/>
      <c r="EC21" s="430"/>
      <c r="ED21" s="430"/>
      <c r="EE21" s="430"/>
      <c r="EF21" s="430"/>
      <c r="EG21" s="430"/>
      <c r="EH21" s="430"/>
      <c r="EI21" s="430"/>
      <c r="EJ21" s="430"/>
      <c r="EK21" s="430"/>
      <c r="EL21" s="430"/>
      <c r="EM21" s="430"/>
      <c r="EN21" s="430"/>
      <c r="EO21" s="430"/>
      <c r="EP21" s="430"/>
      <c r="EQ21" s="430"/>
      <c r="ER21" s="430"/>
      <c r="ES21" s="430"/>
      <c r="ET21" s="430"/>
      <c r="EU21" s="430"/>
      <c r="EV21" s="430"/>
      <c r="EW21" s="430"/>
      <c r="EX21" s="430"/>
      <c r="EY21" s="430"/>
      <c r="EZ21" s="430"/>
      <c r="FA21" s="430"/>
      <c r="FB21" s="430"/>
      <c r="FC21" s="430"/>
      <c r="FD21" s="430"/>
      <c r="FE21" s="430"/>
      <c r="FF21" s="430"/>
      <c r="FG21" s="430"/>
      <c r="FH21" s="430"/>
      <c r="FI21" s="430"/>
      <c r="FJ21" s="430"/>
      <c r="FK21" s="430"/>
      <c r="FL21" s="430"/>
      <c r="FM21" s="430"/>
      <c r="FN21" s="430"/>
      <c r="FO21" s="430"/>
      <c r="FP21" s="430"/>
      <c r="FQ21" s="430"/>
      <c r="FR21" s="430"/>
      <c r="FS21" s="430"/>
      <c r="FT21" s="430"/>
      <c r="FU21" s="430"/>
      <c r="FV21" s="430"/>
      <c r="FW21" s="430"/>
      <c r="FX21" s="430"/>
      <c r="FY21" s="430"/>
      <c r="FZ21" s="430"/>
      <c r="GA21" s="430"/>
      <c r="GB21" s="430"/>
      <c r="GC21" s="430"/>
      <c r="GD21" s="430"/>
      <c r="GE21" s="430"/>
      <c r="GF21" s="430"/>
      <c r="GG21" s="430"/>
      <c r="GH21" s="430"/>
      <c r="GI21" s="430"/>
      <c r="GJ21" s="430"/>
      <c r="GK21" s="430"/>
      <c r="GL21" s="430"/>
      <c r="GM21" s="430"/>
      <c r="GN21" s="430"/>
      <c r="GO21" s="430"/>
      <c r="GP21" s="430"/>
      <c r="GQ21" s="430"/>
      <c r="GR21" s="430"/>
      <c r="GS21" s="430"/>
      <c r="GT21" s="430"/>
      <c r="GU21" s="430"/>
      <c r="GV21" s="430"/>
      <c r="GW21" s="430"/>
      <c r="GX21" s="430"/>
      <c r="GY21" s="430"/>
      <c r="GZ21" s="430"/>
      <c r="HA21" s="430"/>
      <c r="HB21" s="430"/>
      <c r="HC21" s="430"/>
      <c r="HD21" s="430"/>
      <c r="HE21" s="430"/>
      <c r="HF21" s="430"/>
      <c r="HG21" s="430"/>
      <c r="HH21" s="430"/>
      <c r="HI21" s="430"/>
      <c r="HJ21" s="430"/>
      <c r="HK21" s="430"/>
      <c r="HL21" s="430"/>
      <c r="HM21" s="430"/>
      <c r="HN21" s="430"/>
      <c r="HO21" s="430"/>
      <c r="HP21" s="430"/>
      <c r="HQ21" s="430"/>
      <c r="HR21" s="430"/>
      <c r="HS21" s="430"/>
      <c r="HT21" s="430"/>
      <c r="HU21" s="430"/>
      <c r="HV21" s="430"/>
      <c r="HW21" s="430"/>
      <c r="HX21" s="430"/>
      <c r="HY21" s="430"/>
      <c r="HZ21" s="430"/>
      <c r="IA21" s="430"/>
      <c r="IB21" s="430"/>
      <c r="IC21" s="430"/>
      <c r="ID21" s="430"/>
      <c r="IE21" s="430"/>
      <c r="IF21" s="430"/>
      <c r="IG21" s="430"/>
      <c r="IH21" s="430"/>
      <c r="II21" s="430"/>
      <c r="IJ21" s="430"/>
      <c r="IK21" s="430"/>
      <c r="IL21" s="430"/>
      <c r="IM21" s="430"/>
      <c r="IN21" s="430"/>
      <c r="IO21" s="430"/>
      <c r="IP21" s="430"/>
      <c r="IQ21" s="430"/>
      <c r="IR21" s="430"/>
      <c r="IS21" s="430"/>
      <c r="IT21" s="430"/>
      <c r="IU21" s="430"/>
      <c r="IV21" s="430"/>
      <c r="IW21" s="430"/>
      <c r="IX21" s="430"/>
      <c r="IY21" s="430"/>
      <c r="IZ21" s="430"/>
      <c r="JA21" s="430"/>
      <c r="JB21" s="430"/>
      <c r="JC21" s="430"/>
      <c r="JD21" s="430"/>
      <c r="JE21" s="430"/>
      <c r="JF21" s="430"/>
      <c r="JG21" s="430"/>
      <c r="JH21" s="430"/>
      <c r="JI21" s="430"/>
      <c r="JJ21" s="430"/>
    </row>
    <row r="22" spans="1:270" s="437" customFormat="1" ht="40.15" customHeight="1" x14ac:dyDescent="0.2">
      <c r="A22" s="455"/>
      <c r="B22" s="470"/>
      <c r="C22" s="471" t="s">
        <v>208</v>
      </c>
      <c r="D22" s="472"/>
      <c r="E22" s="457" t="str">
        <f>E13</f>
        <v>-</v>
      </c>
      <c r="F22" s="953"/>
      <c r="G22" s="954"/>
      <c r="H22" s="954"/>
      <c r="I22" s="954"/>
      <c r="J22" s="955"/>
      <c r="K22" s="429"/>
      <c r="L22" s="446"/>
      <c r="M22" s="430"/>
      <c r="N22" s="430"/>
      <c r="O22" s="430"/>
      <c r="P22" s="430"/>
      <c r="Q22" s="430"/>
      <c r="R22" s="430"/>
      <c r="S22" s="430"/>
      <c r="T22" s="430"/>
      <c r="U22" s="430"/>
      <c r="V22" s="430"/>
      <c r="W22" s="430"/>
      <c r="X22" s="430"/>
      <c r="Y22" s="430"/>
      <c r="Z22" s="430"/>
      <c r="AA22" s="430"/>
      <c r="AB22" s="430"/>
      <c r="AC22" s="430"/>
      <c r="AD22" s="430"/>
      <c r="AE22" s="430"/>
      <c r="AF22" s="430"/>
      <c r="AG22" s="430"/>
      <c r="AH22" s="430"/>
      <c r="AI22" s="430"/>
      <c r="AJ22" s="430"/>
      <c r="AK22" s="430"/>
      <c r="AL22" s="430"/>
      <c r="AM22" s="430"/>
      <c r="AN22" s="430"/>
      <c r="AO22" s="430"/>
      <c r="AP22" s="430"/>
      <c r="AQ22" s="430"/>
      <c r="AR22" s="430"/>
      <c r="AS22" s="430"/>
      <c r="AT22" s="430"/>
      <c r="AU22" s="430"/>
      <c r="AV22" s="430"/>
      <c r="AW22" s="430"/>
      <c r="AX22" s="430"/>
      <c r="AY22" s="430"/>
      <c r="AZ22" s="430"/>
      <c r="BA22" s="430"/>
      <c r="BB22" s="430"/>
      <c r="BC22" s="430"/>
      <c r="BD22" s="430"/>
      <c r="BE22" s="430"/>
      <c r="BF22" s="430"/>
      <c r="BG22" s="430"/>
      <c r="BH22" s="430"/>
      <c r="BI22" s="430"/>
      <c r="BJ22" s="430"/>
      <c r="BK22" s="430"/>
      <c r="BL22" s="430"/>
      <c r="BM22" s="430"/>
      <c r="BN22" s="430"/>
      <c r="BO22" s="430"/>
      <c r="BP22" s="430"/>
      <c r="BQ22" s="430"/>
      <c r="BR22" s="430"/>
      <c r="BS22" s="430"/>
      <c r="BT22" s="430"/>
      <c r="BU22" s="430"/>
      <c r="BV22" s="430"/>
      <c r="BW22" s="430"/>
      <c r="BX22" s="430"/>
      <c r="BY22" s="430"/>
      <c r="BZ22" s="430"/>
      <c r="CA22" s="430"/>
      <c r="CB22" s="430"/>
      <c r="CC22" s="430"/>
      <c r="CD22" s="430"/>
      <c r="CE22" s="430"/>
      <c r="CF22" s="430"/>
      <c r="CG22" s="430"/>
      <c r="CH22" s="430"/>
      <c r="CI22" s="430"/>
      <c r="CJ22" s="430"/>
      <c r="CK22" s="430"/>
      <c r="CL22" s="430"/>
      <c r="CM22" s="430"/>
      <c r="CN22" s="430"/>
      <c r="CO22" s="430"/>
      <c r="CP22" s="430"/>
      <c r="CQ22" s="430"/>
      <c r="CR22" s="430"/>
      <c r="CS22" s="430"/>
      <c r="CT22" s="430"/>
      <c r="CU22" s="430"/>
      <c r="CV22" s="430"/>
      <c r="CW22" s="430"/>
      <c r="CX22" s="430"/>
      <c r="CY22" s="430"/>
      <c r="CZ22" s="430"/>
      <c r="DA22" s="430"/>
      <c r="DB22" s="430"/>
      <c r="DC22" s="430"/>
      <c r="DD22" s="430"/>
      <c r="DE22" s="430"/>
      <c r="DF22" s="430"/>
      <c r="DG22" s="430"/>
      <c r="DH22" s="430"/>
      <c r="DI22" s="430"/>
      <c r="DJ22" s="430"/>
      <c r="DK22" s="430"/>
      <c r="DL22" s="430"/>
      <c r="DM22" s="430"/>
      <c r="DN22" s="430"/>
      <c r="DO22" s="430"/>
      <c r="DP22" s="430"/>
      <c r="DQ22" s="430"/>
      <c r="DR22" s="430"/>
      <c r="DS22" s="430"/>
      <c r="DT22" s="430"/>
      <c r="DU22" s="430"/>
      <c r="DV22" s="430"/>
      <c r="DW22" s="430"/>
      <c r="DX22" s="430"/>
      <c r="DY22" s="430"/>
      <c r="DZ22" s="430"/>
      <c r="EA22" s="430"/>
      <c r="EB22" s="430"/>
      <c r="EC22" s="430"/>
      <c r="ED22" s="430"/>
      <c r="EE22" s="430"/>
      <c r="EF22" s="430"/>
      <c r="EG22" s="430"/>
      <c r="EH22" s="430"/>
      <c r="EI22" s="430"/>
      <c r="EJ22" s="430"/>
      <c r="EK22" s="430"/>
      <c r="EL22" s="430"/>
      <c r="EM22" s="430"/>
      <c r="EN22" s="430"/>
      <c r="EO22" s="430"/>
      <c r="EP22" s="430"/>
      <c r="EQ22" s="430"/>
      <c r="ER22" s="430"/>
      <c r="ES22" s="430"/>
      <c r="ET22" s="430"/>
      <c r="EU22" s="430"/>
      <c r="EV22" s="430"/>
      <c r="EW22" s="430"/>
      <c r="EX22" s="430"/>
      <c r="EY22" s="430"/>
      <c r="EZ22" s="430"/>
      <c r="FA22" s="430"/>
      <c r="FB22" s="430"/>
      <c r="FC22" s="430"/>
      <c r="FD22" s="430"/>
      <c r="FE22" s="430"/>
      <c r="FF22" s="430"/>
      <c r="FG22" s="430"/>
      <c r="FH22" s="430"/>
      <c r="FI22" s="430"/>
      <c r="FJ22" s="430"/>
      <c r="FK22" s="430"/>
      <c r="FL22" s="430"/>
      <c r="FM22" s="430"/>
      <c r="FN22" s="430"/>
      <c r="FO22" s="430"/>
      <c r="FP22" s="430"/>
      <c r="FQ22" s="430"/>
      <c r="FR22" s="430"/>
      <c r="FS22" s="430"/>
      <c r="FT22" s="430"/>
      <c r="FU22" s="430"/>
      <c r="FV22" s="430"/>
      <c r="FW22" s="430"/>
      <c r="FX22" s="430"/>
      <c r="FY22" s="430"/>
      <c r="FZ22" s="430"/>
      <c r="GA22" s="430"/>
      <c r="GB22" s="430"/>
      <c r="GC22" s="430"/>
      <c r="GD22" s="430"/>
      <c r="GE22" s="430"/>
      <c r="GF22" s="430"/>
      <c r="GG22" s="430"/>
      <c r="GH22" s="430"/>
      <c r="GI22" s="430"/>
      <c r="GJ22" s="430"/>
      <c r="GK22" s="430"/>
      <c r="GL22" s="430"/>
      <c r="GM22" s="430"/>
      <c r="GN22" s="430"/>
      <c r="GO22" s="430"/>
      <c r="GP22" s="430"/>
      <c r="GQ22" s="430"/>
      <c r="GR22" s="430"/>
      <c r="GS22" s="430"/>
      <c r="GT22" s="430"/>
      <c r="GU22" s="430"/>
      <c r="GV22" s="430"/>
      <c r="GW22" s="430"/>
      <c r="GX22" s="430"/>
      <c r="GY22" s="430"/>
      <c r="GZ22" s="430"/>
      <c r="HA22" s="430"/>
      <c r="HB22" s="430"/>
      <c r="HC22" s="430"/>
      <c r="HD22" s="430"/>
      <c r="HE22" s="430"/>
      <c r="HF22" s="430"/>
      <c r="HG22" s="430"/>
      <c r="HH22" s="430"/>
      <c r="HI22" s="430"/>
      <c r="HJ22" s="430"/>
      <c r="HK22" s="430"/>
      <c r="HL22" s="430"/>
      <c r="HM22" s="430"/>
      <c r="HN22" s="430"/>
      <c r="HO22" s="430"/>
      <c r="HP22" s="430"/>
      <c r="HQ22" s="430"/>
      <c r="HR22" s="430"/>
      <c r="HS22" s="430"/>
      <c r="HT22" s="430"/>
      <c r="HU22" s="430"/>
      <c r="HV22" s="430"/>
      <c r="HW22" s="430"/>
      <c r="HX22" s="430"/>
      <c r="HY22" s="430"/>
      <c r="HZ22" s="430"/>
      <c r="IA22" s="430"/>
      <c r="IB22" s="430"/>
      <c r="IC22" s="430"/>
      <c r="ID22" s="430"/>
      <c r="IE22" s="430"/>
      <c r="IF22" s="430"/>
      <c r="IG22" s="430"/>
      <c r="IH22" s="430"/>
      <c r="II22" s="430"/>
      <c r="IJ22" s="430"/>
      <c r="IK22" s="430"/>
      <c r="IL22" s="430"/>
      <c r="IM22" s="430"/>
      <c r="IN22" s="430"/>
      <c r="IO22" s="430"/>
      <c r="IP22" s="430"/>
      <c r="IQ22" s="430"/>
      <c r="IR22" s="430"/>
      <c r="IS22" s="430"/>
      <c r="IT22" s="430"/>
      <c r="IU22" s="430"/>
      <c r="IV22" s="430"/>
      <c r="IW22" s="430"/>
      <c r="IX22" s="430"/>
      <c r="IY22" s="430"/>
      <c r="IZ22" s="430"/>
      <c r="JA22" s="430"/>
      <c r="JB22" s="430"/>
      <c r="JC22" s="430"/>
      <c r="JD22" s="430"/>
      <c r="JE22" s="430"/>
      <c r="JF22" s="430"/>
      <c r="JG22" s="430"/>
      <c r="JH22" s="430"/>
      <c r="JI22" s="430"/>
      <c r="JJ22" s="430"/>
    </row>
    <row r="23" spans="1:270" s="437" customFormat="1" ht="45" customHeight="1" x14ac:dyDescent="0.2">
      <c r="A23" s="473">
        <v>6</v>
      </c>
      <c r="B23" s="474"/>
      <c r="C23" s="460" t="s">
        <v>362</v>
      </c>
      <c r="D23" s="461" t="str">
        <f>IF(E23="Yes",1.33,IF(E23="No",0,"-"))</f>
        <v>-</v>
      </c>
      <c r="E23" s="469"/>
      <c r="F23" s="918"/>
      <c r="G23" s="909"/>
      <c r="H23" s="909"/>
      <c r="I23" s="909"/>
      <c r="J23" s="910"/>
      <c r="K23" s="429"/>
      <c r="L23" s="446"/>
      <c r="M23" s="430"/>
      <c r="N23" s="430"/>
      <c r="O23" s="430"/>
      <c r="P23" s="430"/>
      <c r="Q23" s="430"/>
      <c r="R23" s="430"/>
      <c r="S23" s="430"/>
      <c r="T23" s="430"/>
      <c r="U23" s="430"/>
      <c r="V23" s="430"/>
      <c r="W23" s="430"/>
      <c r="X23" s="430"/>
      <c r="Y23" s="430"/>
      <c r="Z23" s="430"/>
      <c r="AA23" s="430"/>
      <c r="AB23" s="430"/>
      <c r="AC23" s="430"/>
      <c r="AD23" s="430"/>
      <c r="AE23" s="430"/>
      <c r="AF23" s="430"/>
      <c r="AG23" s="430"/>
      <c r="AH23" s="430"/>
      <c r="AI23" s="430"/>
      <c r="AJ23" s="430"/>
      <c r="AK23" s="430"/>
      <c r="AL23" s="430"/>
      <c r="AM23" s="430"/>
      <c r="AN23" s="430"/>
      <c r="AO23" s="430"/>
      <c r="AP23" s="430"/>
      <c r="AQ23" s="430"/>
      <c r="AR23" s="430"/>
      <c r="AS23" s="430"/>
      <c r="AT23" s="430"/>
      <c r="AU23" s="430"/>
      <c r="AV23" s="430"/>
      <c r="AW23" s="430"/>
      <c r="AX23" s="430"/>
      <c r="AY23" s="430"/>
      <c r="AZ23" s="430"/>
      <c r="BA23" s="430"/>
      <c r="BB23" s="430"/>
      <c r="BC23" s="430"/>
      <c r="BD23" s="430"/>
      <c r="BE23" s="430"/>
      <c r="BF23" s="430"/>
      <c r="BG23" s="430"/>
      <c r="BH23" s="430"/>
      <c r="BI23" s="430"/>
      <c r="BJ23" s="430"/>
      <c r="BK23" s="430"/>
      <c r="BL23" s="430"/>
      <c r="BM23" s="430"/>
      <c r="BN23" s="430"/>
      <c r="BO23" s="430"/>
      <c r="BP23" s="430"/>
      <c r="BQ23" s="430"/>
      <c r="BR23" s="430"/>
      <c r="BS23" s="430"/>
      <c r="BT23" s="430"/>
      <c r="BU23" s="430"/>
      <c r="BV23" s="430"/>
      <c r="BW23" s="430"/>
      <c r="BX23" s="430"/>
      <c r="BY23" s="430"/>
      <c r="BZ23" s="430"/>
      <c r="CA23" s="430"/>
      <c r="CB23" s="430"/>
      <c r="CC23" s="430"/>
      <c r="CD23" s="430"/>
      <c r="CE23" s="430"/>
      <c r="CF23" s="430"/>
      <c r="CG23" s="430"/>
      <c r="CH23" s="430"/>
      <c r="CI23" s="430"/>
      <c r="CJ23" s="430"/>
      <c r="CK23" s="430"/>
      <c r="CL23" s="430"/>
      <c r="CM23" s="430"/>
      <c r="CN23" s="430"/>
      <c r="CO23" s="430"/>
      <c r="CP23" s="430"/>
      <c r="CQ23" s="430"/>
      <c r="CR23" s="430"/>
      <c r="CS23" s="430"/>
      <c r="CT23" s="430"/>
      <c r="CU23" s="430"/>
      <c r="CV23" s="430"/>
      <c r="CW23" s="430"/>
      <c r="CX23" s="430"/>
      <c r="CY23" s="430"/>
      <c r="CZ23" s="430"/>
      <c r="DA23" s="430"/>
      <c r="DB23" s="430"/>
      <c r="DC23" s="430"/>
      <c r="DD23" s="430"/>
      <c r="DE23" s="430"/>
      <c r="DF23" s="430"/>
      <c r="DG23" s="430"/>
      <c r="DH23" s="430"/>
      <c r="DI23" s="430"/>
      <c r="DJ23" s="430"/>
      <c r="DK23" s="430"/>
      <c r="DL23" s="430"/>
      <c r="DM23" s="430"/>
      <c r="DN23" s="430"/>
      <c r="DO23" s="430"/>
      <c r="DP23" s="430"/>
      <c r="DQ23" s="430"/>
      <c r="DR23" s="430"/>
      <c r="DS23" s="430"/>
      <c r="DT23" s="430"/>
      <c r="DU23" s="430"/>
      <c r="DV23" s="430"/>
      <c r="DW23" s="430"/>
      <c r="DX23" s="430"/>
      <c r="DY23" s="430"/>
      <c r="DZ23" s="430"/>
      <c r="EA23" s="430"/>
      <c r="EB23" s="430"/>
      <c r="EC23" s="430"/>
      <c r="ED23" s="430"/>
      <c r="EE23" s="430"/>
      <c r="EF23" s="430"/>
      <c r="EG23" s="430"/>
      <c r="EH23" s="430"/>
      <c r="EI23" s="430"/>
      <c r="EJ23" s="430"/>
      <c r="EK23" s="430"/>
      <c r="EL23" s="430"/>
      <c r="EM23" s="430"/>
      <c r="EN23" s="430"/>
      <c r="EO23" s="430"/>
      <c r="EP23" s="430"/>
      <c r="EQ23" s="430"/>
      <c r="ER23" s="430"/>
      <c r="ES23" s="430"/>
      <c r="ET23" s="430"/>
      <c r="EU23" s="430"/>
      <c r="EV23" s="430"/>
      <c r="EW23" s="430"/>
      <c r="EX23" s="430"/>
      <c r="EY23" s="430"/>
      <c r="EZ23" s="430"/>
      <c r="FA23" s="430"/>
      <c r="FB23" s="430"/>
      <c r="FC23" s="430"/>
      <c r="FD23" s="430"/>
      <c r="FE23" s="430"/>
      <c r="FF23" s="430"/>
      <c r="FG23" s="430"/>
      <c r="FH23" s="430"/>
      <c r="FI23" s="430"/>
      <c r="FJ23" s="430"/>
      <c r="FK23" s="430"/>
      <c r="FL23" s="430"/>
      <c r="FM23" s="430"/>
      <c r="FN23" s="430"/>
      <c r="FO23" s="430"/>
      <c r="FP23" s="430"/>
      <c r="FQ23" s="430"/>
      <c r="FR23" s="430"/>
      <c r="FS23" s="430"/>
      <c r="FT23" s="430"/>
      <c r="FU23" s="430"/>
      <c r="FV23" s="430"/>
      <c r="FW23" s="430"/>
      <c r="FX23" s="430"/>
      <c r="FY23" s="430"/>
      <c r="FZ23" s="430"/>
      <c r="GA23" s="430"/>
      <c r="GB23" s="430"/>
      <c r="GC23" s="430"/>
      <c r="GD23" s="430"/>
      <c r="GE23" s="430"/>
      <c r="GF23" s="430"/>
      <c r="GG23" s="430"/>
      <c r="GH23" s="430"/>
      <c r="GI23" s="430"/>
      <c r="GJ23" s="430"/>
      <c r="GK23" s="430"/>
      <c r="GL23" s="430"/>
      <c r="GM23" s="430"/>
      <c r="GN23" s="430"/>
      <c r="GO23" s="430"/>
      <c r="GP23" s="430"/>
      <c r="GQ23" s="430"/>
      <c r="GR23" s="430"/>
      <c r="GS23" s="430"/>
      <c r="GT23" s="430"/>
      <c r="GU23" s="430"/>
      <c r="GV23" s="430"/>
      <c r="GW23" s="430"/>
      <c r="GX23" s="430"/>
      <c r="GY23" s="430"/>
      <c r="GZ23" s="430"/>
      <c r="HA23" s="430"/>
      <c r="HB23" s="430"/>
      <c r="HC23" s="430"/>
      <c r="HD23" s="430"/>
      <c r="HE23" s="430"/>
      <c r="HF23" s="430"/>
      <c r="HG23" s="430"/>
      <c r="HH23" s="430"/>
      <c r="HI23" s="430"/>
      <c r="HJ23" s="430"/>
      <c r="HK23" s="430"/>
      <c r="HL23" s="430"/>
      <c r="HM23" s="430"/>
      <c r="HN23" s="430"/>
      <c r="HO23" s="430"/>
      <c r="HP23" s="430"/>
      <c r="HQ23" s="430"/>
      <c r="HR23" s="430"/>
      <c r="HS23" s="430"/>
      <c r="HT23" s="430"/>
      <c r="HU23" s="430"/>
      <c r="HV23" s="430"/>
      <c r="HW23" s="430"/>
      <c r="HX23" s="430"/>
      <c r="HY23" s="430"/>
      <c r="HZ23" s="430"/>
      <c r="IA23" s="430"/>
      <c r="IB23" s="430"/>
      <c r="IC23" s="430"/>
      <c r="ID23" s="430"/>
      <c r="IE23" s="430"/>
      <c r="IF23" s="430"/>
      <c r="IG23" s="430"/>
      <c r="IH23" s="430"/>
      <c r="II23" s="430"/>
      <c r="IJ23" s="430"/>
      <c r="IK23" s="430"/>
      <c r="IL23" s="430"/>
      <c r="IM23" s="430"/>
      <c r="IN23" s="430"/>
      <c r="IO23" s="430"/>
      <c r="IP23" s="430"/>
      <c r="IQ23" s="430"/>
      <c r="IR23" s="430"/>
      <c r="IS23" s="430"/>
      <c r="IT23" s="430"/>
      <c r="IU23" s="430"/>
      <c r="IV23" s="430"/>
      <c r="IW23" s="430"/>
      <c r="IX23" s="430"/>
      <c r="IY23" s="430"/>
      <c r="IZ23" s="430"/>
      <c r="JA23" s="430"/>
      <c r="JB23" s="430"/>
      <c r="JC23" s="430"/>
      <c r="JD23" s="430"/>
      <c r="JE23" s="430"/>
      <c r="JF23" s="430"/>
      <c r="JG23" s="430"/>
      <c r="JH23" s="430"/>
      <c r="JI23" s="430"/>
      <c r="JJ23" s="430"/>
    </row>
    <row r="24" spans="1:270" s="437" customFormat="1" ht="40.15" customHeight="1" x14ac:dyDescent="0.2">
      <c r="A24" s="473">
        <v>7</v>
      </c>
      <c r="B24" s="474"/>
      <c r="C24" s="475" t="s">
        <v>381</v>
      </c>
      <c r="D24" s="461"/>
      <c r="E24" s="476"/>
      <c r="F24" s="918"/>
      <c r="G24" s="909"/>
      <c r="H24" s="909"/>
      <c r="I24" s="909"/>
      <c r="J24" s="910"/>
      <c r="K24" s="429"/>
      <c r="L24" s="446"/>
      <c r="M24" s="430"/>
      <c r="N24" s="430"/>
      <c r="O24" s="430"/>
      <c r="P24" s="430"/>
      <c r="Q24" s="430"/>
      <c r="R24" s="430"/>
      <c r="S24" s="430"/>
      <c r="T24" s="430"/>
      <c r="U24" s="430"/>
      <c r="V24" s="430"/>
      <c r="W24" s="430"/>
      <c r="X24" s="430"/>
      <c r="Y24" s="430"/>
      <c r="Z24" s="430"/>
      <c r="AA24" s="430"/>
      <c r="AB24" s="430"/>
      <c r="AC24" s="430"/>
      <c r="AD24" s="430"/>
      <c r="AE24" s="430"/>
      <c r="AF24" s="430"/>
      <c r="AG24" s="430"/>
      <c r="AH24" s="430"/>
      <c r="AI24" s="430"/>
      <c r="AJ24" s="430"/>
      <c r="AK24" s="430"/>
      <c r="AL24" s="430"/>
      <c r="AM24" s="430"/>
      <c r="AN24" s="430"/>
      <c r="AO24" s="430"/>
      <c r="AP24" s="430"/>
      <c r="AQ24" s="430"/>
      <c r="AR24" s="430"/>
      <c r="AS24" s="430"/>
      <c r="AT24" s="430"/>
      <c r="AU24" s="430"/>
      <c r="AV24" s="430"/>
      <c r="AW24" s="430"/>
      <c r="AX24" s="430"/>
      <c r="AY24" s="430"/>
      <c r="AZ24" s="430"/>
      <c r="BA24" s="430"/>
      <c r="BB24" s="430"/>
      <c r="BC24" s="430"/>
      <c r="BD24" s="430"/>
      <c r="BE24" s="430"/>
      <c r="BF24" s="430"/>
      <c r="BG24" s="430"/>
      <c r="BH24" s="430"/>
      <c r="BI24" s="430"/>
      <c r="BJ24" s="430"/>
      <c r="BK24" s="430"/>
      <c r="BL24" s="430"/>
      <c r="BM24" s="430"/>
      <c r="BN24" s="430"/>
      <c r="BO24" s="430"/>
      <c r="BP24" s="430"/>
      <c r="BQ24" s="430"/>
      <c r="BR24" s="430"/>
      <c r="BS24" s="430"/>
      <c r="BT24" s="430"/>
      <c r="BU24" s="430"/>
      <c r="BV24" s="430"/>
      <c r="BW24" s="430"/>
      <c r="BX24" s="430"/>
      <c r="BY24" s="430"/>
      <c r="BZ24" s="430"/>
      <c r="CA24" s="430"/>
      <c r="CB24" s="430"/>
      <c r="CC24" s="430"/>
      <c r="CD24" s="430"/>
      <c r="CE24" s="430"/>
      <c r="CF24" s="430"/>
      <c r="CG24" s="430"/>
      <c r="CH24" s="430"/>
      <c r="CI24" s="430"/>
      <c r="CJ24" s="430"/>
      <c r="CK24" s="430"/>
      <c r="CL24" s="430"/>
      <c r="CM24" s="430"/>
      <c r="CN24" s="430"/>
      <c r="CO24" s="430"/>
      <c r="CP24" s="430"/>
      <c r="CQ24" s="430"/>
      <c r="CR24" s="430"/>
      <c r="CS24" s="430"/>
      <c r="CT24" s="430"/>
      <c r="CU24" s="430"/>
      <c r="CV24" s="430"/>
      <c r="CW24" s="430"/>
      <c r="CX24" s="430"/>
      <c r="CY24" s="430"/>
      <c r="CZ24" s="430"/>
      <c r="DA24" s="430"/>
      <c r="DB24" s="430"/>
      <c r="DC24" s="430"/>
      <c r="DD24" s="430"/>
      <c r="DE24" s="430"/>
      <c r="DF24" s="430"/>
      <c r="DG24" s="430"/>
      <c r="DH24" s="430"/>
      <c r="DI24" s="430"/>
      <c r="DJ24" s="430"/>
      <c r="DK24" s="430"/>
      <c r="DL24" s="430"/>
      <c r="DM24" s="430"/>
      <c r="DN24" s="430"/>
      <c r="DO24" s="430"/>
      <c r="DP24" s="430"/>
      <c r="DQ24" s="430"/>
      <c r="DR24" s="430"/>
      <c r="DS24" s="430"/>
      <c r="DT24" s="430"/>
      <c r="DU24" s="430"/>
      <c r="DV24" s="430"/>
      <c r="DW24" s="430"/>
      <c r="DX24" s="430"/>
      <c r="DY24" s="430"/>
      <c r="DZ24" s="430"/>
      <c r="EA24" s="430"/>
      <c r="EB24" s="430"/>
      <c r="EC24" s="430"/>
      <c r="ED24" s="430"/>
      <c r="EE24" s="430"/>
      <c r="EF24" s="430"/>
      <c r="EG24" s="430"/>
      <c r="EH24" s="430"/>
      <c r="EI24" s="430"/>
      <c r="EJ24" s="430"/>
      <c r="EK24" s="430"/>
      <c r="EL24" s="430"/>
      <c r="EM24" s="430"/>
      <c r="EN24" s="430"/>
      <c r="EO24" s="430"/>
      <c r="EP24" s="430"/>
      <c r="EQ24" s="430"/>
      <c r="ER24" s="430"/>
      <c r="ES24" s="430"/>
      <c r="ET24" s="430"/>
      <c r="EU24" s="430"/>
      <c r="EV24" s="430"/>
      <c r="EW24" s="430"/>
      <c r="EX24" s="430"/>
      <c r="EY24" s="430"/>
      <c r="EZ24" s="430"/>
      <c r="FA24" s="430"/>
      <c r="FB24" s="430"/>
      <c r="FC24" s="430"/>
      <c r="FD24" s="430"/>
      <c r="FE24" s="430"/>
      <c r="FF24" s="430"/>
      <c r="FG24" s="430"/>
      <c r="FH24" s="430"/>
      <c r="FI24" s="430"/>
      <c r="FJ24" s="430"/>
      <c r="FK24" s="430"/>
      <c r="FL24" s="430"/>
      <c r="FM24" s="430"/>
      <c r="FN24" s="430"/>
      <c r="FO24" s="430"/>
      <c r="FP24" s="430"/>
      <c r="FQ24" s="430"/>
      <c r="FR24" s="430"/>
      <c r="FS24" s="430"/>
      <c r="FT24" s="430"/>
      <c r="FU24" s="430"/>
      <c r="FV24" s="430"/>
      <c r="FW24" s="430"/>
      <c r="FX24" s="430"/>
      <c r="FY24" s="430"/>
      <c r="FZ24" s="430"/>
      <c r="GA24" s="430"/>
      <c r="GB24" s="430"/>
      <c r="GC24" s="430"/>
      <c r="GD24" s="430"/>
      <c r="GE24" s="430"/>
      <c r="GF24" s="430"/>
      <c r="GG24" s="430"/>
      <c r="GH24" s="430"/>
      <c r="GI24" s="430"/>
      <c r="GJ24" s="430"/>
      <c r="GK24" s="430"/>
      <c r="GL24" s="430"/>
      <c r="GM24" s="430"/>
      <c r="GN24" s="430"/>
      <c r="GO24" s="430"/>
      <c r="GP24" s="430"/>
      <c r="GQ24" s="430"/>
      <c r="GR24" s="430"/>
      <c r="GS24" s="430"/>
      <c r="GT24" s="430"/>
      <c r="GU24" s="430"/>
      <c r="GV24" s="430"/>
      <c r="GW24" s="430"/>
      <c r="GX24" s="430"/>
      <c r="GY24" s="430"/>
      <c r="GZ24" s="430"/>
      <c r="HA24" s="430"/>
      <c r="HB24" s="430"/>
      <c r="HC24" s="430"/>
      <c r="HD24" s="430"/>
      <c r="HE24" s="430"/>
      <c r="HF24" s="430"/>
      <c r="HG24" s="430"/>
      <c r="HH24" s="430"/>
      <c r="HI24" s="430"/>
      <c r="HJ24" s="430"/>
      <c r="HK24" s="430"/>
      <c r="HL24" s="430"/>
      <c r="HM24" s="430"/>
      <c r="HN24" s="430"/>
      <c r="HO24" s="430"/>
      <c r="HP24" s="430"/>
      <c r="HQ24" s="430"/>
      <c r="HR24" s="430"/>
      <c r="HS24" s="430"/>
      <c r="HT24" s="430"/>
      <c r="HU24" s="430"/>
      <c r="HV24" s="430"/>
      <c r="HW24" s="430"/>
      <c r="HX24" s="430"/>
      <c r="HY24" s="430"/>
      <c r="HZ24" s="430"/>
      <c r="IA24" s="430"/>
      <c r="IB24" s="430"/>
      <c r="IC24" s="430"/>
      <c r="ID24" s="430"/>
      <c r="IE24" s="430"/>
      <c r="IF24" s="430"/>
      <c r="IG24" s="430"/>
      <c r="IH24" s="430"/>
      <c r="II24" s="430"/>
      <c r="IJ24" s="430"/>
      <c r="IK24" s="430"/>
      <c r="IL24" s="430"/>
      <c r="IM24" s="430"/>
      <c r="IN24" s="430"/>
      <c r="IO24" s="430"/>
      <c r="IP24" s="430"/>
      <c r="IQ24" s="430"/>
      <c r="IR24" s="430"/>
      <c r="IS24" s="430"/>
      <c r="IT24" s="430"/>
      <c r="IU24" s="430"/>
      <c r="IV24" s="430"/>
      <c r="IW24" s="430"/>
      <c r="IX24" s="430"/>
      <c r="IY24" s="430"/>
      <c r="IZ24" s="430"/>
      <c r="JA24" s="430"/>
      <c r="JB24" s="430"/>
      <c r="JC24" s="430"/>
      <c r="JD24" s="430"/>
      <c r="JE24" s="430"/>
      <c r="JF24" s="430"/>
      <c r="JG24" s="430"/>
      <c r="JH24" s="430"/>
      <c r="JI24" s="430"/>
      <c r="JJ24" s="430"/>
    </row>
    <row r="25" spans="1:270" s="437" customFormat="1" ht="41.25" customHeight="1" x14ac:dyDescent="0.2">
      <c r="A25" s="473">
        <v>8</v>
      </c>
      <c r="B25" s="474"/>
      <c r="C25" s="460" t="s">
        <v>364</v>
      </c>
      <c r="D25" s="461" t="str">
        <f>IF(ISERROR(E24/E23),"-",E24/E23)</f>
        <v>-</v>
      </c>
      <c r="E25" s="477" t="str">
        <f>D25</f>
        <v>-</v>
      </c>
      <c r="F25" s="956"/>
      <c r="G25" s="909"/>
      <c r="H25" s="909"/>
      <c r="I25" s="909"/>
      <c r="J25" s="910"/>
      <c r="K25" s="429"/>
      <c r="L25" s="446"/>
      <c r="M25" s="430"/>
      <c r="N25" s="430"/>
      <c r="O25" s="430"/>
      <c r="P25" s="430"/>
      <c r="Q25" s="430"/>
      <c r="R25" s="430"/>
      <c r="S25" s="430"/>
      <c r="T25" s="430"/>
      <c r="U25" s="430"/>
      <c r="V25" s="430"/>
      <c r="W25" s="430"/>
      <c r="X25" s="430"/>
      <c r="Y25" s="430"/>
      <c r="Z25" s="430"/>
      <c r="AA25" s="430"/>
      <c r="AB25" s="430"/>
      <c r="AC25" s="430"/>
      <c r="AD25" s="430"/>
      <c r="AE25" s="430"/>
      <c r="AF25" s="430"/>
      <c r="AG25" s="430"/>
      <c r="AH25" s="430"/>
      <c r="AI25" s="430"/>
      <c r="AJ25" s="430"/>
      <c r="AK25" s="430"/>
      <c r="AL25" s="430"/>
      <c r="AM25" s="430"/>
      <c r="AN25" s="430"/>
      <c r="AO25" s="430"/>
      <c r="AP25" s="430"/>
      <c r="AQ25" s="430"/>
      <c r="AR25" s="430"/>
      <c r="AS25" s="430"/>
      <c r="AT25" s="430"/>
      <c r="AU25" s="430"/>
      <c r="AV25" s="430"/>
      <c r="AW25" s="430"/>
      <c r="AX25" s="430"/>
      <c r="AY25" s="430"/>
      <c r="AZ25" s="430"/>
      <c r="BA25" s="430"/>
      <c r="BB25" s="430"/>
      <c r="BC25" s="430"/>
      <c r="BD25" s="430"/>
      <c r="BE25" s="430"/>
      <c r="BF25" s="430"/>
      <c r="BG25" s="430"/>
      <c r="BH25" s="430"/>
      <c r="BI25" s="430"/>
      <c r="BJ25" s="430"/>
      <c r="BK25" s="430"/>
      <c r="BL25" s="430"/>
      <c r="BM25" s="430"/>
      <c r="BN25" s="430"/>
      <c r="BO25" s="430"/>
      <c r="BP25" s="430"/>
      <c r="BQ25" s="430"/>
      <c r="BR25" s="430"/>
      <c r="BS25" s="430"/>
      <c r="BT25" s="430"/>
      <c r="BU25" s="430"/>
      <c r="BV25" s="430"/>
      <c r="BW25" s="430"/>
      <c r="BX25" s="430"/>
      <c r="BY25" s="430"/>
      <c r="BZ25" s="430"/>
      <c r="CA25" s="430"/>
      <c r="CB25" s="430"/>
      <c r="CC25" s="430"/>
      <c r="CD25" s="430"/>
      <c r="CE25" s="430"/>
      <c r="CF25" s="430"/>
      <c r="CG25" s="430"/>
      <c r="CH25" s="430"/>
      <c r="CI25" s="430"/>
      <c r="CJ25" s="430"/>
      <c r="CK25" s="430"/>
      <c r="CL25" s="430"/>
      <c r="CM25" s="430"/>
      <c r="CN25" s="430"/>
      <c r="CO25" s="430"/>
      <c r="CP25" s="430"/>
      <c r="CQ25" s="430"/>
      <c r="CR25" s="430"/>
      <c r="CS25" s="430"/>
      <c r="CT25" s="430"/>
      <c r="CU25" s="430"/>
      <c r="CV25" s="430"/>
      <c r="CW25" s="430"/>
      <c r="CX25" s="430"/>
      <c r="CY25" s="430"/>
      <c r="CZ25" s="430"/>
      <c r="DA25" s="430"/>
      <c r="DB25" s="430"/>
      <c r="DC25" s="430"/>
      <c r="DD25" s="430"/>
      <c r="DE25" s="430"/>
      <c r="DF25" s="430"/>
      <c r="DG25" s="430"/>
      <c r="DH25" s="430"/>
      <c r="DI25" s="430"/>
      <c r="DJ25" s="430"/>
      <c r="DK25" s="430"/>
      <c r="DL25" s="430"/>
      <c r="DM25" s="430"/>
      <c r="DN25" s="430"/>
      <c r="DO25" s="430"/>
      <c r="DP25" s="430"/>
      <c r="DQ25" s="430"/>
      <c r="DR25" s="430"/>
      <c r="DS25" s="430"/>
      <c r="DT25" s="430"/>
      <c r="DU25" s="430"/>
      <c r="DV25" s="430"/>
      <c r="DW25" s="430"/>
      <c r="DX25" s="430"/>
      <c r="DY25" s="430"/>
      <c r="DZ25" s="430"/>
      <c r="EA25" s="430"/>
      <c r="EB25" s="430"/>
      <c r="EC25" s="430"/>
      <c r="ED25" s="430"/>
      <c r="EE25" s="430"/>
      <c r="EF25" s="430"/>
      <c r="EG25" s="430"/>
      <c r="EH25" s="430"/>
      <c r="EI25" s="430"/>
      <c r="EJ25" s="430"/>
      <c r="EK25" s="430"/>
      <c r="EL25" s="430"/>
      <c r="EM25" s="430"/>
      <c r="EN25" s="430"/>
      <c r="EO25" s="430"/>
      <c r="EP25" s="430"/>
      <c r="EQ25" s="430"/>
      <c r="ER25" s="430"/>
      <c r="ES25" s="430"/>
      <c r="ET25" s="430"/>
      <c r="EU25" s="430"/>
      <c r="EV25" s="430"/>
      <c r="EW25" s="430"/>
      <c r="EX25" s="430"/>
      <c r="EY25" s="430"/>
      <c r="EZ25" s="430"/>
      <c r="FA25" s="430"/>
      <c r="FB25" s="430"/>
      <c r="FC25" s="430"/>
      <c r="FD25" s="430"/>
      <c r="FE25" s="430"/>
      <c r="FF25" s="430"/>
      <c r="FG25" s="430"/>
      <c r="FH25" s="430"/>
      <c r="FI25" s="430"/>
      <c r="FJ25" s="430"/>
      <c r="FK25" s="430"/>
      <c r="FL25" s="430"/>
      <c r="FM25" s="430"/>
      <c r="FN25" s="430"/>
      <c r="FO25" s="430"/>
      <c r="FP25" s="430"/>
      <c r="FQ25" s="430"/>
      <c r="FR25" s="430"/>
      <c r="FS25" s="430"/>
      <c r="FT25" s="430"/>
      <c r="FU25" s="430"/>
      <c r="FV25" s="430"/>
      <c r="FW25" s="430"/>
      <c r="FX25" s="430"/>
      <c r="FY25" s="430"/>
      <c r="FZ25" s="430"/>
      <c r="GA25" s="430"/>
      <c r="GB25" s="430"/>
      <c r="GC25" s="430"/>
      <c r="GD25" s="430"/>
      <c r="GE25" s="430"/>
      <c r="GF25" s="430"/>
      <c r="GG25" s="430"/>
      <c r="GH25" s="430"/>
      <c r="GI25" s="430"/>
      <c r="GJ25" s="430"/>
      <c r="GK25" s="430"/>
      <c r="GL25" s="430"/>
      <c r="GM25" s="430"/>
      <c r="GN25" s="430"/>
      <c r="GO25" s="430"/>
      <c r="GP25" s="430"/>
      <c r="GQ25" s="430"/>
      <c r="GR25" s="430"/>
      <c r="GS25" s="430"/>
      <c r="GT25" s="430"/>
      <c r="GU25" s="430"/>
      <c r="GV25" s="430"/>
      <c r="GW25" s="430"/>
      <c r="GX25" s="430"/>
      <c r="GY25" s="430"/>
      <c r="GZ25" s="430"/>
      <c r="HA25" s="430"/>
      <c r="HB25" s="430"/>
      <c r="HC25" s="430"/>
      <c r="HD25" s="430"/>
      <c r="HE25" s="430"/>
      <c r="HF25" s="430"/>
      <c r="HG25" s="430"/>
      <c r="HH25" s="430"/>
      <c r="HI25" s="430"/>
      <c r="HJ25" s="430"/>
      <c r="HK25" s="430"/>
      <c r="HL25" s="430"/>
      <c r="HM25" s="430"/>
      <c r="HN25" s="430"/>
      <c r="HO25" s="430"/>
      <c r="HP25" s="430"/>
      <c r="HQ25" s="430"/>
      <c r="HR25" s="430"/>
      <c r="HS25" s="430"/>
      <c r="HT25" s="430"/>
      <c r="HU25" s="430"/>
      <c r="HV25" s="430"/>
      <c r="HW25" s="430"/>
      <c r="HX25" s="430"/>
      <c r="HY25" s="430"/>
      <c r="HZ25" s="430"/>
      <c r="IA25" s="430"/>
      <c r="IB25" s="430"/>
      <c r="IC25" s="430"/>
      <c r="ID25" s="430"/>
      <c r="IE25" s="430"/>
      <c r="IF25" s="430"/>
      <c r="IG25" s="430"/>
      <c r="IH25" s="430"/>
      <c r="II25" s="430"/>
      <c r="IJ25" s="430"/>
      <c r="IK25" s="430"/>
      <c r="IL25" s="430"/>
      <c r="IM25" s="430"/>
      <c r="IN25" s="430"/>
      <c r="IO25" s="430"/>
      <c r="IP25" s="430"/>
      <c r="IQ25" s="430"/>
      <c r="IR25" s="430"/>
      <c r="IS25" s="430"/>
      <c r="IT25" s="430"/>
      <c r="IU25" s="430"/>
      <c r="IV25" s="430"/>
      <c r="IW25" s="430"/>
      <c r="IX25" s="430"/>
      <c r="IY25" s="430"/>
      <c r="IZ25" s="430"/>
      <c r="JA25" s="430"/>
      <c r="JB25" s="430"/>
      <c r="JC25" s="430"/>
      <c r="JD25" s="430"/>
      <c r="JE25" s="430"/>
      <c r="JF25" s="430"/>
      <c r="JG25" s="430"/>
      <c r="JH25" s="430"/>
      <c r="JI25" s="430"/>
      <c r="JJ25" s="430"/>
    </row>
    <row r="26" spans="1:270" s="437" customFormat="1" ht="33" customHeight="1" x14ac:dyDescent="0.2">
      <c r="A26" s="473">
        <v>9</v>
      </c>
      <c r="B26" s="474"/>
      <c r="C26" s="460" t="s">
        <v>368</v>
      </c>
      <c r="D26" s="461"/>
      <c r="E26" s="476"/>
      <c r="F26" s="918"/>
      <c r="G26" s="919"/>
      <c r="H26" s="919"/>
      <c r="I26" s="919"/>
      <c r="J26" s="920"/>
      <c r="K26" s="429"/>
      <c r="L26" s="446"/>
      <c r="M26" s="430"/>
      <c r="N26" s="430"/>
      <c r="O26" s="430"/>
      <c r="P26" s="430"/>
      <c r="Q26" s="430"/>
      <c r="R26" s="430"/>
      <c r="S26" s="430"/>
      <c r="T26" s="430"/>
      <c r="U26" s="430"/>
      <c r="V26" s="430"/>
      <c r="W26" s="430"/>
      <c r="X26" s="430"/>
      <c r="Y26" s="430"/>
      <c r="Z26" s="430"/>
      <c r="AA26" s="430"/>
      <c r="AB26" s="430"/>
      <c r="AC26" s="430"/>
      <c r="AD26" s="430"/>
      <c r="AE26" s="430"/>
      <c r="AF26" s="430"/>
      <c r="AG26" s="430"/>
      <c r="AH26" s="430"/>
      <c r="AI26" s="430"/>
      <c r="AJ26" s="430"/>
      <c r="AK26" s="430"/>
      <c r="AL26" s="430"/>
      <c r="AM26" s="430"/>
      <c r="AN26" s="430"/>
      <c r="AO26" s="430"/>
      <c r="AP26" s="430"/>
      <c r="AQ26" s="430"/>
      <c r="AR26" s="430"/>
      <c r="AS26" s="430"/>
      <c r="AT26" s="430"/>
      <c r="AU26" s="430"/>
      <c r="AV26" s="430"/>
      <c r="AW26" s="430"/>
      <c r="AX26" s="430"/>
      <c r="AY26" s="430"/>
      <c r="AZ26" s="430"/>
      <c r="BA26" s="430"/>
      <c r="BB26" s="430"/>
      <c r="BC26" s="430"/>
      <c r="BD26" s="430"/>
      <c r="BE26" s="430"/>
      <c r="BF26" s="430"/>
      <c r="BG26" s="430"/>
      <c r="BH26" s="430"/>
      <c r="BI26" s="430"/>
      <c r="BJ26" s="430"/>
      <c r="BK26" s="430"/>
      <c r="BL26" s="430"/>
      <c r="BM26" s="430"/>
      <c r="BN26" s="430"/>
      <c r="BO26" s="430"/>
      <c r="BP26" s="430"/>
      <c r="BQ26" s="430"/>
      <c r="BR26" s="430"/>
      <c r="BS26" s="430"/>
      <c r="BT26" s="430"/>
      <c r="BU26" s="430"/>
      <c r="BV26" s="430"/>
      <c r="BW26" s="430"/>
      <c r="BX26" s="430"/>
      <c r="BY26" s="430"/>
      <c r="BZ26" s="430"/>
      <c r="CA26" s="430"/>
      <c r="CB26" s="430"/>
      <c r="CC26" s="430"/>
      <c r="CD26" s="430"/>
      <c r="CE26" s="430"/>
      <c r="CF26" s="430"/>
      <c r="CG26" s="430"/>
      <c r="CH26" s="430"/>
      <c r="CI26" s="430"/>
      <c r="CJ26" s="430"/>
      <c r="CK26" s="430"/>
      <c r="CL26" s="430"/>
      <c r="CM26" s="430"/>
      <c r="CN26" s="430"/>
      <c r="CO26" s="430"/>
      <c r="CP26" s="430"/>
      <c r="CQ26" s="430"/>
      <c r="CR26" s="430"/>
      <c r="CS26" s="430"/>
      <c r="CT26" s="430"/>
      <c r="CU26" s="430"/>
      <c r="CV26" s="430"/>
      <c r="CW26" s="430"/>
      <c r="CX26" s="430"/>
      <c r="CY26" s="430"/>
      <c r="CZ26" s="430"/>
      <c r="DA26" s="430"/>
      <c r="DB26" s="430"/>
      <c r="DC26" s="430"/>
      <c r="DD26" s="430"/>
      <c r="DE26" s="430"/>
      <c r="DF26" s="430"/>
      <c r="DG26" s="430"/>
      <c r="DH26" s="430"/>
      <c r="DI26" s="430"/>
      <c r="DJ26" s="430"/>
      <c r="DK26" s="430"/>
      <c r="DL26" s="430"/>
      <c r="DM26" s="430"/>
      <c r="DN26" s="430"/>
      <c r="DO26" s="430"/>
      <c r="DP26" s="430"/>
      <c r="DQ26" s="430"/>
      <c r="DR26" s="430"/>
      <c r="DS26" s="430"/>
      <c r="DT26" s="430"/>
      <c r="DU26" s="430"/>
      <c r="DV26" s="430"/>
      <c r="DW26" s="430"/>
      <c r="DX26" s="430"/>
      <c r="DY26" s="430"/>
      <c r="DZ26" s="430"/>
      <c r="EA26" s="430"/>
      <c r="EB26" s="430"/>
      <c r="EC26" s="430"/>
      <c r="ED26" s="430"/>
      <c r="EE26" s="430"/>
      <c r="EF26" s="430"/>
      <c r="EG26" s="430"/>
      <c r="EH26" s="430"/>
      <c r="EI26" s="430"/>
      <c r="EJ26" s="430"/>
      <c r="EK26" s="430"/>
      <c r="EL26" s="430"/>
      <c r="EM26" s="430"/>
      <c r="EN26" s="430"/>
      <c r="EO26" s="430"/>
      <c r="EP26" s="430"/>
      <c r="EQ26" s="430"/>
      <c r="ER26" s="430"/>
      <c r="ES26" s="430"/>
      <c r="ET26" s="430"/>
      <c r="EU26" s="430"/>
      <c r="EV26" s="430"/>
      <c r="EW26" s="430"/>
      <c r="EX26" s="430"/>
      <c r="EY26" s="430"/>
      <c r="EZ26" s="430"/>
      <c r="FA26" s="430"/>
      <c r="FB26" s="430"/>
      <c r="FC26" s="430"/>
      <c r="FD26" s="430"/>
      <c r="FE26" s="430"/>
      <c r="FF26" s="430"/>
      <c r="FG26" s="430"/>
      <c r="FH26" s="430"/>
      <c r="FI26" s="430"/>
      <c r="FJ26" s="430"/>
      <c r="FK26" s="430"/>
      <c r="FL26" s="430"/>
      <c r="FM26" s="430"/>
      <c r="FN26" s="430"/>
      <c r="FO26" s="430"/>
      <c r="FP26" s="430"/>
      <c r="FQ26" s="430"/>
      <c r="FR26" s="430"/>
      <c r="FS26" s="430"/>
      <c r="FT26" s="430"/>
      <c r="FU26" s="430"/>
      <c r="FV26" s="430"/>
      <c r="FW26" s="430"/>
      <c r="FX26" s="430"/>
      <c r="FY26" s="430"/>
      <c r="FZ26" s="430"/>
      <c r="GA26" s="430"/>
      <c r="GB26" s="430"/>
      <c r="GC26" s="430"/>
      <c r="GD26" s="430"/>
      <c r="GE26" s="430"/>
      <c r="GF26" s="430"/>
      <c r="GG26" s="430"/>
      <c r="GH26" s="430"/>
      <c r="GI26" s="430"/>
      <c r="GJ26" s="430"/>
      <c r="GK26" s="430"/>
      <c r="GL26" s="430"/>
      <c r="GM26" s="430"/>
      <c r="GN26" s="430"/>
      <c r="GO26" s="430"/>
      <c r="GP26" s="430"/>
      <c r="GQ26" s="430"/>
      <c r="GR26" s="430"/>
      <c r="GS26" s="430"/>
      <c r="GT26" s="430"/>
      <c r="GU26" s="430"/>
      <c r="GV26" s="430"/>
      <c r="GW26" s="430"/>
      <c r="GX26" s="430"/>
      <c r="GY26" s="430"/>
      <c r="GZ26" s="430"/>
      <c r="HA26" s="430"/>
      <c r="HB26" s="430"/>
      <c r="HC26" s="430"/>
      <c r="HD26" s="430"/>
      <c r="HE26" s="430"/>
      <c r="HF26" s="430"/>
      <c r="HG26" s="430"/>
      <c r="HH26" s="430"/>
      <c r="HI26" s="430"/>
      <c r="HJ26" s="430"/>
      <c r="HK26" s="430"/>
      <c r="HL26" s="430"/>
      <c r="HM26" s="430"/>
      <c r="HN26" s="430"/>
      <c r="HO26" s="430"/>
      <c r="HP26" s="430"/>
      <c r="HQ26" s="430"/>
      <c r="HR26" s="430"/>
      <c r="HS26" s="430"/>
      <c r="HT26" s="430"/>
      <c r="HU26" s="430"/>
      <c r="HV26" s="430"/>
      <c r="HW26" s="430"/>
      <c r="HX26" s="430"/>
      <c r="HY26" s="430"/>
      <c r="HZ26" s="430"/>
      <c r="IA26" s="430"/>
      <c r="IB26" s="430"/>
      <c r="IC26" s="430"/>
      <c r="ID26" s="430"/>
      <c r="IE26" s="430"/>
      <c r="IF26" s="430"/>
      <c r="IG26" s="430"/>
      <c r="IH26" s="430"/>
      <c r="II26" s="430"/>
      <c r="IJ26" s="430"/>
      <c r="IK26" s="430"/>
      <c r="IL26" s="430"/>
      <c r="IM26" s="430"/>
      <c r="IN26" s="430"/>
      <c r="IO26" s="430"/>
      <c r="IP26" s="430"/>
      <c r="IQ26" s="430"/>
      <c r="IR26" s="430"/>
      <c r="IS26" s="430"/>
      <c r="IT26" s="430"/>
      <c r="IU26" s="430"/>
      <c r="IV26" s="430"/>
      <c r="IW26" s="430"/>
      <c r="IX26" s="430"/>
      <c r="IY26" s="430"/>
      <c r="IZ26" s="430"/>
      <c r="JA26" s="430"/>
      <c r="JB26" s="430"/>
      <c r="JC26" s="430"/>
      <c r="JD26" s="430"/>
      <c r="JE26" s="430"/>
      <c r="JF26" s="430"/>
      <c r="JG26" s="430"/>
      <c r="JH26" s="430"/>
      <c r="JI26" s="430"/>
      <c r="JJ26" s="430"/>
    </row>
    <row r="27" spans="1:270" s="437" customFormat="1" ht="36.75" customHeight="1" x14ac:dyDescent="0.2">
      <c r="A27" s="478">
        <v>10</v>
      </c>
      <c r="B27" s="474"/>
      <c r="C27" s="460" t="s">
        <v>365</v>
      </c>
      <c r="D27" s="461" t="str">
        <f>IF(ISERROR(E26/E24),"-",E26/E24)</f>
        <v>-</v>
      </c>
      <c r="E27" s="477" t="str">
        <f>D27</f>
        <v>-</v>
      </c>
      <c r="F27" s="956"/>
      <c r="G27" s="909"/>
      <c r="H27" s="909"/>
      <c r="I27" s="909"/>
      <c r="J27" s="910"/>
      <c r="K27" s="429"/>
      <c r="L27" s="446"/>
      <c r="M27" s="430"/>
      <c r="N27" s="430"/>
      <c r="O27" s="430"/>
      <c r="P27" s="430"/>
      <c r="Q27" s="430"/>
      <c r="R27" s="430"/>
      <c r="S27" s="430"/>
      <c r="T27" s="430"/>
      <c r="U27" s="430"/>
      <c r="V27" s="430"/>
      <c r="W27" s="430"/>
      <c r="X27" s="430"/>
      <c r="Y27" s="430"/>
      <c r="Z27" s="430"/>
      <c r="AA27" s="430"/>
      <c r="AB27" s="430"/>
      <c r="AC27" s="430"/>
      <c r="AD27" s="430"/>
      <c r="AE27" s="430"/>
      <c r="AF27" s="430"/>
      <c r="AG27" s="430"/>
      <c r="AH27" s="430"/>
      <c r="AI27" s="430"/>
      <c r="AJ27" s="430"/>
      <c r="AK27" s="430"/>
      <c r="AL27" s="430"/>
      <c r="AM27" s="430"/>
      <c r="AN27" s="430"/>
      <c r="AO27" s="430"/>
      <c r="AP27" s="430"/>
      <c r="AQ27" s="430"/>
      <c r="AR27" s="430"/>
      <c r="AS27" s="430"/>
      <c r="AT27" s="430"/>
      <c r="AU27" s="430"/>
      <c r="AV27" s="430"/>
      <c r="AW27" s="430"/>
      <c r="AX27" s="430"/>
      <c r="AY27" s="430"/>
      <c r="AZ27" s="430"/>
      <c r="BA27" s="430"/>
      <c r="BB27" s="430"/>
      <c r="BC27" s="430"/>
      <c r="BD27" s="430"/>
      <c r="BE27" s="430"/>
      <c r="BF27" s="430"/>
      <c r="BG27" s="430"/>
      <c r="BH27" s="430"/>
      <c r="BI27" s="430"/>
      <c r="BJ27" s="430"/>
      <c r="BK27" s="430"/>
      <c r="BL27" s="430"/>
      <c r="BM27" s="430"/>
      <c r="BN27" s="430"/>
      <c r="BO27" s="430"/>
      <c r="BP27" s="430"/>
      <c r="BQ27" s="430"/>
      <c r="BR27" s="430"/>
      <c r="BS27" s="430"/>
      <c r="BT27" s="430"/>
      <c r="BU27" s="430"/>
      <c r="BV27" s="430"/>
      <c r="BW27" s="430"/>
      <c r="BX27" s="430"/>
      <c r="BY27" s="430"/>
      <c r="BZ27" s="430"/>
      <c r="CA27" s="430"/>
      <c r="CB27" s="430"/>
      <c r="CC27" s="430"/>
      <c r="CD27" s="430"/>
      <c r="CE27" s="430"/>
      <c r="CF27" s="430"/>
      <c r="CG27" s="430"/>
      <c r="CH27" s="430"/>
      <c r="CI27" s="430"/>
      <c r="CJ27" s="430"/>
      <c r="CK27" s="430"/>
      <c r="CL27" s="430"/>
      <c r="CM27" s="430"/>
      <c r="CN27" s="430"/>
      <c r="CO27" s="430"/>
      <c r="CP27" s="430"/>
      <c r="CQ27" s="430"/>
      <c r="CR27" s="430"/>
      <c r="CS27" s="430"/>
      <c r="CT27" s="430"/>
      <c r="CU27" s="430"/>
      <c r="CV27" s="430"/>
      <c r="CW27" s="430"/>
      <c r="CX27" s="430"/>
      <c r="CY27" s="430"/>
      <c r="CZ27" s="430"/>
      <c r="DA27" s="430"/>
      <c r="DB27" s="430"/>
      <c r="DC27" s="430"/>
      <c r="DD27" s="430"/>
      <c r="DE27" s="430"/>
      <c r="DF27" s="430"/>
      <c r="DG27" s="430"/>
      <c r="DH27" s="430"/>
      <c r="DI27" s="430"/>
      <c r="DJ27" s="430"/>
      <c r="DK27" s="430"/>
      <c r="DL27" s="430"/>
      <c r="DM27" s="430"/>
      <c r="DN27" s="430"/>
      <c r="DO27" s="430"/>
      <c r="DP27" s="430"/>
      <c r="DQ27" s="430"/>
      <c r="DR27" s="430"/>
      <c r="DS27" s="430"/>
      <c r="DT27" s="430"/>
      <c r="DU27" s="430"/>
      <c r="DV27" s="430"/>
      <c r="DW27" s="430"/>
      <c r="DX27" s="430"/>
      <c r="DY27" s="430"/>
      <c r="DZ27" s="430"/>
      <c r="EA27" s="430"/>
      <c r="EB27" s="430"/>
      <c r="EC27" s="430"/>
      <c r="ED27" s="430"/>
      <c r="EE27" s="430"/>
      <c r="EF27" s="430"/>
      <c r="EG27" s="430"/>
      <c r="EH27" s="430"/>
      <c r="EI27" s="430"/>
      <c r="EJ27" s="430"/>
      <c r="EK27" s="430"/>
      <c r="EL27" s="430"/>
      <c r="EM27" s="430"/>
      <c r="EN27" s="430"/>
      <c r="EO27" s="430"/>
      <c r="EP27" s="430"/>
      <c r="EQ27" s="430"/>
      <c r="ER27" s="430"/>
      <c r="ES27" s="430"/>
      <c r="ET27" s="430"/>
      <c r="EU27" s="430"/>
      <c r="EV27" s="430"/>
      <c r="EW27" s="430"/>
      <c r="EX27" s="430"/>
      <c r="EY27" s="430"/>
      <c r="EZ27" s="430"/>
      <c r="FA27" s="430"/>
      <c r="FB27" s="430"/>
      <c r="FC27" s="430"/>
      <c r="FD27" s="430"/>
      <c r="FE27" s="430"/>
      <c r="FF27" s="430"/>
      <c r="FG27" s="430"/>
      <c r="FH27" s="430"/>
      <c r="FI27" s="430"/>
      <c r="FJ27" s="430"/>
      <c r="FK27" s="430"/>
      <c r="FL27" s="430"/>
      <c r="FM27" s="430"/>
      <c r="FN27" s="430"/>
      <c r="FO27" s="430"/>
      <c r="FP27" s="430"/>
      <c r="FQ27" s="430"/>
      <c r="FR27" s="430"/>
      <c r="FS27" s="430"/>
      <c r="FT27" s="430"/>
      <c r="FU27" s="430"/>
      <c r="FV27" s="430"/>
      <c r="FW27" s="430"/>
      <c r="FX27" s="430"/>
      <c r="FY27" s="430"/>
      <c r="FZ27" s="430"/>
      <c r="GA27" s="430"/>
      <c r="GB27" s="430"/>
      <c r="GC27" s="430"/>
      <c r="GD27" s="430"/>
      <c r="GE27" s="430"/>
      <c r="GF27" s="430"/>
      <c r="GG27" s="430"/>
      <c r="GH27" s="430"/>
      <c r="GI27" s="430"/>
      <c r="GJ27" s="430"/>
      <c r="GK27" s="430"/>
      <c r="GL27" s="430"/>
      <c r="GM27" s="430"/>
      <c r="GN27" s="430"/>
      <c r="GO27" s="430"/>
      <c r="GP27" s="430"/>
      <c r="GQ27" s="430"/>
      <c r="GR27" s="430"/>
      <c r="GS27" s="430"/>
      <c r="GT27" s="430"/>
      <c r="GU27" s="430"/>
      <c r="GV27" s="430"/>
      <c r="GW27" s="430"/>
      <c r="GX27" s="430"/>
      <c r="GY27" s="430"/>
      <c r="GZ27" s="430"/>
      <c r="HA27" s="430"/>
      <c r="HB27" s="430"/>
      <c r="HC27" s="430"/>
      <c r="HD27" s="430"/>
      <c r="HE27" s="430"/>
      <c r="HF27" s="430"/>
      <c r="HG27" s="430"/>
      <c r="HH27" s="430"/>
      <c r="HI27" s="430"/>
      <c r="HJ27" s="430"/>
      <c r="HK27" s="430"/>
      <c r="HL27" s="430"/>
      <c r="HM27" s="430"/>
      <c r="HN27" s="430"/>
      <c r="HO27" s="430"/>
      <c r="HP27" s="430"/>
      <c r="HQ27" s="430"/>
      <c r="HR27" s="430"/>
      <c r="HS27" s="430"/>
      <c r="HT27" s="430"/>
      <c r="HU27" s="430"/>
      <c r="HV27" s="430"/>
      <c r="HW27" s="430"/>
      <c r="HX27" s="430"/>
      <c r="HY27" s="430"/>
      <c r="HZ27" s="430"/>
      <c r="IA27" s="430"/>
      <c r="IB27" s="430"/>
      <c r="IC27" s="430"/>
      <c r="ID27" s="430"/>
      <c r="IE27" s="430"/>
      <c r="IF27" s="430"/>
      <c r="IG27" s="430"/>
      <c r="IH27" s="430"/>
      <c r="II27" s="430"/>
      <c r="IJ27" s="430"/>
      <c r="IK27" s="430"/>
      <c r="IL27" s="430"/>
      <c r="IM27" s="430"/>
      <c r="IN27" s="430"/>
      <c r="IO27" s="430"/>
      <c r="IP27" s="430"/>
      <c r="IQ27" s="430"/>
      <c r="IR27" s="430"/>
      <c r="IS27" s="430"/>
      <c r="IT27" s="430"/>
      <c r="IU27" s="430"/>
      <c r="IV27" s="430"/>
      <c r="IW27" s="430"/>
      <c r="IX27" s="430"/>
      <c r="IY27" s="430"/>
      <c r="IZ27" s="430"/>
      <c r="JA27" s="430"/>
      <c r="JB27" s="430"/>
      <c r="JC27" s="430"/>
      <c r="JD27" s="430"/>
      <c r="JE27" s="430"/>
      <c r="JF27" s="430"/>
      <c r="JG27" s="430"/>
      <c r="JH27" s="430"/>
      <c r="JI27" s="430"/>
      <c r="JJ27" s="430"/>
    </row>
    <row r="28" spans="1:270" s="437" customFormat="1" ht="40.15" customHeight="1" x14ac:dyDescent="0.2">
      <c r="A28" s="478">
        <v>11</v>
      </c>
      <c r="B28" s="474"/>
      <c r="C28" s="460" t="s">
        <v>366</v>
      </c>
      <c r="D28" s="461"/>
      <c r="E28" s="476"/>
      <c r="F28" s="903"/>
      <c r="G28" s="904"/>
      <c r="H28" s="904"/>
      <c r="I28" s="904"/>
      <c r="J28" s="905"/>
      <c r="K28" s="429"/>
      <c r="L28" s="446"/>
      <c r="M28" s="430"/>
      <c r="N28" s="430"/>
      <c r="O28" s="430"/>
      <c r="P28" s="430"/>
      <c r="Q28" s="430"/>
      <c r="R28" s="430"/>
      <c r="S28" s="430"/>
      <c r="T28" s="430"/>
      <c r="U28" s="430"/>
      <c r="V28" s="430"/>
      <c r="W28" s="430"/>
      <c r="X28" s="430"/>
      <c r="Y28" s="430"/>
      <c r="Z28" s="430"/>
      <c r="AA28" s="430"/>
      <c r="AB28" s="430"/>
      <c r="AC28" s="430"/>
      <c r="AD28" s="430"/>
      <c r="AE28" s="430"/>
      <c r="AF28" s="430"/>
      <c r="AG28" s="430"/>
      <c r="AH28" s="430"/>
      <c r="AI28" s="430"/>
      <c r="AJ28" s="430"/>
      <c r="AK28" s="430"/>
      <c r="AL28" s="430"/>
      <c r="AM28" s="430"/>
      <c r="AN28" s="430"/>
      <c r="AO28" s="430"/>
      <c r="AP28" s="430"/>
      <c r="AQ28" s="430"/>
      <c r="AR28" s="430"/>
      <c r="AS28" s="430"/>
      <c r="AT28" s="430"/>
      <c r="AU28" s="430"/>
      <c r="AV28" s="430"/>
      <c r="AW28" s="430"/>
      <c r="AX28" s="430"/>
      <c r="AY28" s="430"/>
      <c r="AZ28" s="430"/>
      <c r="BA28" s="430"/>
      <c r="BB28" s="430"/>
      <c r="BC28" s="430"/>
      <c r="BD28" s="430"/>
      <c r="BE28" s="430"/>
      <c r="BF28" s="430"/>
      <c r="BG28" s="430"/>
      <c r="BH28" s="430"/>
      <c r="BI28" s="430"/>
      <c r="BJ28" s="430"/>
      <c r="BK28" s="430"/>
      <c r="BL28" s="430"/>
      <c r="BM28" s="430"/>
      <c r="BN28" s="430"/>
      <c r="BO28" s="430"/>
      <c r="BP28" s="430"/>
      <c r="BQ28" s="430"/>
      <c r="BR28" s="430"/>
      <c r="BS28" s="430"/>
      <c r="BT28" s="430"/>
      <c r="BU28" s="430"/>
      <c r="BV28" s="430"/>
      <c r="BW28" s="430"/>
      <c r="BX28" s="430"/>
      <c r="BY28" s="430"/>
      <c r="BZ28" s="430"/>
      <c r="CA28" s="430"/>
      <c r="CB28" s="430"/>
      <c r="CC28" s="430"/>
      <c r="CD28" s="430"/>
      <c r="CE28" s="430"/>
      <c r="CF28" s="430"/>
      <c r="CG28" s="430"/>
      <c r="CH28" s="430"/>
      <c r="CI28" s="430"/>
      <c r="CJ28" s="430"/>
      <c r="CK28" s="430"/>
      <c r="CL28" s="430"/>
      <c r="CM28" s="430"/>
      <c r="CN28" s="430"/>
      <c r="CO28" s="430"/>
      <c r="CP28" s="430"/>
      <c r="CQ28" s="430"/>
      <c r="CR28" s="430"/>
      <c r="CS28" s="430"/>
      <c r="CT28" s="430"/>
      <c r="CU28" s="430"/>
      <c r="CV28" s="430"/>
      <c r="CW28" s="430"/>
      <c r="CX28" s="430"/>
      <c r="CY28" s="430"/>
      <c r="CZ28" s="430"/>
      <c r="DA28" s="430"/>
      <c r="DB28" s="430"/>
      <c r="DC28" s="430"/>
      <c r="DD28" s="430"/>
      <c r="DE28" s="430"/>
      <c r="DF28" s="430"/>
      <c r="DG28" s="430"/>
      <c r="DH28" s="430"/>
      <c r="DI28" s="430"/>
      <c r="DJ28" s="430"/>
      <c r="DK28" s="430"/>
      <c r="DL28" s="430"/>
      <c r="DM28" s="430"/>
      <c r="DN28" s="430"/>
      <c r="DO28" s="430"/>
      <c r="DP28" s="430"/>
      <c r="DQ28" s="430"/>
      <c r="DR28" s="430"/>
      <c r="DS28" s="430"/>
      <c r="DT28" s="430"/>
      <c r="DU28" s="430"/>
      <c r="DV28" s="430"/>
      <c r="DW28" s="430"/>
      <c r="DX28" s="430"/>
      <c r="DY28" s="430"/>
      <c r="DZ28" s="430"/>
      <c r="EA28" s="430"/>
      <c r="EB28" s="430"/>
      <c r="EC28" s="430"/>
      <c r="ED28" s="430"/>
      <c r="EE28" s="430"/>
      <c r="EF28" s="430"/>
      <c r="EG28" s="430"/>
      <c r="EH28" s="430"/>
      <c r="EI28" s="430"/>
      <c r="EJ28" s="430"/>
      <c r="EK28" s="430"/>
      <c r="EL28" s="430"/>
      <c r="EM28" s="430"/>
      <c r="EN28" s="430"/>
      <c r="EO28" s="430"/>
      <c r="EP28" s="430"/>
      <c r="EQ28" s="430"/>
      <c r="ER28" s="430"/>
      <c r="ES28" s="430"/>
      <c r="ET28" s="430"/>
      <c r="EU28" s="430"/>
      <c r="EV28" s="430"/>
      <c r="EW28" s="430"/>
      <c r="EX28" s="430"/>
      <c r="EY28" s="430"/>
      <c r="EZ28" s="430"/>
      <c r="FA28" s="430"/>
      <c r="FB28" s="430"/>
      <c r="FC28" s="430"/>
      <c r="FD28" s="430"/>
      <c r="FE28" s="430"/>
      <c r="FF28" s="430"/>
      <c r="FG28" s="430"/>
      <c r="FH28" s="430"/>
      <c r="FI28" s="430"/>
      <c r="FJ28" s="430"/>
      <c r="FK28" s="430"/>
      <c r="FL28" s="430"/>
      <c r="FM28" s="430"/>
      <c r="FN28" s="430"/>
      <c r="FO28" s="430"/>
      <c r="FP28" s="430"/>
      <c r="FQ28" s="430"/>
      <c r="FR28" s="430"/>
      <c r="FS28" s="430"/>
      <c r="FT28" s="430"/>
      <c r="FU28" s="430"/>
      <c r="FV28" s="430"/>
      <c r="FW28" s="430"/>
      <c r="FX28" s="430"/>
      <c r="FY28" s="430"/>
      <c r="FZ28" s="430"/>
      <c r="GA28" s="430"/>
      <c r="GB28" s="430"/>
      <c r="GC28" s="430"/>
      <c r="GD28" s="430"/>
      <c r="GE28" s="430"/>
      <c r="GF28" s="430"/>
      <c r="GG28" s="430"/>
      <c r="GH28" s="430"/>
      <c r="GI28" s="430"/>
      <c r="GJ28" s="430"/>
      <c r="GK28" s="430"/>
      <c r="GL28" s="430"/>
      <c r="GM28" s="430"/>
      <c r="GN28" s="430"/>
      <c r="GO28" s="430"/>
      <c r="GP28" s="430"/>
      <c r="GQ28" s="430"/>
      <c r="GR28" s="430"/>
      <c r="GS28" s="430"/>
      <c r="GT28" s="430"/>
      <c r="GU28" s="430"/>
      <c r="GV28" s="430"/>
      <c r="GW28" s="430"/>
      <c r="GX28" s="430"/>
      <c r="GY28" s="430"/>
      <c r="GZ28" s="430"/>
      <c r="HA28" s="430"/>
      <c r="HB28" s="430"/>
      <c r="HC28" s="430"/>
      <c r="HD28" s="430"/>
      <c r="HE28" s="430"/>
      <c r="HF28" s="430"/>
      <c r="HG28" s="430"/>
      <c r="HH28" s="430"/>
      <c r="HI28" s="430"/>
      <c r="HJ28" s="430"/>
      <c r="HK28" s="430"/>
      <c r="HL28" s="430"/>
      <c r="HM28" s="430"/>
      <c r="HN28" s="430"/>
      <c r="HO28" s="430"/>
      <c r="HP28" s="430"/>
      <c r="HQ28" s="430"/>
      <c r="HR28" s="430"/>
      <c r="HS28" s="430"/>
      <c r="HT28" s="430"/>
      <c r="HU28" s="430"/>
      <c r="HV28" s="430"/>
      <c r="HW28" s="430"/>
      <c r="HX28" s="430"/>
      <c r="HY28" s="430"/>
      <c r="HZ28" s="430"/>
      <c r="IA28" s="430"/>
      <c r="IB28" s="430"/>
      <c r="IC28" s="430"/>
      <c r="ID28" s="430"/>
      <c r="IE28" s="430"/>
      <c r="IF28" s="430"/>
      <c r="IG28" s="430"/>
      <c r="IH28" s="430"/>
      <c r="II28" s="430"/>
      <c r="IJ28" s="430"/>
      <c r="IK28" s="430"/>
      <c r="IL28" s="430"/>
      <c r="IM28" s="430"/>
      <c r="IN28" s="430"/>
      <c r="IO28" s="430"/>
      <c r="IP28" s="430"/>
      <c r="IQ28" s="430"/>
      <c r="IR28" s="430"/>
      <c r="IS28" s="430"/>
      <c r="IT28" s="430"/>
      <c r="IU28" s="430"/>
      <c r="IV28" s="430"/>
      <c r="IW28" s="430"/>
      <c r="IX28" s="430"/>
      <c r="IY28" s="430"/>
      <c r="IZ28" s="430"/>
      <c r="JA28" s="430"/>
      <c r="JB28" s="430"/>
      <c r="JC28" s="430"/>
      <c r="JD28" s="430"/>
      <c r="JE28" s="430"/>
      <c r="JF28" s="430"/>
      <c r="JG28" s="430"/>
      <c r="JH28" s="430"/>
      <c r="JI28" s="430"/>
      <c r="JJ28" s="430"/>
    </row>
    <row r="29" spans="1:270" s="437" customFormat="1" ht="40.15" customHeight="1" x14ac:dyDescent="0.2">
      <c r="A29" s="479">
        <v>12</v>
      </c>
      <c r="B29" s="470"/>
      <c r="C29" s="460" t="s">
        <v>367</v>
      </c>
      <c r="D29" s="461" t="str">
        <f>IF(ISERROR(E28/E24),"-",E28/E24)</f>
        <v>-</v>
      </c>
      <c r="E29" s="480" t="str">
        <f>D29</f>
        <v>-</v>
      </c>
      <c r="F29" s="957"/>
      <c r="G29" s="957"/>
      <c r="H29" s="957"/>
      <c r="I29" s="957"/>
      <c r="J29" s="957"/>
      <c r="K29" s="429"/>
      <c r="L29" s="446"/>
      <c r="M29" s="430"/>
      <c r="N29" s="430"/>
      <c r="O29" s="430"/>
      <c r="P29" s="430"/>
      <c r="Q29" s="430"/>
      <c r="R29" s="430"/>
      <c r="S29" s="430"/>
      <c r="T29" s="430"/>
      <c r="U29" s="430"/>
      <c r="V29" s="430"/>
      <c r="W29" s="430"/>
      <c r="X29" s="430"/>
      <c r="Y29" s="430"/>
      <c r="Z29" s="430"/>
      <c r="AA29" s="430"/>
      <c r="AB29" s="430"/>
      <c r="AC29" s="430"/>
      <c r="AD29" s="430"/>
      <c r="AE29" s="430"/>
      <c r="AF29" s="430"/>
      <c r="AG29" s="430"/>
      <c r="AH29" s="430"/>
      <c r="AI29" s="430"/>
      <c r="AJ29" s="430"/>
      <c r="AK29" s="430"/>
      <c r="AL29" s="430"/>
      <c r="AM29" s="430"/>
      <c r="AN29" s="430"/>
      <c r="AO29" s="430"/>
      <c r="AP29" s="430"/>
      <c r="AQ29" s="430"/>
      <c r="AR29" s="430"/>
      <c r="AS29" s="430"/>
      <c r="AT29" s="430"/>
      <c r="AU29" s="430"/>
      <c r="AV29" s="430"/>
      <c r="AW29" s="430"/>
      <c r="AX29" s="430"/>
      <c r="AY29" s="430"/>
      <c r="AZ29" s="430"/>
      <c r="BA29" s="430"/>
      <c r="BB29" s="430"/>
      <c r="BC29" s="430"/>
      <c r="BD29" s="430"/>
      <c r="BE29" s="430"/>
      <c r="BF29" s="430"/>
      <c r="BG29" s="430"/>
      <c r="BH29" s="430"/>
      <c r="BI29" s="430"/>
      <c r="BJ29" s="430"/>
      <c r="BK29" s="430"/>
      <c r="BL29" s="430"/>
      <c r="BM29" s="430"/>
      <c r="BN29" s="430"/>
      <c r="BO29" s="430"/>
      <c r="BP29" s="430"/>
      <c r="BQ29" s="430"/>
      <c r="BR29" s="430"/>
      <c r="BS29" s="430"/>
      <c r="BT29" s="430"/>
      <c r="BU29" s="430"/>
      <c r="BV29" s="430"/>
      <c r="BW29" s="430"/>
      <c r="BX29" s="430"/>
      <c r="BY29" s="430"/>
      <c r="BZ29" s="430"/>
      <c r="CA29" s="430"/>
      <c r="CB29" s="430"/>
      <c r="CC29" s="430"/>
      <c r="CD29" s="430"/>
      <c r="CE29" s="430"/>
      <c r="CF29" s="430"/>
      <c r="CG29" s="430"/>
      <c r="CH29" s="430"/>
      <c r="CI29" s="430"/>
      <c r="CJ29" s="430"/>
      <c r="CK29" s="430"/>
      <c r="CL29" s="430"/>
      <c r="CM29" s="430"/>
      <c r="CN29" s="430"/>
      <c r="CO29" s="430"/>
      <c r="CP29" s="430"/>
      <c r="CQ29" s="430"/>
      <c r="CR29" s="430"/>
      <c r="CS29" s="430"/>
      <c r="CT29" s="430"/>
      <c r="CU29" s="430"/>
      <c r="CV29" s="430"/>
      <c r="CW29" s="430"/>
      <c r="CX29" s="430"/>
      <c r="CY29" s="430"/>
      <c r="CZ29" s="430"/>
      <c r="DA29" s="430"/>
      <c r="DB29" s="430"/>
      <c r="DC29" s="430"/>
      <c r="DD29" s="430"/>
      <c r="DE29" s="430"/>
      <c r="DF29" s="430"/>
      <c r="DG29" s="430"/>
      <c r="DH29" s="430"/>
      <c r="DI29" s="430"/>
      <c r="DJ29" s="430"/>
      <c r="DK29" s="430"/>
      <c r="DL29" s="430"/>
      <c r="DM29" s="430"/>
      <c r="DN29" s="430"/>
      <c r="DO29" s="430"/>
      <c r="DP29" s="430"/>
      <c r="DQ29" s="430"/>
      <c r="DR29" s="430"/>
      <c r="DS29" s="430"/>
      <c r="DT29" s="430"/>
      <c r="DU29" s="430"/>
      <c r="DV29" s="430"/>
      <c r="DW29" s="430"/>
      <c r="DX29" s="430"/>
      <c r="DY29" s="430"/>
      <c r="DZ29" s="430"/>
      <c r="EA29" s="430"/>
      <c r="EB29" s="430"/>
      <c r="EC29" s="430"/>
      <c r="ED29" s="430"/>
      <c r="EE29" s="430"/>
      <c r="EF29" s="430"/>
      <c r="EG29" s="430"/>
      <c r="EH29" s="430"/>
      <c r="EI29" s="430"/>
      <c r="EJ29" s="430"/>
      <c r="EK29" s="430"/>
      <c r="EL29" s="430"/>
      <c r="EM29" s="430"/>
      <c r="EN29" s="430"/>
      <c r="EO29" s="430"/>
      <c r="EP29" s="430"/>
      <c r="EQ29" s="430"/>
      <c r="ER29" s="430"/>
      <c r="ES29" s="430"/>
      <c r="ET29" s="430"/>
      <c r="EU29" s="430"/>
      <c r="EV29" s="430"/>
      <c r="EW29" s="430"/>
      <c r="EX29" s="430"/>
      <c r="EY29" s="430"/>
      <c r="EZ29" s="430"/>
      <c r="FA29" s="430"/>
      <c r="FB29" s="430"/>
      <c r="FC29" s="430"/>
      <c r="FD29" s="430"/>
      <c r="FE29" s="430"/>
      <c r="FF29" s="430"/>
      <c r="FG29" s="430"/>
      <c r="FH29" s="430"/>
      <c r="FI29" s="430"/>
      <c r="FJ29" s="430"/>
      <c r="FK29" s="430"/>
      <c r="FL29" s="430"/>
      <c r="FM29" s="430"/>
      <c r="FN29" s="430"/>
      <c r="FO29" s="430"/>
      <c r="FP29" s="430"/>
      <c r="FQ29" s="430"/>
      <c r="FR29" s="430"/>
      <c r="FS29" s="430"/>
      <c r="FT29" s="430"/>
      <c r="FU29" s="430"/>
      <c r="FV29" s="430"/>
      <c r="FW29" s="430"/>
      <c r="FX29" s="430"/>
      <c r="FY29" s="430"/>
      <c r="FZ29" s="430"/>
      <c r="GA29" s="430"/>
      <c r="GB29" s="430"/>
      <c r="GC29" s="430"/>
      <c r="GD29" s="430"/>
      <c r="GE29" s="430"/>
      <c r="GF29" s="430"/>
      <c r="GG29" s="430"/>
      <c r="GH29" s="430"/>
      <c r="GI29" s="430"/>
      <c r="GJ29" s="430"/>
      <c r="GK29" s="430"/>
      <c r="GL29" s="430"/>
      <c r="GM29" s="430"/>
      <c r="GN29" s="430"/>
      <c r="GO29" s="430"/>
      <c r="GP29" s="430"/>
      <c r="GQ29" s="430"/>
      <c r="GR29" s="430"/>
      <c r="GS29" s="430"/>
      <c r="GT29" s="430"/>
      <c r="GU29" s="430"/>
      <c r="GV29" s="430"/>
      <c r="GW29" s="430"/>
      <c r="GX29" s="430"/>
      <c r="GY29" s="430"/>
      <c r="GZ29" s="430"/>
      <c r="HA29" s="430"/>
      <c r="HB29" s="430"/>
      <c r="HC29" s="430"/>
      <c r="HD29" s="430"/>
      <c r="HE29" s="430"/>
      <c r="HF29" s="430"/>
      <c r="HG29" s="430"/>
      <c r="HH29" s="430"/>
      <c r="HI29" s="430"/>
      <c r="HJ29" s="430"/>
      <c r="HK29" s="430"/>
      <c r="HL29" s="430"/>
      <c r="HM29" s="430"/>
      <c r="HN29" s="430"/>
      <c r="HO29" s="430"/>
      <c r="HP29" s="430"/>
      <c r="HQ29" s="430"/>
      <c r="HR29" s="430"/>
      <c r="HS29" s="430"/>
      <c r="HT29" s="430"/>
      <c r="HU29" s="430"/>
      <c r="HV29" s="430"/>
      <c r="HW29" s="430"/>
      <c r="HX29" s="430"/>
      <c r="HY29" s="430"/>
      <c r="HZ29" s="430"/>
      <c r="IA29" s="430"/>
      <c r="IB29" s="430"/>
      <c r="IC29" s="430"/>
      <c r="ID29" s="430"/>
      <c r="IE29" s="430"/>
      <c r="IF29" s="430"/>
      <c r="IG29" s="430"/>
      <c r="IH29" s="430"/>
      <c r="II29" s="430"/>
      <c r="IJ29" s="430"/>
      <c r="IK29" s="430"/>
      <c r="IL29" s="430"/>
      <c r="IM29" s="430"/>
      <c r="IN29" s="430"/>
      <c r="IO29" s="430"/>
      <c r="IP29" s="430"/>
      <c r="IQ29" s="430"/>
      <c r="IR29" s="430"/>
      <c r="IS29" s="430"/>
      <c r="IT29" s="430"/>
      <c r="IU29" s="430"/>
      <c r="IV29" s="430"/>
      <c r="IW29" s="430"/>
      <c r="IX29" s="430"/>
      <c r="IY29" s="430"/>
      <c r="IZ29" s="430"/>
      <c r="JA29" s="430"/>
      <c r="JB29" s="430"/>
      <c r="JC29" s="430"/>
      <c r="JD29" s="430"/>
      <c r="JE29" s="430"/>
      <c r="JF29" s="430"/>
      <c r="JG29" s="430"/>
      <c r="JH29" s="430"/>
      <c r="JI29" s="430"/>
      <c r="JJ29" s="430"/>
    </row>
    <row r="30" spans="1:270" s="437" customFormat="1" ht="30" customHeight="1" x14ac:dyDescent="0.2">
      <c r="A30" s="897" t="s">
        <v>82</v>
      </c>
      <c r="B30" s="898"/>
      <c r="C30" s="898"/>
      <c r="D30" s="898"/>
      <c r="E30" s="898"/>
      <c r="F30" s="898"/>
      <c r="G30" s="898"/>
      <c r="H30" s="898"/>
      <c r="I30" s="898"/>
      <c r="J30" s="899"/>
      <c r="K30" s="429"/>
      <c r="L30" s="446"/>
      <c r="M30" s="430"/>
      <c r="N30" s="430"/>
      <c r="O30" s="430"/>
      <c r="P30" s="430"/>
      <c r="Q30" s="430"/>
      <c r="R30" s="430"/>
      <c r="S30" s="430"/>
      <c r="T30" s="430"/>
      <c r="U30" s="430"/>
      <c r="V30" s="430"/>
      <c r="W30" s="430"/>
      <c r="X30" s="430"/>
      <c r="Y30" s="430"/>
      <c r="Z30" s="430"/>
      <c r="AA30" s="430"/>
      <c r="AB30" s="430"/>
      <c r="AC30" s="430"/>
      <c r="AD30" s="430"/>
      <c r="AE30" s="430"/>
      <c r="AF30" s="430"/>
      <c r="AG30" s="430"/>
      <c r="AH30" s="430"/>
      <c r="AI30" s="430"/>
      <c r="AJ30" s="430"/>
      <c r="AK30" s="430"/>
      <c r="AL30" s="430"/>
      <c r="AM30" s="430"/>
      <c r="AN30" s="430"/>
      <c r="AO30" s="430"/>
      <c r="AP30" s="430"/>
      <c r="AQ30" s="430"/>
      <c r="AR30" s="430"/>
      <c r="AS30" s="430"/>
      <c r="AT30" s="430"/>
      <c r="AU30" s="430"/>
      <c r="AV30" s="430"/>
      <c r="AW30" s="430"/>
      <c r="AX30" s="430"/>
      <c r="AY30" s="430"/>
      <c r="AZ30" s="430"/>
      <c r="BA30" s="430"/>
      <c r="BB30" s="430"/>
      <c r="BC30" s="430"/>
      <c r="BD30" s="430"/>
      <c r="BE30" s="430"/>
      <c r="BF30" s="430"/>
      <c r="BG30" s="430"/>
      <c r="BH30" s="430"/>
      <c r="BI30" s="430"/>
      <c r="BJ30" s="430"/>
      <c r="BK30" s="430"/>
      <c r="BL30" s="430"/>
      <c r="BM30" s="430"/>
      <c r="BN30" s="430"/>
      <c r="BO30" s="430"/>
      <c r="BP30" s="430"/>
      <c r="BQ30" s="430"/>
      <c r="BR30" s="430"/>
      <c r="BS30" s="430"/>
      <c r="BT30" s="430"/>
      <c r="BU30" s="430"/>
      <c r="BV30" s="430"/>
      <c r="BW30" s="430"/>
      <c r="BX30" s="430"/>
      <c r="BY30" s="430"/>
      <c r="BZ30" s="430"/>
      <c r="CA30" s="430"/>
      <c r="CB30" s="430"/>
      <c r="CC30" s="430"/>
      <c r="CD30" s="430"/>
      <c r="CE30" s="430"/>
      <c r="CF30" s="430"/>
      <c r="CG30" s="430"/>
      <c r="CH30" s="430"/>
      <c r="CI30" s="430"/>
      <c r="CJ30" s="430"/>
      <c r="CK30" s="430"/>
      <c r="CL30" s="430"/>
      <c r="CM30" s="430"/>
      <c r="CN30" s="430"/>
      <c r="CO30" s="430"/>
      <c r="CP30" s="430"/>
      <c r="CQ30" s="430"/>
      <c r="CR30" s="430"/>
      <c r="CS30" s="430"/>
      <c r="CT30" s="430"/>
      <c r="CU30" s="430"/>
      <c r="CV30" s="430"/>
      <c r="CW30" s="430"/>
      <c r="CX30" s="430"/>
      <c r="CY30" s="430"/>
      <c r="CZ30" s="430"/>
      <c r="DA30" s="430"/>
      <c r="DB30" s="430"/>
      <c r="DC30" s="430"/>
      <c r="DD30" s="430"/>
      <c r="DE30" s="430"/>
      <c r="DF30" s="430"/>
      <c r="DG30" s="430"/>
      <c r="DH30" s="430"/>
      <c r="DI30" s="430"/>
      <c r="DJ30" s="430"/>
      <c r="DK30" s="430"/>
      <c r="DL30" s="430"/>
      <c r="DM30" s="430"/>
      <c r="DN30" s="430"/>
      <c r="DO30" s="430"/>
      <c r="DP30" s="430"/>
      <c r="DQ30" s="430"/>
      <c r="DR30" s="430"/>
      <c r="DS30" s="430"/>
      <c r="DT30" s="430"/>
      <c r="DU30" s="430"/>
      <c r="DV30" s="430"/>
      <c r="DW30" s="430"/>
      <c r="DX30" s="430"/>
      <c r="DY30" s="430"/>
      <c r="DZ30" s="430"/>
      <c r="EA30" s="430"/>
      <c r="EB30" s="430"/>
      <c r="EC30" s="430"/>
      <c r="ED30" s="430"/>
      <c r="EE30" s="430"/>
      <c r="EF30" s="430"/>
      <c r="EG30" s="430"/>
      <c r="EH30" s="430"/>
      <c r="EI30" s="430"/>
      <c r="EJ30" s="430"/>
      <c r="EK30" s="430"/>
      <c r="EL30" s="430"/>
      <c r="EM30" s="430"/>
      <c r="EN30" s="430"/>
      <c r="EO30" s="430"/>
      <c r="EP30" s="430"/>
      <c r="EQ30" s="430"/>
      <c r="ER30" s="430"/>
      <c r="ES30" s="430"/>
      <c r="ET30" s="430"/>
      <c r="EU30" s="430"/>
      <c r="EV30" s="430"/>
      <c r="EW30" s="430"/>
      <c r="EX30" s="430"/>
      <c r="EY30" s="430"/>
      <c r="EZ30" s="430"/>
      <c r="FA30" s="430"/>
      <c r="FB30" s="430"/>
      <c r="FC30" s="430"/>
      <c r="FD30" s="430"/>
      <c r="FE30" s="430"/>
      <c r="FF30" s="430"/>
      <c r="FG30" s="430"/>
      <c r="FH30" s="430"/>
      <c r="FI30" s="430"/>
      <c r="FJ30" s="430"/>
      <c r="FK30" s="430"/>
      <c r="FL30" s="430"/>
      <c r="FM30" s="430"/>
      <c r="FN30" s="430"/>
      <c r="FO30" s="430"/>
      <c r="FP30" s="430"/>
      <c r="FQ30" s="430"/>
      <c r="FR30" s="430"/>
      <c r="FS30" s="430"/>
      <c r="FT30" s="430"/>
      <c r="FU30" s="430"/>
      <c r="FV30" s="430"/>
      <c r="FW30" s="430"/>
      <c r="FX30" s="430"/>
      <c r="FY30" s="430"/>
      <c r="FZ30" s="430"/>
      <c r="GA30" s="430"/>
      <c r="GB30" s="430"/>
      <c r="GC30" s="430"/>
      <c r="GD30" s="430"/>
      <c r="GE30" s="430"/>
      <c r="GF30" s="430"/>
      <c r="GG30" s="430"/>
      <c r="GH30" s="430"/>
      <c r="GI30" s="430"/>
      <c r="GJ30" s="430"/>
      <c r="GK30" s="430"/>
      <c r="GL30" s="430"/>
      <c r="GM30" s="430"/>
      <c r="GN30" s="430"/>
      <c r="GO30" s="430"/>
      <c r="GP30" s="430"/>
      <c r="GQ30" s="430"/>
      <c r="GR30" s="430"/>
      <c r="GS30" s="430"/>
      <c r="GT30" s="430"/>
      <c r="GU30" s="430"/>
      <c r="GV30" s="430"/>
      <c r="GW30" s="430"/>
      <c r="GX30" s="430"/>
      <c r="GY30" s="430"/>
      <c r="GZ30" s="430"/>
      <c r="HA30" s="430"/>
      <c r="HB30" s="430"/>
      <c r="HC30" s="430"/>
      <c r="HD30" s="430"/>
      <c r="HE30" s="430"/>
      <c r="HF30" s="430"/>
      <c r="HG30" s="430"/>
      <c r="HH30" s="430"/>
      <c r="HI30" s="430"/>
      <c r="HJ30" s="430"/>
      <c r="HK30" s="430"/>
      <c r="HL30" s="430"/>
      <c r="HM30" s="430"/>
      <c r="HN30" s="430"/>
      <c r="HO30" s="430"/>
      <c r="HP30" s="430"/>
      <c r="HQ30" s="430"/>
      <c r="HR30" s="430"/>
      <c r="HS30" s="430"/>
      <c r="HT30" s="430"/>
      <c r="HU30" s="430"/>
      <c r="HV30" s="430"/>
      <c r="HW30" s="430"/>
      <c r="HX30" s="430"/>
      <c r="HY30" s="430"/>
      <c r="HZ30" s="430"/>
      <c r="IA30" s="430"/>
      <c r="IB30" s="430"/>
      <c r="IC30" s="430"/>
      <c r="ID30" s="430"/>
      <c r="IE30" s="430"/>
      <c r="IF30" s="430"/>
      <c r="IG30" s="430"/>
      <c r="IH30" s="430"/>
      <c r="II30" s="430"/>
      <c r="IJ30" s="430"/>
      <c r="IK30" s="430"/>
      <c r="IL30" s="430"/>
      <c r="IM30" s="430"/>
      <c r="IN30" s="430"/>
      <c r="IO30" s="430"/>
      <c r="IP30" s="430"/>
      <c r="IQ30" s="430"/>
      <c r="IR30" s="430"/>
      <c r="IS30" s="430"/>
      <c r="IT30" s="430"/>
      <c r="IU30" s="430"/>
      <c r="IV30" s="430"/>
      <c r="IW30" s="430"/>
      <c r="IX30" s="430"/>
      <c r="IY30" s="430"/>
      <c r="IZ30" s="430"/>
      <c r="JA30" s="430"/>
      <c r="JB30" s="430"/>
      <c r="JC30" s="430"/>
      <c r="JD30" s="430"/>
      <c r="JE30" s="430"/>
      <c r="JF30" s="430"/>
      <c r="JG30" s="430"/>
      <c r="JH30" s="430"/>
      <c r="JI30" s="430"/>
      <c r="JJ30" s="430"/>
    </row>
    <row r="31" spans="1:270" s="437" customFormat="1" ht="30" customHeight="1" x14ac:dyDescent="0.2">
      <c r="A31" s="900" t="s">
        <v>216</v>
      </c>
      <c r="B31" s="901"/>
      <c r="C31" s="901"/>
      <c r="D31" s="901"/>
      <c r="E31" s="901"/>
      <c r="F31" s="901"/>
      <c r="G31" s="901"/>
      <c r="H31" s="901"/>
      <c r="I31" s="901"/>
      <c r="J31" s="902"/>
      <c r="K31" s="429"/>
      <c r="L31" s="446"/>
      <c r="M31" s="430"/>
      <c r="N31" s="430"/>
      <c r="O31" s="430"/>
      <c r="P31" s="430"/>
      <c r="Q31" s="430"/>
      <c r="R31" s="430"/>
      <c r="S31" s="430"/>
      <c r="T31" s="430"/>
      <c r="U31" s="430"/>
      <c r="V31" s="430"/>
      <c r="W31" s="430"/>
      <c r="X31" s="430"/>
      <c r="Y31" s="430"/>
      <c r="Z31" s="430"/>
      <c r="AA31" s="430"/>
      <c r="AB31" s="430"/>
      <c r="AC31" s="430"/>
      <c r="AD31" s="430"/>
      <c r="AE31" s="430"/>
      <c r="AF31" s="430"/>
      <c r="AG31" s="430"/>
      <c r="AH31" s="430"/>
      <c r="AI31" s="430"/>
      <c r="AJ31" s="430"/>
      <c r="AK31" s="430"/>
      <c r="AL31" s="430"/>
      <c r="AM31" s="430"/>
      <c r="AN31" s="430"/>
      <c r="AO31" s="430"/>
      <c r="AP31" s="430"/>
      <c r="AQ31" s="430"/>
      <c r="AR31" s="430"/>
      <c r="AS31" s="430"/>
      <c r="AT31" s="430"/>
      <c r="AU31" s="430"/>
      <c r="AV31" s="430"/>
      <c r="AW31" s="430"/>
      <c r="AX31" s="430"/>
      <c r="AY31" s="430"/>
      <c r="AZ31" s="430"/>
      <c r="BA31" s="430"/>
      <c r="BB31" s="430"/>
      <c r="BC31" s="430"/>
      <c r="BD31" s="430"/>
      <c r="BE31" s="430"/>
      <c r="BF31" s="430"/>
      <c r="BG31" s="430"/>
      <c r="BH31" s="430"/>
      <c r="BI31" s="430"/>
      <c r="BJ31" s="430"/>
      <c r="BK31" s="430"/>
      <c r="BL31" s="430"/>
      <c r="BM31" s="430"/>
      <c r="BN31" s="430"/>
      <c r="BO31" s="430"/>
      <c r="BP31" s="430"/>
      <c r="BQ31" s="430"/>
      <c r="BR31" s="430"/>
      <c r="BS31" s="430"/>
      <c r="BT31" s="430"/>
      <c r="BU31" s="430"/>
      <c r="BV31" s="430"/>
      <c r="BW31" s="430"/>
      <c r="BX31" s="430"/>
      <c r="BY31" s="430"/>
      <c r="BZ31" s="430"/>
      <c r="CA31" s="430"/>
      <c r="CB31" s="430"/>
      <c r="CC31" s="430"/>
      <c r="CD31" s="430"/>
      <c r="CE31" s="430"/>
      <c r="CF31" s="430"/>
      <c r="CG31" s="430"/>
      <c r="CH31" s="430"/>
      <c r="CI31" s="430"/>
      <c r="CJ31" s="430"/>
      <c r="CK31" s="430"/>
      <c r="CL31" s="430"/>
      <c r="CM31" s="430"/>
      <c r="CN31" s="430"/>
      <c r="CO31" s="430"/>
      <c r="CP31" s="430"/>
      <c r="CQ31" s="430"/>
      <c r="CR31" s="430"/>
      <c r="CS31" s="430"/>
      <c r="CT31" s="430"/>
      <c r="CU31" s="430"/>
      <c r="CV31" s="430"/>
      <c r="CW31" s="430"/>
      <c r="CX31" s="430"/>
      <c r="CY31" s="430"/>
      <c r="CZ31" s="430"/>
      <c r="DA31" s="430"/>
      <c r="DB31" s="430"/>
      <c r="DC31" s="430"/>
      <c r="DD31" s="430"/>
      <c r="DE31" s="430"/>
      <c r="DF31" s="430"/>
      <c r="DG31" s="430"/>
      <c r="DH31" s="430"/>
      <c r="DI31" s="430"/>
      <c r="DJ31" s="430"/>
      <c r="DK31" s="430"/>
      <c r="DL31" s="430"/>
      <c r="DM31" s="430"/>
      <c r="DN31" s="430"/>
      <c r="DO31" s="430"/>
      <c r="DP31" s="430"/>
      <c r="DQ31" s="430"/>
      <c r="DR31" s="430"/>
      <c r="DS31" s="430"/>
      <c r="DT31" s="430"/>
      <c r="DU31" s="430"/>
      <c r="DV31" s="430"/>
      <c r="DW31" s="430"/>
      <c r="DX31" s="430"/>
      <c r="DY31" s="430"/>
      <c r="DZ31" s="430"/>
      <c r="EA31" s="430"/>
      <c r="EB31" s="430"/>
      <c r="EC31" s="430"/>
      <c r="ED31" s="430"/>
      <c r="EE31" s="430"/>
      <c r="EF31" s="430"/>
      <c r="EG31" s="430"/>
      <c r="EH31" s="430"/>
      <c r="EI31" s="430"/>
      <c r="EJ31" s="430"/>
      <c r="EK31" s="430"/>
      <c r="EL31" s="430"/>
      <c r="EM31" s="430"/>
      <c r="EN31" s="430"/>
      <c r="EO31" s="430"/>
      <c r="EP31" s="430"/>
      <c r="EQ31" s="430"/>
      <c r="ER31" s="430"/>
      <c r="ES31" s="430"/>
      <c r="ET31" s="430"/>
      <c r="EU31" s="430"/>
      <c r="EV31" s="430"/>
      <c r="EW31" s="430"/>
      <c r="EX31" s="430"/>
      <c r="EY31" s="430"/>
      <c r="EZ31" s="430"/>
      <c r="FA31" s="430"/>
      <c r="FB31" s="430"/>
      <c r="FC31" s="430"/>
      <c r="FD31" s="430"/>
      <c r="FE31" s="430"/>
      <c r="FF31" s="430"/>
      <c r="FG31" s="430"/>
      <c r="FH31" s="430"/>
      <c r="FI31" s="430"/>
      <c r="FJ31" s="430"/>
      <c r="FK31" s="430"/>
      <c r="FL31" s="430"/>
      <c r="FM31" s="430"/>
      <c r="FN31" s="430"/>
      <c r="FO31" s="430"/>
      <c r="FP31" s="430"/>
      <c r="FQ31" s="430"/>
      <c r="FR31" s="430"/>
      <c r="FS31" s="430"/>
      <c r="FT31" s="430"/>
      <c r="FU31" s="430"/>
      <c r="FV31" s="430"/>
      <c r="FW31" s="430"/>
      <c r="FX31" s="430"/>
      <c r="FY31" s="430"/>
      <c r="FZ31" s="430"/>
      <c r="GA31" s="430"/>
      <c r="GB31" s="430"/>
      <c r="GC31" s="430"/>
      <c r="GD31" s="430"/>
      <c r="GE31" s="430"/>
      <c r="GF31" s="430"/>
      <c r="GG31" s="430"/>
      <c r="GH31" s="430"/>
      <c r="GI31" s="430"/>
      <c r="GJ31" s="430"/>
      <c r="GK31" s="430"/>
      <c r="GL31" s="430"/>
      <c r="GM31" s="430"/>
      <c r="GN31" s="430"/>
      <c r="GO31" s="430"/>
      <c r="GP31" s="430"/>
      <c r="GQ31" s="430"/>
      <c r="GR31" s="430"/>
      <c r="GS31" s="430"/>
      <c r="GT31" s="430"/>
      <c r="GU31" s="430"/>
      <c r="GV31" s="430"/>
      <c r="GW31" s="430"/>
      <c r="GX31" s="430"/>
      <c r="GY31" s="430"/>
      <c r="GZ31" s="430"/>
      <c r="HA31" s="430"/>
      <c r="HB31" s="430"/>
      <c r="HC31" s="430"/>
      <c r="HD31" s="430"/>
      <c r="HE31" s="430"/>
      <c r="HF31" s="430"/>
      <c r="HG31" s="430"/>
      <c r="HH31" s="430"/>
      <c r="HI31" s="430"/>
      <c r="HJ31" s="430"/>
      <c r="HK31" s="430"/>
      <c r="HL31" s="430"/>
      <c r="HM31" s="430"/>
      <c r="HN31" s="430"/>
      <c r="HO31" s="430"/>
      <c r="HP31" s="430"/>
      <c r="HQ31" s="430"/>
      <c r="HR31" s="430"/>
      <c r="HS31" s="430"/>
      <c r="HT31" s="430"/>
      <c r="HU31" s="430"/>
      <c r="HV31" s="430"/>
      <c r="HW31" s="430"/>
      <c r="HX31" s="430"/>
      <c r="HY31" s="430"/>
      <c r="HZ31" s="430"/>
      <c r="IA31" s="430"/>
      <c r="IB31" s="430"/>
      <c r="IC31" s="430"/>
      <c r="ID31" s="430"/>
      <c r="IE31" s="430"/>
      <c r="IF31" s="430"/>
      <c r="IG31" s="430"/>
      <c r="IH31" s="430"/>
      <c r="II31" s="430"/>
      <c r="IJ31" s="430"/>
      <c r="IK31" s="430"/>
      <c r="IL31" s="430"/>
      <c r="IM31" s="430"/>
      <c r="IN31" s="430"/>
      <c r="IO31" s="430"/>
      <c r="IP31" s="430"/>
      <c r="IQ31" s="430"/>
      <c r="IR31" s="430"/>
      <c r="IS31" s="430"/>
      <c r="IT31" s="430"/>
      <c r="IU31" s="430"/>
      <c r="IV31" s="430"/>
      <c r="IW31" s="430"/>
      <c r="IX31" s="430"/>
      <c r="IY31" s="430"/>
      <c r="IZ31" s="430"/>
      <c r="JA31" s="430"/>
      <c r="JB31" s="430"/>
      <c r="JC31" s="430"/>
      <c r="JD31" s="430"/>
      <c r="JE31" s="430"/>
      <c r="JF31" s="430"/>
      <c r="JG31" s="430"/>
      <c r="JH31" s="430"/>
      <c r="JI31" s="430"/>
      <c r="JJ31" s="430"/>
    </row>
    <row r="32" spans="1:270" s="437" customFormat="1" ht="40.15" customHeight="1" x14ac:dyDescent="0.2">
      <c r="A32" s="481">
        <v>13</v>
      </c>
      <c r="B32" s="482"/>
      <c r="C32" s="460" t="s">
        <v>80</v>
      </c>
      <c r="D32" s="461"/>
      <c r="E32" s="463"/>
      <c r="F32" s="903"/>
      <c r="G32" s="904"/>
      <c r="H32" s="904"/>
      <c r="I32" s="904"/>
      <c r="J32" s="905"/>
      <c r="K32" s="429"/>
      <c r="L32" s="446"/>
      <c r="M32" s="430"/>
      <c r="N32" s="430"/>
      <c r="O32" s="430"/>
      <c r="P32" s="430"/>
      <c r="Q32" s="430"/>
      <c r="R32" s="430"/>
      <c r="S32" s="430"/>
      <c r="T32" s="430"/>
      <c r="U32" s="430"/>
      <c r="V32" s="430"/>
      <c r="W32" s="430"/>
      <c r="X32" s="430"/>
      <c r="Y32" s="430"/>
      <c r="Z32" s="430"/>
      <c r="AA32" s="430"/>
      <c r="AB32" s="430"/>
      <c r="AC32" s="430"/>
      <c r="AD32" s="430"/>
      <c r="AE32" s="430"/>
      <c r="AF32" s="430"/>
      <c r="AG32" s="430"/>
      <c r="AH32" s="430"/>
      <c r="AI32" s="430"/>
      <c r="AJ32" s="430"/>
      <c r="AK32" s="430"/>
      <c r="AL32" s="430"/>
      <c r="AM32" s="430"/>
      <c r="AN32" s="430"/>
      <c r="AO32" s="430"/>
      <c r="AP32" s="430"/>
      <c r="AQ32" s="430"/>
      <c r="AR32" s="430"/>
      <c r="AS32" s="430"/>
      <c r="AT32" s="430"/>
      <c r="AU32" s="430"/>
      <c r="AV32" s="430"/>
      <c r="AW32" s="430"/>
      <c r="AX32" s="430"/>
      <c r="AY32" s="430"/>
      <c r="AZ32" s="430"/>
      <c r="BA32" s="430"/>
      <c r="BB32" s="430"/>
      <c r="BC32" s="430"/>
      <c r="BD32" s="430"/>
      <c r="BE32" s="430"/>
      <c r="BF32" s="430"/>
      <c r="BG32" s="430"/>
      <c r="BH32" s="430"/>
      <c r="BI32" s="430"/>
      <c r="BJ32" s="430"/>
      <c r="BK32" s="430"/>
      <c r="BL32" s="430"/>
      <c r="BM32" s="430"/>
      <c r="BN32" s="430"/>
      <c r="BO32" s="430"/>
      <c r="BP32" s="430"/>
      <c r="BQ32" s="430"/>
      <c r="BR32" s="430"/>
      <c r="BS32" s="430"/>
      <c r="BT32" s="430"/>
      <c r="BU32" s="430"/>
      <c r="BV32" s="430"/>
      <c r="BW32" s="430"/>
      <c r="BX32" s="430"/>
      <c r="BY32" s="430"/>
      <c r="BZ32" s="430"/>
      <c r="CA32" s="430"/>
      <c r="CB32" s="430"/>
      <c r="CC32" s="430"/>
      <c r="CD32" s="430"/>
      <c r="CE32" s="430"/>
      <c r="CF32" s="430"/>
      <c r="CG32" s="430"/>
      <c r="CH32" s="430"/>
      <c r="CI32" s="430"/>
      <c r="CJ32" s="430"/>
      <c r="CK32" s="430"/>
      <c r="CL32" s="430"/>
      <c r="CM32" s="430"/>
      <c r="CN32" s="430"/>
      <c r="CO32" s="430"/>
      <c r="CP32" s="430"/>
      <c r="CQ32" s="430"/>
      <c r="CR32" s="430"/>
      <c r="CS32" s="430"/>
      <c r="CT32" s="430"/>
      <c r="CU32" s="430"/>
      <c r="CV32" s="430"/>
      <c r="CW32" s="430"/>
      <c r="CX32" s="430"/>
      <c r="CY32" s="430"/>
      <c r="CZ32" s="430"/>
      <c r="DA32" s="430"/>
      <c r="DB32" s="430"/>
      <c r="DC32" s="430"/>
      <c r="DD32" s="430"/>
      <c r="DE32" s="430"/>
      <c r="DF32" s="430"/>
      <c r="DG32" s="430"/>
      <c r="DH32" s="430"/>
      <c r="DI32" s="430"/>
      <c r="DJ32" s="430"/>
      <c r="DK32" s="430"/>
      <c r="DL32" s="430"/>
      <c r="DM32" s="430"/>
      <c r="DN32" s="430"/>
      <c r="DO32" s="430"/>
      <c r="DP32" s="430"/>
      <c r="DQ32" s="430"/>
      <c r="DR32" s="430"/>
      <c r="DS32" s="430"/>
      <c r="DT32" s="430"/>
      <c r="DU32" s="430"/>
      <c r="DV32" s="430"/>
      <c r="DW32" s="430"/>
      <c r="DX32" s="430"/>
      <c r="DY32" s="430"/>
      <c r="DZ32" s="430"/>
      <c r="EA32" s="430"/>
      <c r="EB32" s="430"/>
      <c r="EC32" s="430"/>
      <c r="ED32" s="430"/>
      <c r="EE32" s="430"/>
      <c r="EF32" s="430"/>
      <c r="EG32" s="430"/>
      <c r="EH32" s="430"/>
      <c r="EI32" s="430"/>
      <c r="EJ32" s="430"/>
      <c r="EK32" s="430"/>
      <c r="EL32" s="430"/>
      <c r="EM32" s="430"/>
      <c r="EN32" s="430"/>
      <c r="EO32" s="430"/>
      <c r="EP32" s="430"/>
      <c r="EQ32" s="430"/>
      <c r="ER32" s="430"/>
      <c r="ES32" s="430"/>
      <c r="ET32" s="430"/>
      <c r="EU32" s="430"/>
      <c r="EV32" s="430"/>
      <c r="EW32" s="430"/>
      <c r="EX32" s="430"/>
      <c r="EY32" s="430"/>
      <c r="EZ32" s="430"/>
      <c r="FA32" s="430"/>
      <c r="FB32" s="430"/>
      <c r="FC32" s="430"/>
      <c r="FD32" s="430"/>
      <c r="FE32" s="430"/>
      <c r="FF32" s="430"/>
      <c r="FG32" s="430"/>
      <c r="FH32" s="430"/>
      <c r="FI32" s="430"/>
      <c r="FJ32" s="430"/>
      <c r="FK32" s="430"/>
      <c r="FL32" s="430"/>
      <c r="FM32" s="430"/>
      <c r="FN32" s="430"/>
      <c r="FO32" s="430"/>
      <c r="FP32" s="430"/>
      <c r="FQ32" s="430"/>
      <c r="FR32" s="430"/>
      <c r="FS32" s="430"/>
      <c r="FT32" s="430"/>
      <c r="FU32" s="430"/>
      <c r="FV32" s="430"/>
      <c r="FW32" s="430"/>
      <c r="FX32" s="430"/>
      <c r="FY32" s="430"/>
      <c r="FZ32" s="430"/>
      <c r="GA32" s="430"/>
      <c r="GB32" s="430"/>
      <c r="GC32" s="430"/>
      <c r="GD32" s="430"/>
      <c r="GE32" s="430"/>
      <c r="GF32" s="430"/>
      <c r="GG32" s="430"/>
      <c r="GH32" s="430"/>
      <c r="GI32" s="430"/>
      <c r="GJ32" s="430"/>
      <c r="GK32" s="430"/>
      <c r="GL32" s="430"/>
      <c r="GM32" s="430"/>
      <c r="GN32" s="430"/>
      <c r="GO32" s="430"/>
      <c r="GP32" s="430"/>
      <c r="GQ32" s="430"/>
      <c r="GR32" s="430"/>
      <c r="GS32" s="430"/>
      <c r="GT32" s="430"/>
      <c r="GU32" s="430"/>
      <c r="GV32" s="430"/>
      <c r="GW32" s="430"/>
      <c r="GX32" s="430"/>
      <c r="GY32" s="430"/>
      <c r="GZ32" s="430"/>
      <c r="HA32" s="430"/>
      <c r="HB32" s="430"/>
      <c r="HC32" s="430"/>
      <c r="HD32" s="430"/>
      <c r="HE32" s="430"/>
      <c r="HF32" s="430"/>
      <c r="HG32" s="430"/>
      <c r="HH32" s="430"/>
      <c r="HI32" s="430"/>
      <c r="HJ32" s="430"/>
      <c r="HK32" s="430"/>
      <c r="HL32" s="430"/>
      <c r="HM32" s="430"/>
      <c r="HN32" s="430"/>
      <c r="HO32" s="430"/>
      <c r="HP32" s="430"/>
      <c r="HQ32" s="430"/>
      <c r="HR32" s="430"/>
      <c r="HS32" s="430"/>
      <c r="HT32" s="430"/>
      <c r="HU32" s="430"/>
      <c r="HV32" s="430"/>
      <c r="HW32" s="430"/>
      <c r="HX32" s="430"/>
      <c r="HY32" s="430"/>
      <c r="HZ32" s="430"/>
      <c r="IA32" s="430"/>
      <c r="IB32" s="430"/>
      <c r="IC32" s="430"/>
      <c r="ID32" s="430"/>
      <c r="IE32" s="430"/>
      <c r="IF32" s="430"/>
      <c r="IG32" s="430"/>
      <c r="IH32" s="430"/>
      <c r="II32" s="430"/>
      <c r="IJ32" s="430"/>
      <c r="IK32" s="430"/>
      <c r="IL32" s="430"/>
      <c r="IM32" s="430"/>
      <c r="IN32" s="430"/>
      <c r="IO32" s="430"/>
      <c r="IP32" s="430"/>
      <c r="IQ32" s="430"/>
      <c r="IR32" s="430"/>
      <c r="IS32" s="430"/>
      <c r="IT32" s="430"/>
      <c r="IU32" s="430"/>
      <c r="IV32" s="430"/>
      <c r="IW32" s="430"/>
      <c r="IX32" s="430"/>
      <c r="IY32" s="430"/>
      <c r="IZ32" s="430"/>
      <c r="JA32" s="430"/>
      <c r="JB32" s="430"/>
      <c r="JC32" s="430"/>
      <c r="JD32" s="430"/>
      <c r="JE32" s="430"/>
      <c r="JF32" s="430"/>
      <c r="JG32" s="430"/>
      <c r="JH32" s="430"/>
      <c r="JI32" s="430"/>
      <c r="JJ32" s="430"/>
    </row>
    <row r="33" spans="1:270" s="437" customFormat="1" ht="40.15" customHeight="1" x14ac:dyDescent="0.2">
      <c r="A33" s="481">
        <v>14</v>
      </c>
      <c r="B33" s="482"/>
      <c r="C33" s="460" t="s">
        <v>188</v>
      </c>
      <c r="D33" s="461"/>
      <c r="E33" s="463"/>
      <c r="F33" s="903"/>
      <c r="G33" s="904"/>
      <c r="H33" s="904"/>
      <c r="I33" s="904"/>
      <c r="J33" s="905"/>
      <c r="K33" s="429"/>
      <c r="L33" s="452"/>
      <c r="M33" s="430"/>
      <c r="N33" s="430"/>
      <c r="O33" s="430"/>
      <c r="P33" s="430"/>
      <c r="Q33" s="430"/>
      <c r="R33" s="430"/>
      <c r="S33" s="430"/>
      <c r="T33" s="430"/>
      <c r="U33" s="430"/>
      <c r="V33" s="430"/>
      <c r="W33" s="430"/>
      <c r="X33" s="430"/>
      <c r="Y33" s="430"/>
      <c r="Z33" s="430"/>
      <c r="AA33" s="430"/>
      <c r="AB33" s="430"/>
      <c r="AC33" s="430"/>
      <c r="AD33" s="430"/>
      <c r="AE33" s="430"/>
      <c r="AF33" s="430"/>
      <c r="AG33" s="430"/>
      <c r="AH33" s="430"/>
      <c r="AI33" s="430"/>
      <c r="AJ33" s="430"/>
      <c r="AK33" s="430"/>
      <c r="AL33" s="430"/>
      <c r="AM33" s="430"/>
      <c r="AN33" s="430"/>
      <c r="AO33" s="430"/>
      <c r="AP33" s="430"/>
      <c r="AQ33" s="430"/>
      <c r="AR33" s="430"/>
      <c r="AS33" s="430"/>
      <c r="AT33" s="430"/>
      <c r="AU33" s="430"/>
      <c r="AV33" s="430"/>
      <c r="AW33" s="430"/>
      <c r="AX33" s="430"/>
      <c r="AY33" s="430"/>
      <c r="AZ33" s="430"/>
      <c r="BA33" s="430"/>
      <c r="BB33" s="430"/>
      <c r="BC33" s="430"/>
      <c r="BD33" s="430"/>
      <c r="BE33" s="430"/>
      <c r="BF33" s="430"/>
      <c r="BG33" s="430"/>
      <c r="BH33" s="430"/>
      <c r="BI33" s="430"/>
      <c r="BJ33" s="430"/>
      <c r="BK33" s="430"/>
      <c r="BL33" s="430"/>
      <c r="BM33" s="430"/>
      <c r="BN33" s="430"/>
      <c r="BO33" s="430"/>
      <c r="BP33" s="430"/>
      <c r="BQ33" s="430"/>
      <c r="BR33" s="430"/>
      <c r="BS33" s="430"/>
      <c r="BT33" s="430"/>
      <c r="BU33" s="430"/>
      <c r="BV33" s="430"/>
      <c r="BW33" s="430"/>
      <c r="BX33" s="430"/>
      <c r="BY33" s="430"/>
      <c r="BZ33" s="430"/>
      <c r="CA33" s="430"/>
      <c r="CB33" s="430"/>
      <c r="CC33" s="430"/>
      <c r="CD33" s="430"/>
      <c r="CE33" s="430"/>
      <c r="CF33" s="430"/>
      <c r="CG33" s="430"/>
      <c r="CH33" s="430"/>
      <c r="CI33" s="430"/>
      <c r="CJ33" s="430"/>
      <c r="CK33" s="430"/>
      <c r="CL33" s="430"/>
      <c r="CM33" s="430"/>
      <c r="CN33" s="430"/>
      <c r="CO33" s="430"/>
      <c r="CP33" s="430"/>
      <c r="CQ33" s="430"/>
      <c r="CR33" s="430"/>
      <c r="CS33" s="430"/>
      <c r="CT33" s="430"/>
      <c r="CU33" s="430"/>
      <c r="CV33" s="430"/>
      <c r="CW33" s="430"/>
      <c r="CX33" s="430"/>
      <c r="CY33" s="430"/>
      <c r="CZ33" s="430"/>
      <c r="DA33" s="430"/>
      <c r="DB33" s="430"/>
      <c r="DC33" s="430"/>
      <c r="DD33" s="430"/>
      <c r="DE33" s="430"/>
      <c r="DF33" s="430"/>
      <c r="DG33" s="430"/>
      <c r="DH33" s="430"/>
      <c r="DI33" s="430"/>
      <c r="DJ33" s="430"/>
      <c r="DK33" s="430"/>
      <c r="DL33" s="430"/>
      <c r="DM33" s="430"/>
      <c r="DN33" s="430"/>
      <c r="DO33" s="430"/>
      <c r="DP33" s="430"/>
      <c r="DQ33" s="430"/>
      <c r="DR33" s="430"/>
      <c r="DS33" s="430"/>
      <c r="DT33" s="430"/>
      <c r="DU33" s="430"/>
      <c r="DV33" s="430"/>
      <c r="DW33" s="430"/>
      <c r="DX33" s="430"/>
      <c r="DY33" s="430"/>
      <c r="DZ33" s="430"/>
      <c r="EA33" s="430"/>
      <c r="EB33" s="430"/>
      <c r="EC33" s="430"/>
      <c r="ED33" s="430"/>
      <c r="EE33" s="430"/>
      <c r="EF33" s="430"/>
      <c r="EG33" s="430"/>
      <c r="EH33" s="430"/>
      <c r="EI33" s="430"/>
      <c r="EJ33" s="430"/>
      <c r="EK33" s="430"/>
      <c r="EL33" s="430"/>
      <c r="EM33" s="430"/>
      <c r="EN33" s="430"/>
      <c r="EO33" s="430"/>
      <c r="EP33" s="430"/>
      <c r="EQ33" s="430"/>
      <c r="ER33" s="430"/>
      <c r="ES33" s="430"/>
      <c r="ET33" s="430"/>
      <c r="EU33" s="430"/>
      <c r="EV33" s="430"/>
      <c r="EW33" s="430"/>
      <c r="EX33" s="430"/>
      <c r="EY33" s="430"/>
      <c r="EZ33" s="430"/>
      <c r="FA33" s="430"/>
      <c r="FB33" s="430"/>
      <c r="FC33" s="430"/>
      <c r="FD33" s="430"/>
      <c r="FE33" s="430"/>
      <c r="FF33" s="430"/>
      <c r="FG33" s="430"/>
      <c r="FH33" s="430"/>
      <c r="FI33" s="430"/>
      <c r="FJ33" s="430"/>
      <c r="FK33" s="430"/>
      <c r="FL33" s="430"/>
      <c r="FM33" s="430"/>
      <c r="FN33" s="430"/>
      <c r="FO33" s="430"/>
      <c r="FP33" s="430"/>
      <c r="FQ33" s="430"/>
      <c r="FR33" s="430"/>
      <c r="FS33" s="430"/>
      <c r="FT33" s="430"/>
      <c r="FU33" s="430"/>
      <c r="FV33" s="430"/>
      <c r="FW33" s="430"/>
      <c r="FX33" s="430"/>
      <c r="FY33" s="430"/>
      <c r="FZ33" s="430"/>
      <c r="GA33" s="430"/>
      <c r="GB33" s="430"/>
      <c r="GC33" s="430"/>
      <c r="GD33" s="430"/>
      <c r="GE33" s="430"/>
      <c r="GF33" s="430"/>
      <c r="GG33" s="430"/>
      <c r="GH33" s="430"/>
      <c r="GI33" s="430"/>
      <c r="GJ33" s="430"/>
      <c r="GK33" s="430"/>
      <c r="GL33" s="430"/>
      <c r="GM33" s="430"/>
      <c r="GN33" s="430"/>
      <c r="GO33" s="430"/>
      <c r="GP33" s="430"/>
      <c r="GQ33" s="430"/>
      <c r="GR33" s="430"/>
      <c r="GS33" s="430"/>
      <c r="GT33" s="430"/>
      <c r="GU33" s="430"/>
      <c r="GV33" s="430"/>
      <c r="GW33" s="430"/>
      <c r="GX33" s="430"/>
      <c r="GY33" s="430"/>
      <c r="GZ33" s="430"/>
      <c r="HA33" s="430"/>
      <c r="HB33" s="430"/>
      <c r="HC33" s="430"/>
      <c r="HD33" s="430"/>
      <c r="HE33" s="430"/>
      <c r="HF33" s="430"/>
      <c r="HG33" s="430"/>
      <c r="HH33" s="430"/>
      <c r="HI33" s="430"/>
      <c r="HJ33" s="430"/>
      <c r="HK33" s="430"/>
      <c r="HL33" s="430"/>
      <c r="HM33" s="430"/>
      <c r="HN33" s="430"/>
      <c r="HO33" s="430"/>
      <c r="HP33" s="430"/>
      <c r="HQ33" s="430"/>
      <c r="HR33" s="430"/>
      <c r="HS33" s="430"/>
      <c r="HT33" s="430"/>
      <c r="HU33" s="430"/>
      <c r="HV33" s="430"/>
      <c r="HW33" s="430"/>
      <c r="HX33" s="430"/>
      <c r="HY33" s="430"/>
      <c r="HZ33" s="430"/>
      <c r="IA33" s="430"/>
      <c r="IB33" s="430"/>
      <c r="IC33" s="430"/>
      <c r="ID33" s="430"/>
      <c r="IE33" s="430"/>
      <c r="IF33" s="430"/>
      <c r="IG33" s="430"/>
      <c r="IH33" s="430"/>
      <c r="II33" s="430"/>
      <c r="IJ33" s="430"/>
      <c r="IK33" s="430"/>
      <c r="IL33" s="430"/>
      <c r="IM33" s="430"/>
      <c r="IN33" s="430"/>
      <c r="IO33" s="430"/>
      <c r="IP33" s="430"/>
      <c r="IQ33" s="430"/>
      <c r="IR33" s="430"/>
      <c r="IS33" s="430"/>
      <c r="IT33" s="430"/>
      <c r="IU33" s="430"/>
      <c r="IV33" s="430"/>
      <c r="IW33" s="430"/>
      <c r="IX33" s="430"/>
      <c r="IY33" s="430"/>
      <c r="IZ33" s="430"/>
      <c r="JA33" s="430"/>
      <c r="JB33" s="430"/>
      <c r="JC33" s="430"/>
      <c r="JD33" s="430"/>
      <c r="JE33" s="430"/>
      <c r="JF33" s="430"/>
      <c r="JG33" s="430"/>
      <c r="JH33" s="430"/>
      <c r="JI33" s="430"/>
      <c r="JJ33" s="430"/>
    </row>
    <row r="34" spans="1:270" s="437" customFormat="1" ht="40.15" customHeight="1" thickBot="1" x14ac:dyDescent="0.25">
      <c r="A34" s="483">
        <v>15</v>
      </c>
      <c r="B34" s="484"/>
      <c r="C34" s="485" t="s">
        <v>276</v>
      </c>
      <c r="D34" s="486"/>
      <c r="E34" s="487"/>
      <c r="F34" s="906"/>
      <c r="G34" s="907"/>
      <c r="H34" s="907"/>
      <c r="I34" s="907"/>
      <c r="J34" s="908"/>
      <c r="K34" s="429"/>
      <c r="L34" s="446"/>
      <c r="M34" s="430"/>
      <c r="N34" s="430"/>
      <c r="O34" s="430"/>
      <c r="P34" s="430"/>
      <c r="Q34" s="430"/>
      <c r="R34" s="430"/>
      <c r="S34" s="430"/>
      <c r="T34" s="430"/>
      <c r="U34" s="430"/>
      <c r="V34" s="430"/>
      <c r="W34" s="430"/>
      <c r="X34" s="430"/>
      <c r="Y34" s="430"/>
      <c r="Z34" s="430"/>
      <c r="AA34" s="430"/>
      <c r="AB34" s="430"/>
      <c r="AC34" s="430"/>
      <c r="AD34" s="430"/>
      <c r="AE34" s="430"/>
      <c r="AF34" s="430"/>
      <c r="AG34" s="430"/>
      <c r="AH34" s="430"/>
      <c r="AI34" s="430"/>
      <c r="AJ34" s="430"/>
      <c r="AK34" s="430"/>
      <c r="AL34" s="430"/>
      <c r="AM34" s="430"/>
      <c r="AN34" s="430"/>
      <c r="AO34" s="430"/>
      <c r="AP34" s="430"/>
      <c r="AQ34" s="430"/>
      <c r="AR34" s="430"/>
      <c r="AS34" s="430"/>
      <c r="AT34" s="430"/>
      <c r="AU34" s="430"/>
      <c r="AV34" s="430"/>
      <c r="AW34" s="430"/>
      <c r="AX34" s="430"/>
      <c r="AY34" s="430"/>
      <c r="AZ34" s="430"/>
      <c r="BA34" s="430"/>
      <c r="BB34" s="430"/>
      <c r="BC34" s="430"/>
      <c r="BD34" s="430"/>
      <c r="BE34" s="430"/>
      <c r="BF34" s="430"/>
      <c r="BG34" s="430"/>
      <c r="BH34" s="430"/>
      <c r="BI34" s="430"/>
      <c r="BJ34" s="430"/>
      <c r="BK34" s="430"/>
      <c r="BL34" s="430"/>
      <c r="BM34" s="430"/>
      <c r="BN34" s="430"/>
      <c r="BO34" s="430"/>
      <c r="BP34" s="430"/>
      <c r="BQ34" s="430"/>
      <c r="BR34" s="430"/>
      <c r="BS34" s="430"/>
      <c r="BT34" s="430"/>
      <c r="BU34" s="430"/>
      <c r="BV34" s="430"/>
      <c r="BW34" s="430"/>
      <c r="BX34" s="430"/>
      <c r="BY34" s="430"/>
      <c r="BZ34" s="430"/>
      <c r="CA34" s="430"/>
      <c r="CB34" s="430"/>
      <c r="CC34" s="430"/>
      <c r="CD34" s="430"/>
      <c r="CE34" s="430"/>
      <c r="CF34" s="430"/>
      <c r="CG34" s="430"/>
      <c r="CH34" s="430"/>
      <c r="CI34" s="430"/>
      <c r="CJ34" s="430"/>
      <c r="CK34" s="430"/>
      <c r="CL34" s="430"/>
      <c r="CM34" s="430"/>
      <c r="CN34" s="430"/>
      <c r="CO34" s="430"/>
      <c r="CP34" s="430"/>
      <c r="CQ34" s="430"/>
      <c r="CR34" s="430"/>
      <c r="CS34" s="430"/>
      <c r="CT34" s="430"/>
      <c r="CU34" s="430"/>
      <c r="CV34" s="430"/>
      <c r="CW34" s="430"/>
      <c r="CX34" s="430"/>
      <c r="CY34" s="430"/>
      <c r="CZ34" s="430"/>
      <c r="DA34" s="430"/>
      <c r="DB34" s="430"/>
      <c r="DC34" s="430"/>
      <c r="DD34" s="430"/>
      <c r="DE34" s="430"/>
      <c r="DF34" s="430"/>
      <c r="DG34" s="430"/>
      <c r="DH34" s="430"/>
      <c r="DI34" s="430"/>
      <c r="DJ34" s="430"/>
      <c r="DK34" s="430"/>
      <c r="DL34" s="430"/>
      <c r="DM34" s="430"/>
      <c r="DN34" s="430"/>
      <c r="DO34" s="430"/>
      <c r="DP34" s="430"/>
      <c r="DQ34" s="430"/>
      <c r="DR34" s="430"/>
      <c r="DS34" s="430"/>
      <c r="DT34" s="430"/>
      <c r="DU34" s="430"/>
      <c r="DV34" s="430"/>
      <c r="DW34" s="430"/>
      <c r="DX34" s="430"/>
      <c r="DY34" s="430"/>
      <c r="DZ34" s="430"/>
      <c r="EA34" s="430"/>
      <c r="EB34" s="430"/>
      <c r="EC34" s="430"/>
      <c r="ED34" s="430"/>
      <c r="EE34" s="430"/>
      <c r="EF34" s="430"/>
      <c r="EG34" s="430"/>
      <c r="EH34" s="430"/>
      <c r="EI34" s="430"/>
      <c r="EJ34" s="430"/>
      <c r="EK34" s="430"/>
      <c r="EL34" s="430"/>
      <c r="EM34" s="430"/>
      <c r="EN34" s="430"/>
      <c r="EO34" s="430"/>
      <c r="EP34" s="430"/>
      <c r="EQ34" s="430"/>
      <c r="ER34" s="430"/>
      <c r="ES34" s="430"/>
      <c r="ET34" s="430"/>
      <c r="EU34" s="430"/>
      <c r="EV34" s="430"/>
      <c r="EW34" s="430"/>
      <c r="EX34" s="430"/>
      <c r="EY34" s="430"/>
      <c r="EZ34" s="430"/>
      <c r="FA34" s="430"/>
      <c r="FB34" s="430"/>
      <c r="FC34" s="430"/>
      <c r="FD34" s="430"/>
      <c r="FE34" s="430"/>
      <c r="FF34" s="430"/>
      <c r="FG34" s="430"/>
      <c r="FH34" s="430"/>
      <c r="FI34" s="430"/>
      <c r="FJ34" s="430"/>
      <c r="FK34" s="430"/>
      <c r="FL34" s="430"/>
      <c r="FM34" s="430"/>
      <c r="FN34" s="430"/>
      <c r="FO34" s="430"/>
      <c r="FP34" s="430"/>
      <c r="FQ34" s="430"/>
      <c r="FR34" s="430"/>
      <c r="FS34" s="430"/>
      <c r="FT34" s="430"/>
      <c r="FU34" s="430"/>
      <c r="FV34" s="430"/>
      <c r="FW34" s="430"/>
      <c r="FX34" s="430"/>
      <c r="FY34" s="430"/>
      <c r="FZ34" s="430"/>
      <c r="GA34" s="430"/>
      <c r="GB34" s="430"/>
      <c r="GC34" s="430"/>
      <c r="GD34" s="430"/>
      <c r="GE34" s="430"/>
      <c r="GF34" s="430"/>
      <c r="GG34" s="430"/>
      <c r="GH34" s="430"/>
      <c r="GI34" s="430"/>
      <c r="GJ34" s="430"/>
      <c r="GK34" s="430"/>
      <c r="GL34" s="430"/>
      <c r="GM34" s="430"/>
      <c r="GN34" s="430"/>
      <c r="GO34" s="430"/>
      <c r="GP34" s="430"/>
      <c r="GQ34" s="430"/>
      <c r="GR34" s="430"/>
      <c r="GS34" s="430"/>
      <c r="GT34" s="430"/>
      <c r="GU34" s="430"/>
      <c r="GV34" s="430"/>
      <c r="GW34" s="430"/>
      <c r="GX34" s="430"/>
      <c r="GY34" s="430"/>
      <c r="GZ34" s="430"/>
      <c r="HA34" s="430"/>
      <c r="HB34" s="430"/>
      <c r="HC34" s="430"/>
      <c r="HD34" s="430"/>
      <c r="HE34" s="430"/>
      <c r="HF34" s="430"/>
      <c r="HG34" s="430"/>
      <c r="HH34" s="430"/>
      <c r="HI34" s="430"/>
      <c r="HJ34" s="430"/>
      <c r="HK34" s="430"/>
      <c r="HL34" s="430"/>
      <c r="HM34" s="430"/>
      <c r="HN34" s="430"/>
      <c r="HO34" s="430"/>
      <c r="HP34" s="430"/>
      <c r="HQ34" s="430"/>
      <c r="HR34" s="430"/>
      <c r="HS34" s="430"/>
      <c r="HT34" s="430"/>
      <c r="HU34" s="430"/>
      <c r="HV34" s="430"/>
      <c r="HW34" s="430"/>
      <c r="HX34" s="430"/>
      <c r="HY34" s="430"/>
      <c r="HZ34" s="430"/>
      <c r="IA34" s="430"/>
      <c r="IB34" s="430"/>
      <c r="IC34" s="430"/>
      <c r="ID34" s="430"/>
      <c r="IE34" s="430"/>
      <c r="IF34" s="430"/>
      <c r="IG34" s="430"/>
      <c r="IH34" s="430"/>
      <c r="II34" s="430"/>
      <c r="IJ34" s="430"/>
      <c r="IK34" s="430"/>
      <c r="IL34" s="430"/>
      <c r="IM34" s="430"/>
      <c r="IN34" s="430"/>
      <c r="IO34" s="430"/>
      <c r="IP34" s="430"/>
      <c r="IQ34" s="430"/>
      <c r="IR34" s="430"/>
      <c r="IS34" s="430"/>
      <c r="IT34" s="430"/>
      <c r="IU34" s="430"/>
      <c r="IV34" s="430"/>
      <c r="IW34" s="430"/>
      <c r="IX34" s="430"/>
      <c r="IY34" s="430"/>
      <c r="IZ34" s="430"/>
      <c r="JA34" s="430"/>
      <c r="JB34" s="430"/>
      <c r="JC34" s="430"/>
      <c r="JD34" s="430"/>
      <c r="JE34" s="430"/>
      <c r="JF34" s="430"/>
      <c r="JG34" s="430"/>
      <c r="JH34" s="430"/>
      <c r="JI34" s="430"/>
      <c r="JJ34" s="430"/>
    </row>
    <row r="35" spans="1:270" s="446" customFormat="1" ht="25.15" customHeight="1" thickBot="1" x14ac:dyDescent="0.25">
      <c r="A35" s="447"/>
      <c r="B35" s="448"/>
      <c r="C35" s="447"/>
      <c r="D35" s="449"/>
      <c r="E35" s="449"/>
      <c r="F35" s="450"/>
      <c r="G35" s="449"/>
      <c r="H35" s="451"/>
      <c r="I35" s="451"/>
      <c r="J35" s="451"/>
      <c r="K35" s="451"/>
      <c r="M35" s="430"/>
      <c r="N35" s="430"/>
      <c r="O35" s="430"/>
      <c r="P35" s="430"/>
      <c r="Q35" s="430"/>
      <c r="R35" s="430"/>
      <c r="S35" s="430"/>
      <c r="T35" s="430"/>
      <c r="U35" s="430"/>
      <c r="V35" s="430"/>
      <c r="W35" s="430"/>
      <c r="X35" s="430"/>
      <c r="Y35" s="430"/>
      <c r="Z35" s="430"/>
      <c r="AA35" s="430"/>
      <c r="AB35" s="430"/>
      <c r="AC35" s="430"/>
      <c r="AD35" s="430"/>
      <c r="AE35" s="430"/>
      <c r="AF35" s="430"/>
      <c r="AG35" s="430"/>
      <c r="AH35" s="430"/>
      <c r="AI35" s="430"/>
      <c r="AJ35" s="430"/>
      <c r="AK35" s="430"/>
      <c r="AL35" s="430"/>
      <c r="AM35" s="430"/>
      <c r="AN35" s="430"/>
      <c r="AO35" s="430"/>
      <c r="AP35" s="430"/>
      <c r="AQ35" s="430"/>
      <c r="AR35" s="430"/>
      <c r="AS35" s="430"/>
      <c r="AT35" s="430"/>
      <c r="AU35" s="430"/>
      <c r="AV35" s="430"/>
      <c r="AW35" s="430"/>
      <c r="AX35" s="430"/>
      <c r="AY35" s="430"/>
      <c r="AZ35" s="430"/>
      <c r="BA35" s="430"/>
      <c r="BB35" s="430"/>
      <c r="BC35" s="430"/>
      <c r="BD35" s="430"/>
      <c r="BE35" s="430"/>
      <c r="BF35" s="430"/>
      <c r="BG35" s="430"/>
      <c r="BH35" s="430"/>
      <c r="BI35" s="430"/>
      <c r="BJ35" s="430"/>
      <c r="BK35" s="430"/>
      <c r="BL35" s="430"/>
      <c r="BM35" s="430"/>
      <c r="BN35" s="430"/>
      <c r="BO35" s="430"/>
      <c r="BP35" s="430"/>
      <c r="BQ35" s="430"/>
      <c r="BR35" s="430"/>
      <c r="BS35" s="430"/>
      <c r="BT35" s="430"/>
      <c r="BU35" s="430"/>
      <c r="BV35" s="430"/>
      <c r="BW35" s="430"/>
      <c r="BX35" s="430"/>
      <c r="BY35" s="430"/>
      <c r="BZ35" s="430"/>
      <c r="CA35" s="430"/>
      <c r="CB35" s="430"/>
      <c r="CC35" s="430"/>
      <c r="CD35" s="430"/>
      <c r="CE35" s="430"/>
      <c r="CF35" s="430"/>
      <c r="CG35" s="430"/>
      <c r="CH35" s="430"/>
      <c r="CI35" s="430"/>
      <c r="CJ35" s="430"/>
      <c r="CK35" s="430"/>
      <c r="CL35" s="430"/>
      <c r="CM35" s="430"/>
      <c r="CN35" s="430"/>
      <c r="CO35" s="430"/>
      <c r="CP35" s="430"/>
      <c r="CQ35" s="430"/>
      <c r="CR35" s="430"/>
      <c r="CS35" s="430"/>
      <c r="CT35" s="430"/>
      <c r="CU35" s="430"/>
      <c r="CV35" s="430"/>
      <c r="CW35" s="430"/>
      <c r="CX35" s="430"/>
      <c r="CY35" s="430"/>
      <c r="CZ35" s="430"/>
      <c r="DA35" s="430"/>
      <c r="DB35" s="430"/>
      <c r="DC35" s="430"/>
      <c r="DD35" s="430"/>
      <c r="DE35" s="430"/>
      <c r="DF35" s="430"/>
      <c r="DG35" s="430"/>
      <c r="DH35" s="430"/>
      <c r="DI35" s="430"/>
      <c r="DJ35" s="430"/>
      <c r="DK35" s="430"/>
      <c r="DL35" s="430"/>
      <c r="DM35" s="430"/>
      <c r="DN35" s="430"/>
      <c r="DO35" s="430"/>
      <c r="DP35" s="430"/>
      <c r="DQ35" s="430"/>
      <c r="DR35" s="430"/>
      <c r="DS35" s="430"/>
      <c r="DT35" s="430"/>
      <c r="DU35" s="430"/>
      <c r="DV35" s="430"/>
      <c r="DW35" s="430"/>
      <c r="DX35" s="430"/>
      <c r="DY35" s="430"/>
      <c r="DZ35" s="430"/>
      <c r="EA35" s="430"/>
      <c r="EB35" s="430"/>
      <c r="EC35" s="430"/>
      <c r="ED35" s="430"/>
      <c r="EE35" s="430"/>
      <c r="EF35" s="430"/>
      <c r="EG35" s="430"/>
      <c r="EH35" s="430"/>
      <c r="EI35" s="430"/>
      <c r="EJ35" s="430"/>
      <c r="EK35" s="430"/>
      <c r="EL35" s="430"/>
      <c r="EM35" s="430"/>
      <c r="EN35" s="430"/>
      <c r="EO35" s="430"/>
      <c r="EP35" s="430"/>
      <c r="EQ35" s="430"/>
      <c r="ER35" s="430"/>
      <c r="ES35" s="430"/>
      <c r="ET35" s="430"/>
      <c r="EU35" s="430"/>
      <c r="EV35" s="430"/>
      <c r="EW35" s="430"/>
      <c r="EX35" s="430"/>
      <c r="EY35" s="430"/>
      <c r="EZ35" s="430"/>
      <c r="FA35" s="430"/>
      <c r="FB35" s="430"/>
      <c r="FC35" s="430"/>
      <c r="FD35" s="430"/>
      <c r="FE35" s="430"/>
      <c r="FF35" s="430"/>
      <c r="FG35" s="430"/>
      <c r="FH35" s="430"/>
      <c r="FI35" s="430"/>
      <c r="FJ35" s="430"/>
      <c r="FK35" s="430"/>
      <c r="FL35" s="430"/>
      <c r="FM35" s="430"/>
      <c r="FN35" s="430"/>
      <c r="FO35" s="430"/>
      <c r="FP35" s="430"/>
      <c r="FQ35" s="430"/>
      <c r="FR35" s="430"/>
      <c r="FS35" s="430"/>
      <c r="FT35" s="430"/>
      <c r="FU35" s="430"/>
      <c r="FV35" s="430"/>
      <c r="FW35" s="430"/>
      <c r="FX35" s="430"/>
      <c r="FY35" s="430"/>
      <c r="FZ35" s="430"/>
      <c r="GA35" s="430"/>
      <c r="GB35" s="430"/>
      <c r="GC35" s="430"/>
      <c r="GD35" s="430"/>
      <c r="GE35" s="430"/>
      <c r="GF35" s="430"/>
      <c r="GG35" s="430"/>
      <c r="GH35" s="430"/>
      <c r="GI35" s="430"/>
      <c r="GJ35" s="430"/>
      <c r="GK35" s="430"/>
      <c r="GL35" s="430"/>
      <c r="GM35" s="430"/>
      <c r="GN35" s="430"/>
      <c r="GO35" s="430"/>
      <c r="GP35" s="430"/>
      <c r="GQ35" s="430"/>
      <c r="GR35" s="430"/>
      <c r="GS35" s="430"/>
      <c r="GT35" s="430"/>
      <c r="GU35" s="430"/>
      <c r="GV35" s="430"/>
      <c r="GW35" s="430"/>
      <c r="GX35" s="430"/>
      <c r="GY35" s="430"/>
      <c r="GZ35" s="430"/>
      <c r="HA35" s="430"/>
      <c r="HB35" s="430"/>
      <c r="HC35" s="430"/>
      <c r="HD35" s="430"/>
      <c r="HE35" s="430"/>
      <c r="HF35" s="430"/>
      <c r="HG35" s="430"/>
      <c r="HH35" s="430"/>
      <c r="HI35" s="430"/>
      <c r="HJ35" s="430"/>
      <c r="HK35" s="430"/>
      <c r="HL35" s="430"/>
      <c r="HM35" s="430"/>
      <c r="HN35" s="430"/>
      <c r="HO35" s="430"/>
      <c r="HP35" s="430"/>
      <c r="HQ35" s="430"/>
      <c r="HR35" s="430"/>
      <c r="HS35" s="430"/>
      <c r="HT35" s="430"/>
      <c r="HU35" s="430"/>
      <c r="HV35" s="430"/>
      <c r="HW35" s="430"/>
      <c r="HX35" s="430"/>
      <c r="HY35" s="430"/>
      <c r="HZ35" s="430"/>
      <c r="IA35" s="430"/>
      <c r="IB35" s="430"/>
      <c r="IC35" s="430"/>
      <c r="ID35" s="430"/>
      <c r="IE35" s="430"/>
      <c r="IF35" s="430"/>
      <c r="IG35" s="430"/>
      <c r="IH35" s="430"/>
      <c r="II35" s="430"/>
      <c r="IJ35" s="430"/>
      <c r="IK35" s="430"/>
      <c r="IL35" s="430"/>
      <c r="IM35" s="430"/>
      <c r="IN35" s="430"/>
      <c r="IO35" s="430"/>
      <c r="IP35" s="430"/>
      <c r="IQ35" s="430"/>
      <c r="IR35" s="430"/>
      <c r="IS35" s="430"/>
      <c r="IT35" s="430"/>
      <c r="IU35" s="430"/>
      <c r="IV35" s="430"/>
      <c r="IW35" s="430"/>
      <c r="IX35" s="430"/>
      <c r="IY35" s="430"/>
      <c r="IZ35" s="430"/>
      <c r="JA35" s="430"/>
      <c r="JB35" s="430"/>
      <c r="JC35" s="430"/>
      <c r="JD35" s="430"/>
      <c r="JE35" s="430"/>
      <c r="JF35" s="430"/>
      <c r="JG35" s="430"/>
      <c r="JH35" s="430"/>
      <c r="JI35" s="430"/>
      <c r="JJ35" s="430"/>
    </row>
    <row r="36" spans="1:270" s="437" customFormat="1" ht="35.25" customHeight="1" x14ac:dyDescent="0.2">
      <c r="A36" s="963" t="s">
        <v>110</v>
      </c>
      <c r="B36" s="964"/>
      <c r="C36" s="965"/>
      <c r="D36" s="965"/>
      <c r="E36" s="965"/>
      <c r="F36" s="965"/>
      <c r="G36" s="965"/>
      <c r="H36" s="965"/>
      <c r="I36" s="965"/>
      <c r="J36" s="966"/>
      <c r="K36" s="429"/>
      <c r="L36" s="446"/>
      <c r="M36" s="430"/>
      <c r="N36" s="430"/>
      <c r="O36" s="430"/>
      <c r="P36" s="430"/>
      <c r="Q36" s="430"/>
      <c r="R36" s="430"/>
      <c r="S36" s="430"/>
      <c r="T36" s="430"/>
      <c r="U36" s="430"/>
      <c r="V36" s="430"/>
      <c r="W36" s="430"/>
      <c r="X36" s="430"/>
      <c r="Y36" s="430"/>
      <c r="Z36" s="430"/>
      <c r="AA36" s="430"/>
      <c r="AB36" s="430"/>
      <c r="AC36" s="430"/>
      <c r="AD36" s="430"/>
      <c r="AE36" s="430"/>
      <c r="AF36" s="430"/>
      <c r="AG36" s="430"/>
      <c r="AH36" s="430"/>
      <c r="AI36" s="430"/>
      <c r="AJ36" s="430"/>
      <c r="AK36" s="430"/>
      <c r="AL36" s="430"/>
      <c r="AM36" s="430"/>
      <c r="AN36" s="430"/>
      <c r="AO36" s="430"/>
      <c r="AP36" s="430"/>
      <c r="AQ36" s="430"/>
      <c r="AR36" s="430"/>
      <c r="AS36" s="430"/>
      <c r="AT36" s="430"/>
      <c r="AU36" s="430"/>
      <c r="AV36" s="430"/>
      <c r="AW36" s="430"/>
      <c r="AX36" s="430"/>
      <c r="AY36" s="430"/>
      <c r="AZ36" s="430"/>
      <c r="BA36" s="430"/>
      <c r="BB36" s="430"/>
      <c r="BC36" s="430"/>
      <c r="BD36" s="430"/>
      <c r="BE36" s="430"/>
      <c r="BF36" s="430"/>
      <c r="BG36" s="430"/>
      <c r="BH36" s="430"/>
      <c r="BI36" s="430"/>
      <c r="BJ36" s="430"/>
      <c r="BK36" s="430"/>
      <c r="BL36" s="430"/>
      <c r="BM36" s="430"/>
      <c r="BN36" s="430"/>
      <c r="BO36" s="430"/>
      <c r="BP36" s="430"/>
      <c r="BQ36" s="430"/>
      <c r="BR36" s="430"/>
      <c r="BS36" s="430"/>
      <c r="BT36" s="430"/>
      <c r="BU36" s="430"/>
      <c r="BV36" s="430"/>
      <c r="BW36" s="430"/>
      <c r="BX36" s="430"/>
      <c r="BY36" s="430"/>
      <c r="BZ36" s="430"/>
      <c r="CA36" s="430"/>
      <c r="CB36" s="430"/>
      <c r="CC36" s="430"/>
      <c r="CD36" s="430"/>
      <c r="CE36" s="430"/>
      <c r="CF36" s="430"/>
      <c r="CG36" s="430"/>
      <c r="CH36" s="430"/>
      <c r="CI36" s="430"/>
      <c r="CJ36" s="430"/>
      <c r="CK36" s="430"/>
      <c r="CL36" s="430"/>
      <c r="CM36" s="430"/>
      <c r="CN36" s="430"/>
      <c r="CO36" s="430"/>
      <c r="CP36" s="430"/>
      <c r="CQ36" s="430"/>
      <c r="CR36" s="430"/>
      <c r="CS36" s="430"/>
      <c r="CT36" s="430"/>
      <c r="CU36" s="430"/>
      <c r="CV36" s="430"/>
      <c r="CW36" s="430"/>
      <c r="CX36" s="430"/>
      <c r="CY36" s="430"/>
      <c r="CZ36" s="430"/>
      <c r="DA36" s="430"/>
      <c r="DB36" s="430"/>
      <c r="DC36" s="430"/>
      <c r="DD36" s="430"/>
      <c r="DE36" s="430"/>
      <c r="DF36" s="430"/>
      <c r="DG36" s="430"/>
      <c r="DH36" s="430"/>
      <c r="DI36" s="430"/>
      <c r="DJ36" s="430"/>
      <c r="DK36" s="430"/>
      <c r="DL36" s="430"/>
      <c r="DM36" s="430"/>
      <c r="DN36" s="430"/>
      <c r="DO36" s="430"/>
      <c r="DP36" s="430"/>
      <c r="DQ36" s="430"/>
      <c r="DR36" s="430"/>
      <c r="DS36" s="430"/>
      <c r="DT36" s="430"/>
      <c r="DU36" s="430"/>
      <c r="DV36" s="430"/>
      <c r="DW36" s="430"/>
      <c r="DX36" s="430"/>
      <c r="DY36" s="430"/>
      <c r="DZ36" s="430"/>
      <c r="EA36" s="430"/>
      <c r="EB36" s="430"/>
      <c r="EC36" s="430"/>
      <c r="ED36" s="430"/>
      <c r="EE36" s="430"/>
      <c r="EF36" s="430"/>
      <c r="EG36" s="430"/>
      <c r="EH36" s="430"/>
      <c r="EI36" s="430"/>
      <c r="EJ36" s="430"/>
      <c r="EK36" s="430"/>
      <c r="EL36" s="430"/>
      <c r="EM36" s="430"/>
      <c r="EN36" s="430"/>
      <c r="EO36" s="430"/>
      <c r="EP36" s="430"/>
      <c r="EQ36" s="430"/>
      <c r="ER36" s="430"/>
      <c r="ES36" s="430"/>
      <c r="ET36" s="430"/>
      <c r="EU36" s="430"/>
      <c r="EV36" s="430"/>
      <c r="EW36" s="430"/>
      <c r="EX36" s="430"/>
      <c r="EY36" s="430"/>
      <c r="EZ36" s="430"/>
      <c r="FA36" s="430"/>
      <c r="FB36" s="430"/>
      <c r="FC36" s="430"/>
      <c r="FD36" s="430"/>
      <c r="FE36" s="430"/>
      <c r="FF36" s="430"/>
      <c r="FG36" s="430"/>
      <c r="FH36" s="430"/>
      <c r="FI36" s="430"/>
      <c r="FJ36" s="430"/>
      <c r="FK36" s="430"/>
      <c r="FL36" s="430"/>
      <c r="FM36" s="430"/>
      <c r="FN36" s="430"/>
      <c r="FO36" s="430"/>
      <c r="FP36" s="430"/>
      <c r="FQ36" s="430"/>
      <c r="FR36" s="430"/>
      <c r="FS36" s="430"/>
      <c r="FT36" s="430"/>
      <c r="FU36" s="430"/>
      <c r="FV36" s="430"/>
      <c r="FW36" s="430"/>
      <c r="FX36" s="430"/>
      <c r="FY36" s="430"/>
      <c r="FZ36" s="430"/>
      <c r="GA36" s="430"/>
      <c r="GB36" s="430"/>
      <c r="GC36" s="430"/>
      <c r="GD36" s="430"/>
      <c r="GE36" s="430"/>
      <c r="GF36" s="430"/>
      <c r="GG36" s="430"/>
      <c r="GH36" s="430"/>
      <c r="GI36" s="430"/>
      <c r="GJ36" s="430"/>
      <c r="GK36" s="430"/>
      <c r="GL36" s="430"/>
      <c r="GM36" s="430"/>
      <c r="GN36" s="430"/>
      <c r="GO36" s="430"/>
      <c r="GP36" s="430"/>
      <c r="GQ36" s="430"/>
      <c r="GR36" s="430"/>
      <c r="GS36" s="430"/>
      <c r="GT36" s="430"/>
      <c r="GU36" s="430"/>
      <c r="GV36" s="430"/>
      <c r="GW36" s="430"/>
      <c r="GX36" s="430"/>
      <c r="GY36" s="430"/>
      <c r="GZ36" s="430"/>
      <c r="HA36" s="430"/>
      <c r="HB36" s="430"/>
      <c r="HC36" s="430"/>
      <c r="HD36" s="430"/>
      <c r="HE36" s="430"/>
      <c r="HF36" s="430"/>
      <c r="HG36" s="430"/>
      <c r="HH36" s="430"/>
      <c r="HI36" s="430"/>
      <c r="HJ36" s="430"/>
      <c r="HK36" s="430"/>
      <c r="HL36" s="430"/>
      <c r="HM36" s="430"/>
      <c r="HN36" s="430"/>
      <c r="HO36" s="430"/>
      <c r="HP36" s="430"/>
      <c r="HQ36" s="430"/>
      <c r="HR36" s="430"/>
      <c r="HS36" s="430"/>
      <c r="HT36" s="430"/>
      <c r="HU36" s="430"/>
      <c r="HV36" s="430"/>
      <c r="HW36" s="430"/>
      <c r="HX36" s="430"/>
      <c r="HY36" s="430"/>
      <c r="HZ36" s="430"/>
      <c r="IA36" s="430"/>
      <c r="IB36" s="430"/>
      <c r="IC36" s="430"/>
      <c r="ID36" s="430"/>
      <c r="IE36" s="430"/>
      <c r="IF36" s="430"/>
      <c r="IG36" s="430"/>
      <c r="IH36" s="430"/>
      <c r="II36" s="430"/>
      <c r="IJ36" s="430"/>
      <c r="IK36" s="430"/>
      <c r="IL36" s="430"/>
      <c r="IM36" s="430"/>
      <c r="IN36" s="430"/>
      <c r="IO36" s="430"/>
      <c r="IP36" s="430"/>
      <c r="IQ36" s="430"/>
      <c r="IR36" s="430"/>
      <c r="IS36" s="430"/>
      <c r="IT36" s="430"/>
      <c r="IU36" s="430"/>
      <c r="IV36" s="430"/>
      <c r="IW36" s="430"/>
      <c r="IX36" s="430"/>
      <c r="IY36" s="430"/>
      <c r="IZ36" s="430"/>
      <c r="JA36" s="430"/>
      <c r="JB36" s="430"/>
      <c r="JC36" s="430"/>
      <c r="JD36" s="430"/>
      <c r="JE36" s="430"/>
      <c r="JF36" s="430"/>
      <c r="JG36" s="430"/>
      <c r="JH36" s="430"/>
      <c r="JI36" s="430"/>
      <c r="JJ36" s="430"/>
    </row>
    <row r="37" spans="1:270" s="437" customFormat="1" ht="30" customHeight="1" x14ac:dyDescent="0.2">
      <c r="A37" s="948" t="s">
        <v>351</v>
      </c>
      <c r="B37" s="970"/>
      <c r="C37" s="970"/>
      <c r="D37" s="488" t="str">
        <f>IF(AND(D38="N/A",D39="N/A",D40="N/A",D41="N/A",D42="N/A"),"N/A",ROUND(AVERAGE(D38:D42),2))</f>
        <v>N/A</v>
      </c>
      <c r="E37" s="489"/>
      <c r="F37" s="489"/>
      <c r="G37" s="489"/>
      <c r="H37" s="489"/>
      <c r="I37" s="489"/>
      <c r="J37" s="490"/>
      <c r="K37" s="491"/>
      <c r="L37" s="451"/>
      <c r="M37" s="430"/>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0"/>
      <c r="AP37" s="430"/>
      <c r="AQ37" s="430"/>
      <c r="AR37" s="430"/>
      <c r="AS37" s="430"/>
      <c r="AT37" s="430"/>
      <c r="AU37" s="430"/>
      <c r="AV37" s="430"/>
      <c r="AW37" s="430"/>
      <c r="AX37" s="430"/>
      <c r="AY37" s="430"/>
      <c r="AZ37" s="430"/>
      <c r="BA37" s="430"/>
      <c r="BB37" s="430"/>
      <c r="BC37" s="430"/>
      <c r="BD37" s="430"/>
      <c r="BE37" s="430"/>
      <c r="BF37" s="430"/>
      <c r="BG37" s="430"/>
      <c r="BH37" s="430"/>
      <c r="BI37" s="430"/>
      <c r="BJ37" s="430"/>
      <c r="BK37" s="430"/>
      <c r="BL37" s="430"/>
      <c r="BM37" s="430"/>
      <c r="BN37" s="430"/>
      <c r="BO37" s="430"/>
      <c r="BP37" s="430"/>
      <c r="BQ37" s="430"/>
      <c r="BR37" s="430"/>
      <c r="BS37" s="430"/>
      <c r="BT37" s="430"/>
      <c r="BU37" s="430"/>
      <c r="BV37" s="430"/>
      <c r="BW37" s="430"/>
      <c r="BX37" s="430"/>
      <c r="BY37" s="430"/>
      <c r="BZ37" s="430"/>
      <c r="CA37" s="430"/>
      <c r="CB37" s="430"/>
      <c r="CC37" s="430"/>
      <c r="CD37" s="430"/>
      <c r="CE37" s="430"/>
      <c r="CF37" s="430"/>
      <c r="CG37" s="430"/>
      <c r="CH37" s="430"/>
      <c r="CI37" s="430"/>
      <c r="CJ37" s="430"/>
      <c r="CK37" s="430"/>
      <c r="CL37" s="430"/>
      <c r="CM37" s="430"/>
      <c r="CN37" s="430"/>
      <c r="CO37" s="430"/>
      <c r="CP37" s="430"/>
      <c r="CQ37" s="430"/>
      <c r="CR37" s="430"/>
      <c r="CS37" s="430"/>
      <c r="CT37" s="430"/>
      <c r="CU37" s="430"/>
      <c r="CV37" s="430"/>
      <c r="CW37" s="430"/>
      <c r="CX37" s="430"/>
      <c r="CY37" s="430"/>
      <c r="CZ37" s="430"/>
      <c r="DA37" s="430"/>
      <c r="DB37" s="430"/>
      <c r="DC37" s="430"/>
      <c r="DD37" s="430"/>
      <c r="DE37" s="430"/>
      <c r="DF37" s="430"/>
      <c r="DG37" s="430"/>
      <c r="DH37" s="430"/>
      <c r="DI37" s="430"/>
      <c r="DJ37" s="430"/>
      <c r="DK37" s="430"/>
      <c r="DL37" s="430"/>
      <c r="DM37" s="430"/>
      <c r="DN37" s="430"/>
      <c r="DO37" s="430"/>
      <c r="DP37" s="430"/>
      <c r="DQ37" s="430"/>
      <c r="DR37" s="430"/>
      <c r="DS37" s="430"/>
      <c r="DT37" s="430"/>
      <c r="DU37" s="430"/>
      <c r="DV37" s="430"/>
      <c r="DW37" s="430"/>
      <c r="DX37" s="430"/>
      <c r="DY37" s="430"/>
      <c r="DZ37" s="430"/>
      <c r="EA37" s="430"/>
      <c r="EB37" s="430"/>
      <c r="EC37" s="430"/>
      <c r="ED37" s="430"/>
      <c r="EE37" s="430"/>
      <c r="EF37" s="430"/>
      <c r="EG37" s="430"/>
      <c r="EH37" s="430"/>
      <c r="EI37" s="430"/>
      <c r="EJ37" s="430"/>
      <c r="EK37" s="430"/>
      <c r="EL37" s="430"/>
      <c r="EM37" s="430"/>
      <c r="EN37" s="430"/>
      <c r="EO37" s="430"/>
      <c r="EP37" s="430"/>
      <c r="EQ37" s="430"/>
      <c r="ER37" s="430"/>
      <c r="ES37" s="430"/>
      <c r="ET37" s="430"/>
      <c r="EU37" s="430"/>
      <c r="EV37" s="430"/>
      <c r="EW37" s="430"/>
      <c r="EX37" s="430"/>
      <c r="EY37" s="430"/>
      <c r="EZ37" s="430"/>
      <c r="FA37" s="430"/>
      <c r="FB37" s="430"/>
      <c r="FC37" s="430"/>
      <c r="FD37" s="430"/>
      <c r="FE37" s="430"/>
      <c r="FF37" s="430"/>
      <c r="FG37" s="430"/>
      <c r="FH37" s="430"/>
      <c r="FI37" s="430"/>
      <c r="FJ37" s="430"/>
      <c r="FK37" s="430"/>
      <c r="FL37" s="430"/>
      <c r="FM37" s="430"/>
      <c r="FN37" s="430"/>
      <c r="FO37" s="430"/>
      <c r="FP37" s="430"/>
      <c r="FQ37" s="430"/>
      <c r="FR37" s="430"/>
      <c r="FS37" s="430"/>
      <c r="FT37" s="430"/>
      <c r="FU37" s="430"/>
      <c r="FV37" s="430"/>
      <c r="FW37" s="430"/>
      <c r="FX37" s="430"/>
      <c r="FY37" s="430"/>
      <c r="FZ37" s="430"/>
      <c r="GA37" s="430"/>
      <c r="GB37" s="430"/>
      <c r="GC37" s="430"/>
      <c r="GD37" s="430"/>
      <c r="GE37" s="430"/>
      <c r="GF37" s="430"/>
      <c r="GG37" s="430"/>
      <c r="GH37" s="430"/>
      <c r="GI37" s="430"/>
      <c r="GJ37" s="430"/>
      <c r="GK37" s="430"/>
      <c r="GL37" s="430"/>
      <c r="GM37" s="430"/>
      <c r="GN37" s="430"/>
      <c r="GO37" s="430"/>
      <c r="GP37" s="430"/>
      <c r="GQ37" s="430"/>
      <c r="GR37" s="430"/>
      <c r="GS37" s="430"/>
      <c r="GT37" s="430"/>
      <c r="GU37" s="430"/>
      <c r="GV37" s="430"/>
      <c r="GW37" s="430"/>
      <c r="GX37" s="430"/>
      <c r="GY37" s="430"/>
      <c r="GZ37" s="430"/>
      <c r="HA37" s="430"/>
      <c r="HB37" s="430"/>
      <c r="HC37" s="430"/>
      <c r="HD37" s="430"/>
      <c r="HE37" s="430"/>
      <c r="HF37" s="430"/>
      <c r="HG37" s="430"/>
      <c r="HH37" s="430"/>
      <c r="HI37" s="430"/>
      <c r="HJ37" s="430"/>
      <c r="HK37" s="430"/>
      <c r="HL37" s="430"/>
      <c r="HM37" s="430"/>
      <c r="HN37" s="430"/>
      <c r="HO37" s="430"/>
      <c r="HP37" s="430"/>
      <c r="HQ37" s="430"/>
      <c r="HR37" s="430"/>
      <c r="HS37" s="430"/>
      <c r="HT37" s="430"/>
      <c r="HU37" s="430"/>
      <c r="HV37" s="430"/>
      <c r="HW37" s="430"/>
      <c r="HX37" s="430"/>
      <c r="HY37" s="430"/>
      <c r="HZ37" s="430"/>
      <c r="IA37" s="430"/>
      <c r="IB37" s="430"/>
      <c r="IC37" s="430"/>
      <c r="ID37" s="430"/>
      <c r="IE37" s="430"/>
      <c r="IF37" s="430"/>
      <c r="IG37" s="430"/>
      <c r="IH37" s="430"/>
      <c r="II37" s="430"/>
      <c r="IJ37" s="430"/>
      <c r="IK37" s="430"/>
      <c r="IL37" s="430"/>
      <c r="IM37" s="430"/>
      <c r="IN37" s="430"/>
      <c r="IO37" s="430"/>
      <c r="IP37" s="430"/>
      <c r="IQ37" s="430"/>
      <c r="IR37" s="430"/>
      <c r="IS37" s="430"/>
      <c r="IT37" s="430"/>
      <c r="IU37" s="430"/>
      <c r="IV37" s="430"/>
      <c r="IW37" s="430"/>
      <c r="IX37" s="430"/>
      <c r="IY37" s="430"/>
      <c r="IZ37" s="430"/>
      <c r="JA37" s="430"/>
      <c r="JB37" s="430"/>
      <c r="JC37" s="430"/>
      <c r="JD37" s="430"/>
      <c r="JE37" s="430"/>
      <c r="JF37" s="430"/>
      <c r="JG37" s="430"/>
      <c r="JH37" s="430"/>
      <c r="JI37" s="430"/>
      <c r="JJ37" s="430"/>
    </row>
    <row r="38" spans="1:270" s="437" customFormat="1" ht="57.75" customHeight="1" x14ac:dyDescent="0.2">
      <c r="A38" s="481">
        <v>1</v>
      </c>
      <c r="B38" s="482"/>
      <c r="C38" s="460" t="s">
        <v>344</v>
      </c>
      <c r="D38" s="492" t="str">
        <f t="shared" ref="D38:D44" si="0">IF(E38="Yes - completely",4,IF(E38="Mostly",3,IF(E38="Partly",2,IF(E38="No - not at all",1,"N/A"))))</f>
        <v>N/A</v>
      </c>
      <c r="E38" s="952"/>
      <c r="F38" s="952"/>
      <c r="G38" s="950"/>
      <c r="H38" s="950"/>
      <c r="I38" s="950"/>
      <c r="J38" s="951"/>
      <c r="K38" s="429" t="str">
        <f>IF(AND(J38&lt;&gt;"Yes - completely", J38&lt;&gt;""),"Please Provide a Comment.","")</f>
        <v/>
      </c>
      <c r="L38" s="451"/>
      <c r="M38" s="430"/>
      <c r="N38" s="430"/>
      <c r="O38" s="430"/>
      <c r="P38" s="430"/>
      <c r="Q38" s="430"/>
      <c r="R38" s="430"/>
      <c r="S38" s="430"/>
      <c r="T38" s="430"/>
      <c r="U38" s="430"/>
      <c r="V38" s="430"/>
      <c r="W38" s="430"/>
      <c r="X38" s="430"/>
      <c r="Y38" s="430"/>
      <c r="Z38" s="430"/>
      <c r="AA38" s="430"/>
      <c r="AB38" s="430"/>
      <c r="AC38" s="430"/>
      <c r="AD38" s="430"/>
      <c r="AE38" s="430"/>
      <c r="AF38" s="430"/>
      <c r="AG38" s="430"/>
      <c r="AH38" s="430"/>
      <c r="AI38" s="430"/>
      <c r="AJ38" s="430"/>
      <c r="AK38" s="430"/>
      <c r="AL38" s="430"/>
      <c r="AM38" s="430"/>
      <c r="AN38" s="430"/>
      <c r="AO38" s="430"/>
      <c r="AP38" s="430"/>
      <c r="AQ38" s="430"/>
      <c r="AR38" s="430"/>
      <c r="AS38" s="430"/>
      <c r="AT38" s="430"/>
      <c r="AU38" s="430"/>
      <c r="AV38" s="430"/>
      <c r="AW38" s="430"/>
      <c r="AX38" s="430"/>
      <c r="AY38" s="430"/>
      <c r="AZ38" s="430"/>
      <c r="BA38" s="430"/>
      <c r="BB38" s="430"/>
      <c r="BC38" s="430"/>
      <c r="BD38" s="430"/>
      <c r="BE38" s="430"/>
      <c r="BF38" s="430"/>
      <c r="BG38" s="430"/>
      <c r="BH38" s="430"/>
      <c r="BI38" s="430"/>
      <c r="BJ38" s="430"/>
      <c r="BK38" s="430"/>
      <c r="BL38" s="430"/>
      <c r="BM38" s="430"/>
      <c r="BN38" s="430"/>
      <c r="BO38" s="430"/>
      <c r="BP38" s="430"/>
      <c r="BQ38" s="430"/>
      <c r="BR38" s="430"/>
      <c r="BS38" s="430"/>
      <c r="BT38" s="430"/>
      <c r="BU38" s="430"/>
      <c r="BV38" s="430"/>
      <c r="BW38" s="430"/>
      <c r="BX38" s="430"/>
      <c r="BY38" s="430"/>
      <c r="BZ38" s="430"/>
      <c r="CA38" s="430"/>
      <c r="CB38" s="430"/>
      <c r="CC38" s="430"/>
      <c r="CD38" s="430"/>
      <c r="CE38" s="430"/>
      <c r="CF38" s="430"/>
      <c r="CG38" s="430"/>
      <c r="CH38" s="430"/>
      <c r="CI38" s="430"/>
      <c r="CJ38" s="430"/>
      <c r="CK38" s="430"/>
      <c r="CL38" s="430"/>
      <c r="CM38" s="430"/>
      <c r="CN38" s="430"/>
      <c r="CO38" s="430"/>
      <c r="CP38" s="430"/>
      <c r="CQ38" s="430"/>
      <c r="CR38" s="430"/>
      <c r="CS38" s="430"/>
      <c r="CT38" s="430"/>
      <c r="CU38" s="430"/>
      <c r="CV38" s="430"/>
      <c r="CW38" s="430"/>
      <c r="CX38" s="430"/>
      <c r="CY38" s="430"/>
      <c r="CZ38" s="430"/>
      <c r="DA38" s="430"/>
      <c r="DB38" s="430"/>
      <c r="DC38" s="430"/>
      <c r="DD38" s="430"/>
      <c r="DE38" s="430"/>
      <c r="DF38" s="430"/>
      <c r="DG38" s="430"/>
      <c r="DH38" s="430"/>
      <c r="DI38" s="430"/>
      <c r="DJ38" s="430"/>
      <c r="DK38" s="430"/>
      <c r="DL38" s="430"/>
      <c r="DM38" s="430"/>
      <c r="DN38" s="430"/>
      <c r="DO38" s="430"/>
      <c r="DP38" s="430"/>
      <c r="DQ38" s="430"/>
      <c r="DR38" s="430"/>
      <c r="DS38" s="430"/>
      <c r="DT38" s="430"/>
      <c r="DU38" s="430"/>
      <c r="DV38" s="430"/>
      <c r="DW38" s="430"/>
      <c r="DX38" s="430"/>
      <c r="DY38" s="430"/>
      <c r="DZ38" s="430"/>
      <c r="EA38" s="430"/>
      <c r="EB38" s="430"/>
      <c r="EC38" s="430"/>
      <c r="ED38" s="430"/>
      <c r="EE38" s="430"/>
      <c r="EF38" s="430"/>
      <c r="EG38" s="430"/>
      <c r="EH38" s="430"/>
      <c r="EI38" s="430"/>
      <c r="EJ38" s="430"/>
      <c r="EK38" s="430"/>
      <c r="EL38" s="430"/>
      <c r="EM38" s="430"/>
      <c r="EN38" s="430"/>
      <c r="EO38" s="430"/>
      <c r="EP38" s="430"/>
      <c r="EQ38" s="430"/>
      <c r="ER38" s="430"/>
      <c r="ES38" s="430"/>
      <c r="ET38" s="430"/>
      <c r="EU38" s="430"/>
      <c r="EV38" s="430"/>
      <c r="EW38" s="430"/>
      <c r="EX38" s="430"/>
      <c r="EY38" s="430"/>
      <c r="EZ38" s="430"/>
      <c r="FA38" s="430"/>
      <c r="FB38" s="430"/>
      <c r="FC38" s="430"/>
      <c r="FD38" s="430"/>
      <c r="FE38" s="430"/>
      <c r="FF38" s="430"/>
      <c r="FG38" s="430"/>
      <c r="FH38" s="430"/>
      <c r="FI38" s="430"/>
      <c r="FJ38" s="430"/>
      <c r="FK38" s="430"/>
      <c r="FL38" s="430"/>
      <c r="FM38" s="430"/>
      <c r="FN38" s="430"/>
      <c r="FO38" s="430"/>
      <c r="FP38" s="430"/>
      <c r="FQ38" s="430"/>
      <c r="FR38" s="430"/>
      <c r="FS38" s="430"/>
      <c r="FT38" s="430"/>
      <c r="FU38" s="430"/>
      <c r="FV38" s="430"/>
      <c r="FW38" s="430"/>
      <c r="FX38" s="430"/>
      <c r="FY38" s="430"/>
      <c r="FZ38" s="430"/>
      <c r="GA38" s="430"/>
      <c r="GB38" s="430"/>
      <c r="GC38" s="430"/>
      <c r="GD38" s="430"/>
      <c r="GE38" s="430"/>
      <c r="GF38" s="430"/>
      <c r="GG38" s="430"/>
      <c r="GH38" s="430"/>
      <c r="GI38" s="430"/>
      <c r="GJ38" s="430"/>
      <c r="GK38" s="430"/>
      <c r="GL38" s="430"/>
      <c r="GM38" s="430"/>
      <c r="GN38" s="430"/>
      <c r="GO38" s="430"/>
      <c r="GP38" s="430"/>
      <c r="GQ38" s="430"/>
      <c r="GR38" s="430"/>
      <c r="GS38" s="430"/>
      <c r="GT38" s="430"/>
      <c r="GU38" s="430"/>
      <c r="GV38" s="430"/>
      <c r="GW38" s="430"/>
      <c r="GX38" s="430"/>
      <c r="GY38" s="430"/>
      <c r="GZ38" s="430"/>
      <c r="HA38" s="430"/>
      <c r="HB38" s="430"/>
      <c r="HC38" s="430"/>
      <c r="HD38" s="430"/>
      <c r="HE38" s="430"/>
      <c r="HF38" s="430"/>
      <c r="HG38" s="430"/>
      <c r="HH38" s="430"/>
      <c r="HI38" s="430"/>
      <c r="HJ38" s="430"/>
      <c r="HK38" s="430"/>
      <c r="HL38" s="430"/>
      <c r="HM38" s="430"/>
      <c r="HN38" s="430"/>
      <c r="HO38" s="430"/>
      <c r="HP38" s="430"/>
      <c r="HQ38" s="430"/>
      <c r="HR38" s="430"/>
      <c r="HS38" s="430"/>
      <c r="HT38" s="430"/>
      <c r="HU38" s="430"/>
      <c r="HV38" s="430"/>
      <c r="HW38" s="430"/>
      <c r="HX38" s="430"/>
      <c r="HY38" s="430"/>
      <c r="HZ38" s="430"/>
      <c r="IA38" s="430"/>
      <c r="IB38" s="430"/>
      <c r="IC38" s="430"/>
      <c r="ID38" s="430"/>
      <c r="IE38" s="430"/>
      <c r="IF38" s="430"/>
      <c r="IG38" s="430"/>
      <c r="IH38" s="430"/>
      <c r="II38" s="430"/>
      <c r="IJ38" s="430"/>
      <c r="IK38" s="430"/>
      <c r="IL38" s="430"/>
      <c r="IM38" s="430"/>
      <c r="IN38" s="430"/>
      <c r="IO38" s="430"/>
      <c r="IP38" s="430"/>
      <c r="IQ38" s="430"/>
      <c r="IR38" s="430"/>
      <c r="IS38" s="430"/>
      <c r="IT38" s="430"/>
      <c r="IU38" s="430"/>
      <c r="IV38" s="430"/>
      <c r="IW38" s="430"/>
      <c r="IX38" s="430"/>
      <c r="IY38" s="430"/>
      <c r="IZ38" s="430"/>
      <c r="JA38" s="430"/>
      <c r="JB38" s="430"/>
      <c r="JC38" s="430"/>
      <c r="JD38" s="430"/>
      <c r="JE38" s="430"/>
      <c r="JF38" s="430"/>
      <c r="JG38" s="430"/>
      <c r="JH38" s="430"/>
      <c r="JI38" s="430"/>
      <c r="JJ38" s="430"/>
    </row>
    <row r="39" spans="1:270" s="437" customFormat="1" ht="43.5" customHeight="1" x14ac:dyDescent="0.2">
      <c r="A39" s="481">
        <v>2</v>
      </c>
      <c r="B39" s="482"/>
      <c r="C39" s="460" t="s">
        <v>242</v>
      </c>
      <c r="D39" s="492" t="str">
        <f t="shared" si="0"/>
        <v>N/A</v>
      </c>
      <c r="E39" s="958"/>
      <c r="F39" s="959"/>
      <c r="G39" s="950"/>
      <c r="H39" s="950"/>
      <c r="I39" s="950"/>
      <c r="J39" s="951"/>
      <c r="K39" s="429" t="str">
        <f>IF(AND(J39&lt;&gt;"Yes - completely", J39&lt;&gt;""),"Please Provide a Comment.","")</f>
        <v/>
      </c>
      <c r="L39" s="451"/>
      <c r="M39" s="430"/>
      <c r="N39" s="430"/>
      <c r="O39" s="430"/>
      <c r="P39" s="430"/>
      <c r="Q39" s="430"/>
      <c r="R39" s="430"/>
      <c r="S39" s="430"/>
      <c r="T39" s="430"/>
      <c r="U39" s="430"/>
      <c r="V39" s="430"/>
      <c r="W39" s="430"/>
      <c r="X39" s="430"/>
      <c r="Y39" s="430"/>
      <c r="Z39" s="430"/>
      <c r="AA39" s="430"/>
      <c r="AB39" s="430"/>
      <c r="AC39" s="430"/>
      <c r="AD39" s="430"/>
      <c r="AE39" s="430"/>
      <c r="AF39" s="430"/>
      <c r="AG39" s="430"/>
      <c r="AH39" s="430"/>
      <c r="AI39" s="430"/>
      <c r="AJ39" s="430"/>
      <c r="AK39" s="430"/>
      <c r="AL39" s="430"/>
      <c r="AM39" s="430"/>
      <c r="AN39" s="430"/>
      <c r="AO39" s="430"/>
      <c r="AP39" s="430"/>
      <c r="AQ39" s="430"/>
      <c r="AR39" s="430"/>
      <c r="AS39" s="430"/>
      <c r="AT39" s="430"/>
      <c r="AU39" s="430"/>
      <c r="AV39" s="430"/>
      <c r="AW39" s="430"/>
      <c r="AX39" s="430"/>
      <c r="AY39" s="430"/>
      <c r="AZ39" s="430"/>
      <c r="BA39" s="430"/>
      <c r="BB39" s="430"/>
      <c r="BC39" s="430"/>
      <c r="BD39" s="430"/>
      <c r="BE39" s="430"/>
      <c r="BF39" s="430"/>
      <c r="BG39" s="430"/>
      <c r="BH39" s="430"/>
      <c r="BI39" s="430"/>
      <c r="BJ39" s="430"/>
      <c r="BK39" s="430"/>
      <c r="BL39" s="430"/>
      <c r="BM39" s="430"/>
      <c r="BN39" s="430"/>
      <c r="BO39" s="430"/>
      <c r="BP39" s="430"/>
      <c r="BQ39" s="430"/>
      <c r="BR39" s="430"/>
      <c r="BS39" s="430"/>
      <c r="BT39" s="430"/>
      <c r="BU39" s="430"/>
      <c r="BV39" s="430"/>
      <c r="BW39" s="430"/>
      <c r="BX39" s="430"/>
      <c r="BY39" s="430"/>
      <c r="BZ39" s="430"/>
      <c r="CA39" s="430"/>
      <c r="CB39" s="430"/>
      <c r="CC39" s="430"/>
      <c r="CD39" s="430"/>
      <c r="CE39" s="430"/>
      <c r="CF39" s="430"/>
      <c r="CG39" s="430"/>
      <c r="CH39" s="430"/>
      <c r="CI39" s="430"/>
      <c r="CJ39" s="430"/>
      <c r="CK39" s="430"/>
      <c r="CL39" s="430"/>
      <c r="CM39" s="430"/>
      <c r="CN39" s="430"/>
      <c r="CO39" s="430"/>
      <c r="CP39" s="430"/>
      <c r="CQ39" s="430"/>
      <c r="CR39" s="430"/>
      <c r="CS39" s="430"/>
      <c r="CT39" s="430"/>
      <c r="CU39" s="430"/>
      <c r="CV39" s="430"/>
      <c r="CW39" s="430"/>
      <c r="CX39" s="430"/>
      <c r="CY39" s="430"/>
      <c r="CZ39" s="430"/>
      <c r="DA39" s="430"/>
      <c r="DB39" s="430"/>
      <c r="DC39" s="430"/>
      <c r="DD39" s="430"/>
      <c r="DE39" s="430"/>
      <c r="DF39" s="430"/>
      <c r="DG39" s="430"/>
      <c r="DH39" s="430"/>
      <c r="DI39" s="430"/>
      <c r="DJ39" s="430"/>
      <c r="DK39" s="430"/>
      <c r="DL39" s="430"/>
      <c r="DM39" s="430"/>
      <c r="DN39" s="430"/>
      <c r="DO39" s="430"/>
      <c r="DP39" s="430"/>
      <c r="DQ39" s="430"/>
      <c r="DR39" s="430"/>
      <c r="DS39" s="430"/>
      <c r="DT39" s="430"/>
      <c r="DU39" s="430"/>
      <c r="DV39" s="430"/>
      <c r="DW39" s="430"/>
      <c r="DX39" s="430"/>
      <c r="DY39" s="430"/>
      <c r="DZ39" s="430"/>
      <c r="EA39" s="430"/>
      <c r="EB39" s="430"/>
      <c r="EC39" s="430"/>
      <c r="ED39" s="430"/>
      <c r="EE39" s="430"/>
      <c r="EF39" s="430"/>
      <c r="EG39" s="430"/>
      <c r="EH39" s="430"/>
      <c r="EI39" s="430"/>
      <c r="EJ39" s="430"/>
      <c r="EK39" s="430"/>
      <c r="EL39" s="430"/>
      <c r="EM39" s="430"/>
      <c r="EN39" s="430"/>
      <c r="EO39" s="430"/>
      <c r="EP39" s="430"/>
      <c r="EQ39" s="430"/>
      <c r="ER39" s="430"/>
      <c r="ES39" s="430"/>
      <c r="ET39" s="430"/>
      <c r="EU39" s="430"/>
      <c r="EV39" s="430"/>
      <c r="EW39" s="430"/>
      <c r="EX39" s="430"/>
      <c r="EY39" s="430"/>
      <c r="EZ39" s="430"/>
      <c r="FA39" s="430"/>
      <c r="FB39" s="430"/>
      <c r="FC39" s="430"/>
      <c r="FD39" s="430"/>
      <c r="FE39" s="430"/>
      <c r="FF39" s="430"/>
      <c r="FG39" s="430"/>
      <c r="FH39" s="430"/>
      <c r="FI39" s="430"/>
      <c r="FJ39" s="430"/>
      <c r="FK39" s="430"/>
      <c r="FL39" s="430"/>
      <c r="FM39" s="430"/>
      <c r="FN39" s="430"/>
      <c r="FO39" s="430"/>
      <c r="FP39" s="430"/>
      <c r="FQ39" s="430"/>
      <c r="FR39" s="430"/>
      <c r="FS39" s="430"/>
      <c r="FT39" s="430"/>
      <c r="FU39" s="430"/>
      <c r="FV39" s="430"/>
      <c r="FW39" s="430"/>
      <c r="FX39" s="430"/>
      <c r="FY39" s="430"/>
      <c r="FZ39" s="430"/>
      <c r="GA39" s="430"/>
      <c r="GB39" s="430"/>
      <c r="GC39" s="430"/>
      <c r="GD39" s="430"/>
      <c r="GE39" s="430"/>
      <c r="GF39" s="430"/>
      <c r="GG39" s="430"/>
      <c r="GH39" s="430"/>
      <c r="GI39" s="430"/>
      <c r="GJ39" s="430"/>
      <c r="GK39" s="430"/>
      <c r="GL39" s="430"/>
      <c r="GM39" s="430"/>
      <c r="GN39" s="430"/>
      <c r="GO39" s="430"/>
      <c r="GP39" s="430"/>
      <c r="GQ39" s="430"/>
      <c r="GR39" s="430"/>
      <c r="GS39" s="430"/>
      <c r="GT39" s="430"/>
      <c r="GU39" s="430"/>
      <c r="GV39" s="430"/>
      <c r="GW39" s="430"/>
      <c r="GX39" s="430"/>
      <c r="GY39" s="430"/>
      <c r="GZ39" s="430"/>
      <c r="HA39" s="430"/>
      <c r="HB39" s="430"/>
      <c r="HC39" s="430"/>
      <c r="HD39" s="430"/>
      <c r="HE39" s="430"/>
      <c r="HF39" s="430"/>
      <c r="HG39" s="430"/>
      <c r="HH39" s="430"/>
      <c r="HI39" s="430"/>
      <c r="HJ39" s="430"/>
      <c r="HK39" s="430"/>
      <c r="HL39" s="430"/>
      <c r="HM39" s="430"/>
      <c r="HN39" s="430"/>
      <c r="HO39" s="430"/>
      <c r="HP39" s="430"/>
      <c r="HQ39" s="430"/>
      <c r="HR39" s="430"/>
      <c r="HS39" s="430"/>
      <c r="HT39" s="430"/>
      <c r="HU39" s="430"/>
      <c r="HV39" s="430"/>
      <c r="HW39" s="430"/>
      <c r="HX39" s="430"/>
      <c r="HY39" s="430"/>
      <c r="HZ39" s="430"/>
      <c r="IA39" s="430"/>
      <c r="IB39" s="430"/>
      <c r="IC39" s="430"/>
      <c r="ID39" s="430"/>
      <c r="IE39" s="430"/>
      <c r="IF39" s="430"/>
      <c r="IG39" s="430"/>
      <c r="IH39" s="430"/>
      <c r="II39" s="430"/>
      <c r="IJ39" s="430"/>
      <c r="IK39" s="430"/>
      <c r="IL39" s="430"/>
      <c r="IM39" s="430"/>
      <c r="IN39" s="430"/>
      <c r="IO39" s="430"/>
      <c r="IP39" s="430"/>
      <c r="IQ39" s="430"/>
      <c r="IR39" s="430"/>
      <c r="IS39" s="430"/>
      <c r="IT39" s="430"/>
      <c r="IU39" s="430"/>
      <c r="IV39" s="430"/>
      <c r="IW39" s="430"/>
      <c r="IX39" s="430"/>
      <c r="IY39" s="430"/>
      <c r="IZ39" s="430"/>
      <c r="JA39" s="430"/>
      <c r="JB39" s="430"/>
      <c r="JC39" s="430"/>
      <c r="JD39" s="430"/>
      <c r="JE39" s="430"/>
      <c r="JF39" s="430"/>
      <c r="JG39" s="430"/>
      <c r="JH39" s="430"/>
      <c r="JI39" s="430"/>
      <c r="JJ39" s="430"/>
    </row>
    <row r="40" spans="1:270" s="437" customFormat="1" ht="45.75" customHeight="1" x14ac:dyDescent="0.2">
      <c r="A40" s="481">
        <v>3</v>
      </c>
      <c r="B40" s="482"/>
      <c r="C40" s="460" t="s">
        <v>202</v>
      </c>
      <c r="D40" s="492" t="str">
        <f t="shared" si="0"/>
        <v>N/A</v>
      </c>
      <c r="E40" s="952"/>
      <c r="F40" s="952"/>
      <c r="G40" s="950"/>
      <c r="H40" s="950"/>
      <c r="I40" s="950"/>
      <c r="J40" s="951"/>
      <c r="K40" s="429"/>
      <c r="L40" s="451"/>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0"/>
      <c r="AP40" s="430"/>
      <c r="AQ40" s="430"/>
      <c r="AR40" s="430"/>
      <c r="AS40" s="430"/>
      <c r="AT40" s="430"/>
      <c r="AU40" s="430"/>
      <c r="AV40" s="430"/>
      <c r="AW40" s="430"/>
      <c r="AX40" s="430"/>
      <c r="AY40" s="430"/>
      <c r="AZ40" s="430"/>
      <c r="BA40" s="430"/>
      <c r="BB40" s="430"/>
      <c r="BC40" s="430"/>
      <c r="BD40" s="430"/>
      <c r="BE40" s="430"/>
      <c r="BF40" s="430"/>
      <c r="BG40" s="430"/>
      <c r="BH40" s="430"/>
      <c r="BI40" s="430"/>
      <c r="BJ40" s="430"/>
      <c r="BK40" s="430"/>
      <c r="BL40" s="430"/>
      <c r="BM40" s="430"/>
      <c r="BN40" s="430"/>
      <c r="BO40" s="430"/>
      <c r="BP40" s="430"/>
      <c r="BQ40" s="430"/>
      <c r="BR40" s="430"/>
      <c r="BS40" s="430"/>
      <c r="BT40" s="430"/>
      <c r="BU40" s="430"/>
      <c r="BV40" s="430"/>
      <c r="BW40" s="430"/>
      <c r="BX40" s="430"/>
      <c r="BY40" s="430"/>
      <c r="BZ40" s="430"/>
      <c r="CA40" s="430"/>
      <c r="CB40" s="430"/>
      <c r="CC40" s="430"/>
      <c r="CD40" s="430"/>
      <c r="CE40" s="430"/>
      <c r="CF40" s="430"/>
      <c r="CG40" s="430"/>
      <c r="CH40" s="430"/>
      <c r="CI40" s="430"/>
      <c r="CJ40" s="430"/>
      <c r="CK40" s="430"/>
      <c r="CL40" s="430"/>
      <c r="CM40" s="430"/>
      <c r="CN40" s="430"/>
      <c r="CO40" s="430"/>
      <c r="CP40" s="430"/>
      <c r="CQ40" s="430"/>
      <c r="CR40" s="430"/>
      <c r="CS40" s="430"/>
      <c r="CT40" s="430"/>
      <c r="CU40" s="430"/>
      <c r="CV40" s="430"/>
      <c r="CW40" s="430"/>
      <c r="CX40" s="430"/>
      <c r="CY40" s="430"/>
      <c r="CZ40" s="430"/>
      <c r="DA40" s="430"/>
      <c r="DB40" s="430"/>
      <c r="DC40" s="430"/>
      <c r="DD40" s="430"/>
      <c r="DE40" s="430"/>
      <c r="DF40" s="430"/>
      <c r="DG40" s="430"/>
      <c r="DH40" s="430"/>
      <c r="DI40" s="430"/>
      <c r="DJ40" s="430"/>
      <c r="DK40" s="430"/>
      <c r="DL40" s="430"/>
      <c r="DM40" s="430"/>
      <c r="DN40" s="430"/>
      <c r="DO40" s="430"/>
      <c r="DP40" s="430"/>
      <c r="DQ40" s="430"/>
      <c r="DR40" s="430"/>
      <c r="DS40" s="430"/>
      <c r="DT40" s="430"/>
      <c r="DU40" s="430"/>
      <c r="DV40" s="430"/>
      <c r="DW40" s="430"/>
      <c r="DX40" s="430"/>
      <c r="DY40" s="430"/>
      <c r="DZ40" s="430"/>
      <c r="EA40" s="430"/>
      <c r="EB40" s="430"/>
      <c r="EC40" s="430"/>
      <c r="ED40" s="430"/>
      <c r="EE40" s="430"/>
      <c r="EF40" s="430"/>
      <c r="EG40" s="430"/>
      <c r="EH40" s="430"/>
      <c r="EI40" s="430"/>
      <c r="EJ40" s="430"/>
      <c r="EK40" s="430"/>
      <c r="EL40" s="430"/>
      <c r="EM40" s="430"/>
      <c r="EN40" s="430"/>
      <c r="EO40" s="430"/>
      <c r="EP40" s="430"/>
      <c r="EQ40" s="430"/>
      <c r="ER40" s="430"/>
      <c r="ES40" s="430"/>
      <c r="ET40" s="430"/>
      <c r="EU40" s="430"/>
      <c r="EV40" s="430"/>
      <c r="EW40" s="430"/>
      <c r="EX40" s="430"/>
      <c r="EY40" s="430"/>
      <c r="EZ40" s="430"/>
      <c r="FA40" s="430"/>
      <c r="FB40" s="430"/>
      <c r="FC40" s="430"/>
      <c r="FD40" s="430"/>
      <c r="FE40" s="430"/>
      <c r="FF40" s="430"/>
      <c r="FG40" s="430"/>
      <c r="FH40" s="430"/>
      <c r="FI40" s="430"/>
      <c r="FJ40" s="430"/>
      <c r="FK40" s="430"/>
      <c r="FL40" s="430"/>
      <c r="FM40" s="430"/>
      <c r="FN40" s="430"/>
      <c r="FO40" s="430"/>
      <c r="FP40" s="430"/>
      <c r="FQ40" s="430"/>
      <c r="FR40" s="430"/>
      <c r="FS40" s="430"/>
      <c r="FT40" s="430"/>
      <c r="FU40" s="430"/>
      <c r="FV40" s="430"/>
      <c r="FW40" s="430"/>
      <c r="FX40" s="430"/>
      <c r="FY40" s="430"/>
      <c r="FZ40" s="430"/>
      <c r="GA40" s="430"/>
      <c r="GB40" s="430"/>
      <c r="GC40" s="430"/>
      <c r="GD40" s="430"/>
      <c r="GE40" s="430"/>
      <c r="GF40" s="430"/>
      <c r="GG40" s="430"/>
      <c r="GH40" s="430"/>
      <c r="GI40" s="430"/>
      <c r="GJ40" s="430"/>
      <c r="GK40" s="430"/>
      <c r="GL40" s="430"/>
      <c r="GM40" s="430"/>
      <c r="GN40" s="430"/>
      <c r="GO40" s="430"/>
      <c r="GP40" s="430"/>
      <c r="GQ40" s="430"/>
      <c r="GR40" s="430"/>
      <c r="GS40" s="430"/>
      <c r="GT40" s="430"/>
      <c r="GU40" s="430"/>
      <c r="GV40" s="430"/>
      <c r="GW40" s="430"/>
      <c r="GX40" s="430"/>
      <c r="GY40" s="430"/>
      <c r="GZ40" s="430"/>
      <c r="HA40" s="430"/>
      <c r="HB40" s="430"/>
      <c r="HC40" s="430"/>
      <c r="HD40" s="430"/>
      <c r="HE40" s="430"/>
      <c r="HF40" s="430"/>
      <c r="HG40" s="430"/>
      <c r="HH40" s="430"/>
      <c r="HI40" s="430"/>
      <c r="HJ40" s="430"/>
      <c r="HK40" s="430"/>
      <c r="HL40" s="430"/>
      <c r="HM40" s="430"/>
      <c r="HN40" s="430"/>
      <c r="HO40" s="430"/>
      <c r="HP40" s="430"/>
      <c r="HQ40" s="430"/>
      <c r="HR40" s="430"/>
      <c r="HS40" s="430"/>
      <c r="HT40" s="430"/>
      <c r="HU40" s="430"/>
      <c r="HV40" s="430"/>
      <c r="HW40" s="430"/>
      <c r="HX40" s="430"/>
      <c r="HY40" s="430"/>
      <c r="HZ40" s="430"/>
      <c r="IA40" s="430"/>
      <c r="IB40" s="430"/>
      <c r="IC40" s="430"/>
      <c r="ID40" s="430"/>
      <c r="IE40" s="430"/>
      <c r="IF40" s="430"/>
      <c r="IG40" s="430"/>
      <c r="IH40" s="430"/>
      <c r="II40" s="430"/>
      <c r="IJ40" s="430"/>
      <c r="IK40" s="430"/>
      <c r="IL40" s="430"/>
      <c r="IM40" s="430"/>
      <c r="IN40" s="430"/>
      <c r="IO40" s="430"/>
      <c r="IP40" s="430"/>
      <c r="IQ40" s="430"/>
      <c r="IR40" s="430"/>
      <c r="IS40" s="430"/>
      <c r="IT40" s="430"/>
      <c r="IU40" s="430"/>
      <c r="IV40" s="430"/>
      <c r="IW40" s="430"/>
      <c r="IX40" s="430"/>
      <c r="IY40" s="430"/>
      <c r="IZ40" s="430"/>
      <c r="JA40" s="430"/>
      <c r="JB40" s="430"/>
      <c r="JC40" s="430"/>
      <c r="JD40" s="430"/>
      <c r="JE40" s="430"/>
      <c r="JF40" s="430"/>
      <c r="JG40" s="430"/>
      <c r="JH40" s="430"/>
      <c r="JI40" s="430"/>
      <c r="JJ40" s="430"/>
    </row>
    <row r="41" spans="1:270" s="437" customFormat="1" ht="59.25" customHeight="1" x14ac:dyDescent="0.2">
      <c r="A41" s="481">
        <v>4</v>
      </c>
      <c r="B41" s="482"/>
      <c r="C41" s="460" t="s">
        <v>243</v>
      </c>
      <c r="D41" s="492" t="str">
        <f t="shared" si="0"/>
        <v>N/A</v>
      </c>
      <c r="E41" s="952"/>
      <c r="F41" s="952"/>
      <c r="G41" s="950"/>
      <c r="H41" s="950"/>
      <c r="I41" s="950"/>
      <c r="J41" s="951"/>
      <c r="K41" s="429"/>
      <c r="L41" s="451"/>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c r="AT41" s="430"/>
      <c r="AU41" s="430"/>
      <c r="AV41" s="430"/>
      <c r="AW41" s="430"/>
      <c r="AX41" s="430"/>
      <c r="AY41" s="430"/>
      <c r="AZ41" s="430"/>
      <c r="BA41" s="430"/>
      <c r="BB41" s="430"/>
      <c r="BC41" s="430"/>
      <c r="BD41" s="430"/>
      <c r="BE41" s="430"/>
      <c r="BF41" s="430"/>
      <c r="BG41" s="430"/>
      <c r="BH41" s="430"/>
      <c r="BI41" s="430"/>
      <c r="BJ41" s="430"/>
      <c r="BK41" s="430"/>
      <c r="BL41" s="430"/>
      <c r="BM41" s="430"/>
      <c r="BN41" s="430"/>
      <c r="BO41" s="430"/>
      <c r="BP41" s="430"/>
      <c r="BQ41" s="430"/>
      <c r="BR41" s="430"/>
      <c r="BS41" s="430"/>
      <c r="BT41" s="430"/>
      <c r="BU41" s="430"/>
      <c r="BV41" s="430"/>
      <c r="BW41" s="430"/>
      <c r="BX41" s="430"/>
      <c r="BY41" s="430"/>
      <c r="BZ41" s="430"/>
      <c r="CA41" s="430"/>
      <c r="CB41" s="430"/>
      <c r="CC41" s="430"/>
      <c r="CD41" s="430"/>
      <c r="CE41" s="430"/>
      <c r="CF41" s="430"/>
      <c r="CG41" s="430"/>
      <c r="CH41" s="430"/>
      <c r="CI41" s="430"/>
      <c r="CJ41" s="430"/>
      <c r="CK41" s="430"/>
      <c r="CL41" s="430"/>
      <c r="CM41" s="430"/>
      <c r="CN41" s="430"/>
      <c r="CO41" s="430"/>
      <c r="CP41" s="430"/>
      <c r="CQ41" s="430"/>
      <c r="CR41" s="430"/>
      <c r="CS41" s="430"/>
      <c r="CT41" s="430"/>
      <c r="CU41" s="430"/>
      <c r="CV41" s="430"/>
      <c r="CW41" s="430"/>
      <c r="CX41" s="430"/>
      <c r="CY41" s="430"/>
      <c r="CZ41" s="430"/>
      <c r="DA41" s="430"/>
      <c r="DB41" s="430"/>
      <c r="DC41" s="430"/>
      <c r="DD41" s="430"/>
      <c r="DE41" s="430"/>
      <c r="DF41" s="430"/>
      <c r="DG41" s="430"/>
      <c r="DH41" s="430"/>
      <c r="DI41" s="430"/>
      <c r="DJ41" s="430"/>
      <c r="DK41" s="430"/>
      <c r="DL41" s="430"/>
      <c r="DM41" s="430"/>
      <c r="DN41" s="430"/>
      <c r="DO41" s="430"/>
      <c r="DP41" s="430"/>
      <c r="DQ41" s="430"/>
      <c r="DR41" s="430"/>
      <c r="DS41" s="430"/>
      <c r="DT41" s="430"/>
      <c r="DU41" s="430"/>
      <c r="DV41" s="430"/>
      <c r="DW41" s="430"/>
      <c r="DX41" s="430"/>
      <c r="DY41" s="430"/>
      <c r="DZ41" s="430"/>
      <c r="EA41" s="430"/>
      <c r="EB41" s="430"/>
      <c r="EC41" s="430"/>
      <c r="ED41" s="430"/>
      <c r="EE41" s="430"/>
      <c r="EF41" s="430"/>
      <c r="EG41" s="430"/>
      <c r="EH41" s="430"/>
      <c r="EI41" s="430"/>
      <c r="EJ41" s="430"/>
      <c r="EK41" s="430"/>
      <c r="EL41" s="430"/>
      <c r="EM41" s="430"/>
      <c r="EN41" s="430"/>
      <c r="EO41" s="430"/>
      <c r="EP41" s="430"/>
      <c r="EQ41" s="430"/>
      <c r="ER41" s="430"/>
      <c r="ES41" s="430"/>
      <c r="ET41" s="430"/>
      <c r="EU41" s="430"/>
      <c r="EV41" s="430"/>
      <c r="EW41" s="430"/>
      <c r="EX41" s="430"/>
      <c r="EY41" s="430"/>
      <c r="EZ41" s="430"/>
      <c r="FA41" s="430"/>
      <c r="FB41" s="430"/>
      <c r="FC41" s="430"/>
      <c r="FD41" s="430"/>
      <c r="FE41" s="430"/>
      <c r="FF41" s="430"/>
      <c r="FG41" s="430"/>
      <c r="FH41" s="430"/>
      <c r="FI41" s="430"/>
      <c r="FJ41" s="430"/>
      <c r="FK41" s="430"/>
      <c r="FL41" s="430"/>
      <c r="FM41" s="430"/>
      <c r="FN41" s="430"/>
      <c r="FO41" s="430"/>
      <c r="FP41" s="430"/>
      <c r="FQ41" s="430"/>
      <c r="FR41" s="430"/>
      <c r="FS41" s="430"/>
      <c r="FT41" s="430"/>
      <c r="FU41" s="430"/>
      <c r="FV41" s="430"/>
      <c r="FW41" s="430"/>
      <c r="FX41" s="430"/>
      <c r="FY41" s="430"/>
      <c r="FZ41" s="430"/>
      <c r="GA41" s="430"/>
      <c r="GB41" s="430"/>
      <c r="GC41" s="430"/>
      <c r="GD41" s="430"/>
      <c r="GE41" s="430"/>
      <c r="GF41" s="430"/>
      <c r="GG41" s="430"/>
      <c r="GH41" s="430"/>
      <c r="GI41" s="430"/>
      <c r="GJ41" s="430"/>
      <c r="GK41" s="430"/>
      <c r="GL41" s="430"/>
      <c r="GM41" s="430"/>
      <c r="GN41" s="430"/>
      <c r="GO41" s="430"/>
      <c r="GP41" s="430"/>
      <c r="GQ41" s="430"/>
      <c r="GR41" s="430"/>
      <c r="GS41" s="430"/>
      <c r="GT41" s="430"/>
      <c r="GU41" s="430"/>
      <c r="GV41" s="430"/>
      <c r="GW41" s="430"/>
      <c r="GX41" s="430"/>
      <c r="GY41" s="430"/>
      <c r="GZ41" s="430"/>
      <c r="HA41" s="430"/>
      <c r="HB41" s="430"/>
      <c r="HC41" s="430"/>
      <c r="HD41" s="430"/>
      <c r="HE41" s="430"/>
      <c r="HF41" s="430"/>
      <c r="HG41" s="430"/>
      <c r="HH41" s="430"/>
      <c r="HI41" s="430"/>
      <c r="HJ41" s="430"/>
      <c r="HK41" s="430"/>
      <c r="HL41" s="430"/>
      <c r="HM41" s="430"/>
      <c r="HN41" s="430"/>
      <c r="HO41" s="430"/>
      <c r="HP41" s="430"/>
      <c r="HQ41" s="430"/>
      <c r="HR41" s="430"/>
      <c r="HS41" s="430"/>
      <c r="HT41" s="430"/>
      <c r="HU41" s="430"/>
      <c r="HV41" s="430"/>
      <c r="HW41" s="430"/>
      <c r="HX41" s="430"/>
      <c r="HY41" s="430"/>
      <c r="HZ41" s="430"/>
      <c r="IA41" s="430"/>
      <c r="IB41" s="430"/>
      <c r="IC41" s="430"/>
      <c r="ID41" s="430"/>
      <c r="IE41" s="430"/>
      <c r="IF41" s="430"/>
      <c r="IG41" s="430"/>
      <c r="IH41" s="430"/>
      <c r="II41" s="430"/>
      <c r="IJ41" s="430"/>
      <c r="IK41" s="430"/>
      <c r="IL41" s="430"/>
      <c r="IM41" s="430"/>
      <c r="IN41" s="430"/>
      <c r="IO41" s="430"/>
      <c r="IP41" s="430"/>
      <c r="IQ41" s="430"/>
      <c r="IR41" s="430"/>
      <c r="IS41" s="430"/>
      <c r="IT41" s="430"/>
      <c r="IU41" s="430"/>
      <c r="IV41" s="430"/>
      <c r="IW41" s="430"/>
      <c r="IX41" s="430"/>
      <c r="IY41" s="430"/>
      <c r="IZ41" s="430"/>
      <c r="JA41" s="430"/>
      <c r="JB41" s="430"/>
      <c r="JC41" s="430"/>
      <c r="JD41" s="430"/>
      <c r="JE41" s="430"/>
      <c r="JF41" s="430"/>
      <c r="JG41" s="430"/>
      <c r="JH41" s="430"/>
      <c r="JI41" s="430"/>
      <c r="JJ41" s="430"/>
    </row>
    <row r="42" spans="1:270" s="437" customFormat="1" ht="45" customHeight="1" x14ac:dyDescent="0.2">
      <c r="A42" s="481">
        <v>5</v>
      </c>
      <c r="B42" s="482"/>
      <c r="C42" s="460" t="s">
        <v>215</v>
      </c>
      <c r="D42" s="492" t="str">
        <f t="shared" si="0"/>
        <v>N/A</v>
      </c>
      <c r="E42" s="958"/>
      <c r="F42" s="959"/>
      <c r="G42" s="960"/>
      <c r="H42" s="961"/>
      <c r="I42" s="961"/>
      <c r="J42" s="962"/>
      <c r="K42" s="429" t="str">
        <f>IF(AND(J42&lt;&gt;"Yes - completely", J42&lt;&gt;""),"Please Provide a Comment.","")</f>
        <v/>
      </c>
      <c r="L42" s="451"/>
      <c r="M42" s="430"/>
      <c r="N42" s="430"/>
      <c r="O42" s="430"/>
      <c r="P42" s="430"/>
      <c r="Q42" s="430"/>
      <c r="R42" s="430"/>
      <c r="S42" s="430"/>
      <c r="T42" s="430"/>
      <c r="U42" s="430"/>
      <c r="V42" s="430"/>
      <c r="W42" s="430"/>
      <c r="X42" s="430"/>
      <c r="Y42" s="430"/>
      <c r="Z42" s="430"/>
      <c r="AA42" s="430"/>
      <c r="AB42" s="430"/>
      <c r="AC42" s="430"/>
      <c r="AD42" s="430"/>
      <c r="AE42" s="430"/>
      <c r="AF42" s="430"/>
      <c r="AG42" s="430"/>
      <c r="AH42" s="430"/>
      <c r="AI42" s="430"/>
      <c r="AJ42" s="430"/>
      <c r="AK42" s="430"/>
      <c r="AL42" s="430"/>
      <c r="AM42" s="430"/>
      <c r="AN42" s="430"/>
      <c r="AO42" s="430"/>
      <c r="AP42" s="430"/>
      <c r="AQ42" s="430"/>
      <c r="AR42" s="430"/>
      <c r="AS42" s="430"/>
      <c r="AT42" s="430"/>
      <c r="AU42" s="430"/>
      <c r="AV42" s="430"/>
      <c r="AW42" s="430"/>
      <c r="AX42" s="430"/>
      <c r="AY42" s="430"/>
      <c r="AZ42" s="430"/>
      <c r="BA42" s="430"/>
      <c r="BB42" s="430"/>
      <c r="BC42" s="430"/>
      <c r="BD42" s="430"/>
      <c r="BE42" s="430"/>
      <c r="BF42" s="430"/>
      <c r="BG42" s="430"/>
      <c r="BH42" s="430"/>
      <c r="BI42" s="430"/>
      <c r="BJ42" s="430"/>
      <c r="BK42" s="430"/>
      <c r="BL42" s="430"/>
      <c r="BM42" s="430"/>
      <c r="BN42" s="430"/>
      <c r="BO42" s="430"/>
      <c r="BP42" s="430"/>
      <c r="BQ42" s="430"/>
      <c r="BR42" s="430"/>
      <c r="BS42" s="430"/>
      <c r="BT42" s="430"/>
      <c r="BU42" s="430"/>
      <c r="BV42" s="430"/>
      <c r="BW42" s="430"/>
      <c r="BX42" s="430"/>
      <c r="BY42" s="430"/>
      <c r="BZ42" s="430"/>
      <c r="CA42" s="430"/>
      <c r="CB42" s="430"/>
      <c r="CC42" s="430"/>
      <c r="CD42" s="430"/>
      <c r="CE42" s="430"/>
      <c r="CF42" s="430"/>
      <c r="CG42" s="430"/>
      <c r="CH42" s="430"/>
      <c r="CI42" s="430"/>
      <c r="CJ42" s="430"/>
      <c r="CK42" s="430"/>
      <c r="CL42" s="430"/>
      <c r="CM42" s="430"/>
      <c r="CN42" s="430"/>
      <c r="CO42" s="430"/>
      <c r="CP42" s="430"/>
      <c r="CQ42" s="430"/>
      <c r="CR42" s="430"/>
      <c r="CS42" s="430"/>
      <c r="CT42" s="430"/>
      <c r="CU42" s="430"/>
      <c r="CV42" s="430"/>
      <c r="CW42" s="430"/>
      <c r="CX42" s="430"/>
      <c r="CY42" s="430"/>
      <c r="CZ42" s="430"/>
      <c r="DA42" s="430"/>
      <c r="DB42" s="430"/>
      <c r="DC42" s="430"/>
      <c r="DD42" s="430"/>
      <c r="DE42" s="430"/>
      <c r="DF42" s="430"/>
      <c r="DG42" s="430"/>
      <c r="DH42" s="430"/>
      <c r="DI42" s="430"/>
      <c r="DJ42" s="430"/>
      <c r="DK42" s="430"/>
      <c r="DL42" s="430"/>
      <c r="DM42" s="430"/>
      <c r="DN42" s="430"/>
      <c r="DO42" s="430"/>
      <c r="DP42" s="430"/>
      <c r="DQ42" s="430"/>
      <c r="DR42" s="430"/>
      <c r="DS42" s="430"/>
      <c r="DT42" s="430"/>
      <c r="DU42" s="430"/>
      <c r="DV42" s="430"/>
      <c r="DW42" s="430"/>
      <c r="DX42" s="430"/>
      <c r="DY42" s="430"/>
      <c r="DZ42" s="430"/>
      <c r="EA42" s="430"/>
      <c r="EB42" s="430"/>
      <c r="EC42" s="430"/>
      <c r="ED42" s="430"/>
      <c r="EE42" s="430"/>
      <c r="EF42" s="430"/>
      <c r="EG42" s="430"/>
      <c r="EH42" s="430"/>
      <c r="EI42" s="430"/>
      <c r="EJ42" s="430"/>
      <c r="EK42" s="430"/>
      <c r="EL42" s="430"/>
      <c r="EM42" s="430"/>
      <c r="EN42" s="430"/>
      <c r="EO42" s="430"/>
      <c r="EP42" s="430"/>
      <c r="EQ42" s="430"/>
      <c r="ER42" s="430"/>
      <c r="ES42" s="430"/>
      <c r="ET42" s="430"/>
      <c r="EU42" s="430"/>
      <c r="EV42" s="430"/>
      <c r="EW42" s="430"/>
      <c r="EX42" s="430"/>
      <c r="EY42" s="430"/>
      <c r="EZ42" s="430"/>
      <c r="FA42" s="430"/>
      <c r="FB42" s="430"/>
      <c r="FC42" s="430"/>
      <c r="FD42" s="430"/>
      <c r="FE42" s="430"/>
      <c r="FF42" s="430"/>
      <c r="FG42" s="430"/>
      <c r="FH42" s="430"/>
      <c r="FI42" s="430"/>
      <c r="FJ42" s="430"/>
      <c r="FK42" s="430"/>
      <c r="FL42" s="430"/>
      <c r="FM42" s="430"/>
      <c r="FN42" s="430"/>
      <c r="FO42" s="430"/>
      <c r="FP42" s="430"/>
      <c r="FQ42" s="430"/>
      <c r="FR42" s="430"/>
      <c r="FS42" s="430"/>
      <c r="FT42" s="430"/>
      <c r="FU42" s="430"/>
      <c r="FV42" s="430"/>
      <c r="FW42" s="430"/>
      <c r="FX42" s="430"/>
      <c r="FY42" s="430"/>
      <c r="FZ42" s="430"/>
      <c r="GA42" s="430"/>
      <c r="GB42" s="430"/>
      <c r="GC42" s="430"/>
      <c r="GD42" s="430"/>
      <c r="GE42" s="430"/>
      <c r="GF42" s="430"/>
      <c r="GG42" s="430"/>
      <c r="GH42" s="430"/>
      <c r="GI42" s="430"/>
      <c r="GJ42" s="430"/>
      <c r="GK42" s="430"/>
      <c r="GL42" s="430"/>
      <c r="GM42" s="430"/>
      <c r="GN42" s="430"/>
      <c r="GO42" s="430"/>
      <c r="GP42" s="430"/>
      <c r="GQ42" s="430"/>
      <c r="GR42" s="430"/>
      <c r="GS42" s="430"/>
      <c r="GT42" s="430"/>
      <c r="GU42" s="430"/>
      <c r="GV42" s="430"/>
      <c r="GW42" s="430"/>
      <c r="GX42" s="430"/>
      <c r="GY42" s="430"/>
      <c r="GZ42" s="430"/>
      <c r="HA42" s="430"/>
      <c r="HB42" s="430"/>
      <c r="HC42" s="430"/>
      <c r="HD42" s="430"/>
      <c r="HE42" s="430"/>
      <c r="HF42" s="430"/>
      <c r="HG42" s="430"/>
      <c r="HH42" s="430"/>
      <c r="HI42" s="430"/>
      <c r="HJ42" s="430"/>
      <c r="HK42" s="430"/>
      <c r="HL42" s="430"/>
      <c r="HM42" s="430"/>
      <c r="HN42" s="430"/>
      <c r="HO42" s="430"/>
      <c r="HP42" s="430"/>
      <c r="HQ42" s="430"/>
      <c r="HR42" s="430"/>
      <c r="HS42" s="430"/>
      <c r="HT42" s="430"/>
      <c r="HU42" s="430"/>
      <c r="HV42" s="430"/>
      <c r="HW42" s="430"/>
      <c r="HX42" s="430"/>
      <c r="HY42" s="430"/>
      <c r="HZ42" s="430"/>
      <c r="IA42" s="430"/>
      <c r="IB42" s="430"/>
      <c r="IC42" s="430"/>
      <c r="ID42" s="430"/>
      <c r="IE42" s="430"/>
      <c r="IF42" s="430"/>
      <c r="IG42" s="430"/>
      <c r="IH42" s="430"/>
      <c r="II42" s="430"/>
      <c r="IJ42" s="430"/>
      <c r="IK42" s="430"/>
      <c r="IL42" s="430"/>
      <c r="IM42" s="430"/>
      <c r="IN42" s="430"/>
      <c r="IO42" s="430"/>
      <c r="IP42" s="430"/>
      <c r="IQ42" s="430"/>
      <c r="IR42" s="430"/>
      <c r="IS42" s="430"/>
      <c r="IT42" s="430"/>
      <c r="IU42" s="430"/>
      <c r="IV42" s="430"/>
      <c r="IW42" s="430"/>
      <c r="IX42" s="430"/>
      <c r="IY42" s="430"/>
      <c r="IZ42" s="430"/>
      <c r="JA42" s="430"/>
      <c r="JB42" s="430"/>
      <c r="JC42" s="430"/>
      <c r="JD42" s="430"/>
      <c r="JE42" s="430"/>
      <c r="JF42" s="430"/>
      <c r="JG42" s="430"/>
      <c r="JH42" s="430"/>
      <c r="JI42" s="430"/>
      <c r="JJ42" s="430"/>
    </row>
    <row r="43" spans="1:270" s="437" customFormat="1" ht="100.15" customHeight="1" x14ac:dyDescent="0.2">
      <c r="A43" s="493" t="s">
        <v>331</v>
      </c>
      <c r="B43" s="494"/>
      <c r="C43" s="467" t="s">
        <v>387</v>
      </c>
      <c r="D43" s="495" t="str">
        <f>IF(E43="4=100%",4,IF(E43="3=more than 50%",3,IF(E43="2=less than 50%",2,IF(E43="1=0",1,"N/A"))))</f>
        <v>N/A</v>
      </c>
      <c r="E43" s="952"/>
      <c r="F43" s="952"/>
      <c r="G43" s="950"/>
      <c r="H43" s="950"/>
      <c r="I43" s="950"/>
      <c r="J43" s="951"/>
      <c r="K43" s="429" t="str">
        <f>IF(AND(J43&lt;&gt;"Yes - completely", J43&lt;&gt;""),"Please Provide a Comment.","")</f>
        <v/>
      </c>
      <c r="L43" s="451"/>
      <c r="M43" s="430"/>
      <c r="N43" s="430"/>
      <c r="O43" s="430"/>
      <c r="P43" s="430"/>
      <c r="Q43" s="430"/>
      <c r="R43" s="430"/>
      <c r="S43" s="430"/>
      <c r="T43" s="430"/>
      <c r="U43" s="430"/>
      <c r="V43" s="430"/>
      <c r="W43" s="430"/>
      <c r="X43" s="430"/>
      <c r="Y43" s="430"/>
      <c r="Z43" s="430"/>
      <c r="AA43" s="430"/>
      <c r="AB43" s="430"/>
      <c r="AC43" s="430"/>
      <c r="AD43" s="430"/>
      <c r="AE43" s="430"/>
      <c r="AF43" s="430"/>
      <c r="AG43" s="430"/>
      <c r="AH43" s="430"/>
      <c r="AI43" s="430"/>
      <c r="AJ43" s="430"/>
      <c r="AK43" s="430"/>
      <c r="AL43" s="430"/>
      <c r="AM43" s="430"/>
      <c r="AN43" s="430"/>
      <c r="AO43" s="430"/>
      <c r="AP43" s="430"/>
      <c r="AQ43" s="430"/>
      <c r="AR43" s="430"/>
      <c r="AS43" s="430"/>
      <c r="AT43" s="430"/>
      <c r="AU43" s="430"/>
      <c r="AV43" s="430"/>
      <c r="AW43" s="430"/>
      <c r="AX43" s="430"/>
      <c r="AY43" s="430"/>
      <c r="AZ43" s="430"/>
      <c r="BA43" s="430"/>
      <c r="BB43" s="430"/>
      <c r="BC43" s="430"/>
      <c r="BD43" s="430"/>
      <c r="BE43" s="430"/>
      <c r="BF43" s="430"/>
      <c r="BG43" s="430"/>
      <c r="BH43" s="430"/>
      <c r="BI43" s="430"/>
      <c r="BJ43" s="430"/>
      <c r="BK43" s="430"/>
      <c r="BL43" s="430"/>
      <c r="BM43" s="430"/>
      <c r="BN43" s="430"/>
      <c r="BO43" s="430"/>
      <c r="BP43" s="430"/>
      <c r="BQ43" s="430"/>
      <c r="BR43" s="430"/>
      <c r="BS43" s="430"/>
      <c r="BT43" s="430"/>
      <c r="BU43" s="430"/>
      <c r="BV43" s="430"/>
      <c r="BW43" s="430"/>
      <c r="BX43" s="430"/>
      <c r="BY43" s="430"/>
      <c r="BZ43" s="430"/>
      <c r="CA43" s="430"/>
      <c r="CB43" s="430"/>
      <c r="CC43" s="430"/>
      <c r="CD43" s="430"/>
      <c r="CE43" s="430"/>
      <c r="CF43" s="430"/>
      <c r="CG43" s="430"/>
      <c r="CH43" s="430"/>
      <c r="CI43" s="430"/>
      <c r="CJ43" s="430"/>
      <c r="CK43" s="430"/>
      <c r="CL43" s="430"/>
      <c r="CM43" s="430"/>
      <c r="CN43" s="430"/>
      <c r="CO43" s="430"/>
      <c r="CP43" s="430"/>
      <c r="CQ43" s="430"/>
      <c r="CR43" s="430"/>
      <c r="CS43" s="430"/>
      <c r="CT43" s="430"/>
      <c r="CU43" s="430"/>
      <c r="CV43" s="430"/>
      <c r="CW43" s="430"/>
      <c r="CX43" s="430"/>
      <c r="CY43" s="430"/>
      <c r="CZ43" s="430"/>
      <c r="DA43" s="430"/>
      <c r="DB43" s="430"/>
      <c r="DC43" s="430"/>
      <c r="DD43" s="430"/>
      <c r="DE43" s="430"/>
      <c r="DF43" s="430"/>
      <c r="DG43" s="430"/>
      <c r="DH43" s="430"/>
      <c r="DI43" s="430"/>
      <c r="DJ43" s="430"/>
      <c r="DK43" s="430"/>
      <c r="DL43" s="430"/>
      <c r="DM43" s="430"/>
      <c r="DN43" s="430"/>
      <c r="DO43" s="430"/>
      <c r="DP43" s="430"/>
      <c r="DQ43" s="430"/>
      <c r="DR43" s="430"/>
      <c r="DS43" s="430"/>
      <c r="DT43" s="430"/>
      <c r="DU43" s="430"/>
      <c r="DV43" s="430"/>
      <c r="DW43" s="430"/>
      <c r="DX43" s="430"/>
      <c r="DY43" s="430"/>
      <c r="DZ43" s="430"/>
      <c r="EA43" s="430"/>
      <c r="EB43" s="430"/>
      <c r="EC43" s="430"/>
      <c r="ED43" s="430"/>
      <c r="EE43" s="430"/>
      <c r="EF43" s="430"/>
      <c r="EG43" s="430"/>
      <c r="EH43" s="430"/>
      <c r="EI43" s="430"/>
      <c r="EJ43" s="430"/>
      <c r="EK43" s="430"/>
      <c r="EL43" s="430"/>
      <c r="EM43" s="430"/>
      <c r="EN43" s="430"/>
      <c r="EO43" s="430"/>
      <c r="EP43" s="430"/>
      <c r="EQ43" s="430"/>
      <c r="ER43" s="430"/>
      <c r="ES43" s="430"/>
      <c r="ET43" s="430"/>
      <c r="EU43" s="430"/>
      <c r="EV43" s="430"/>
      <c r="EW43" s="430"/>
      <c r="EX43" s="430"/>
      <c r="EY43" s="430"/>
      <c r="EZ43" s="430"/>
      <c r="FA43" s="430"/>
      <c r="FB43" s="430"/>
      <c r="FC43" s="430"/>
      <c r="FD43" s="430"/>
      <c r="FE43" s="430"/>
      <c r="FF43" s="430"/>
      <c r="FG43" s="430"/>
      <c r="FH43" s="430"/>
      <c r="FI43" s="430"/>
      <c r="FJ43" s="430"/>
      <c r="FK43" s="430"/>
      <c r="FL43" s="430"/>
      <c r="FM43" s="430"/>
      <c r="FN43" s="430"/>
      <c r="FO43" s="430"/>
      <c r="FP43" s="430"/>
      <c r="FQ43" s="430"/>
      <c r="FR43" s="430"/>
      <c r="FS43" s="430"/>
      <c r="FT43" s="430"/>
      <c r="FU43" s="430"/>
      <c r="FV43" s="430"/>
      <c r="FW43" s="430"/>
      <c r="FX43" s="430"/>
      <c r="FY43" s="430"/>
      <c r="FZ43" s="430"/>
      <c r="GA43" s="430"/>
      <c r="GB43" s="430"/>
      <c r="GC43" s="430"/>
      <c r="GD43" s="430"/>
      <c r="GE43" s="430"/>
      <c r="GF43" s="430"/>
      <c r="GG43" s="430"/>
      <c r="GH43" s="430"/>
      <c r="GI43" s="430"/>
      <c r="GJ43" s="430"/>
      <c r="GK43" s="430"/>
      <c r="GL43" s="430"/>
      <c r="GM43" s="430"/>
      <c r="GN43" s="430"/>
      <c r="GO43" s="430"/>
      <c r="GP43" s="430"/>
      <c r="GQ43" s="430"/>
      <c r="GR43" s="430"/>
      <c r="GS43" s="430"/>
      <c r="GT43" s="430"/>
      <c r="GU43" s="430"/>
      <c r="GV43" s="430"/>
      <c r="GW43" s="430"/>
      <c r="GX43" s="430"/>
      <c r="GY43" s="430"/>
      <c r="GZ43" s="430"/>
      <c r="HA43" s="430"/>
      <c r="HB43" s="430"/>
      <c r="HC43" s="430"/>
      <c r="HD43" s="430"/>
      <c r="HE43" s="430"/>
      <c r="HF43" s="430"/>
      <c r="HG43" s="430"/>
      <c r="HH43" s="430"/>
      <c r="HI43" s="430"/>
      <c r="HJ43" s="430"/>
      <c r="HK43" s="430"/>
      <c r="HL43" s="430"/>
      <c r="HM43" s="430"/>
      <c r="HN43" s="430"/>
      <c r="HO43" s="430"/>
      <c r="HP43" s="430"/>
      <c r="HQ43" s="430"/>
      <c r="HR43" s="430"/>
      <c r="HS43" s="430"/>
      <c r="HT43" s="430"/>
      <c r="HU43" s="430"/>
      <c r="HV43" s="430"/>
      <c r="HW43" s="430"/>
      <c r="HX43" s="430"/>
      <c r="HY43" s="430"/>
      <c r="HZ43" s="430"/>
      <c r="IA43" s="430"/>
      <c r="IB43" s="430"/>
      <c r="IC43" s="430"/>
      <c r="ID43" s="430"/>
      <c r="IE43" s="430"/>
      <c r="IF43" s="430"/>
      <c r="IG43" s="430"/>
      <c r="IH43" s="430"/>
      <c r="II43" s="430"/>
      <c r="IJ43" s="430"/>
      <c r="IK43" s="430"/>
      <c r="IL43" s="430"/>
      <c r="IM43" s="430"/>
      <c r="IN43" s="430"/>
      <c r="IO43" s="430"/>
      <c r="IP43" s="430"/>
      <c r="IQ43" s="430"/>
      <c r="IR43" s="430"/>
      <c r="IS43" s="430"/>
      <c r="IT43" s="430"/>
      <c r="IU43" s="430"/>
      <c r="IV43" s="430"/>
      <c r="IW43" s="430"/>
      <c r="IX43" s="430"/>
      <c r="IY43" s="430"/>
      <c r="IZ43" s="430"/>
      <c r="JA43" s="430"/>
      <c r="JB43" s="430"/>
      <c r="JC43" s="430"/>
      <c r="JD43" s="430"/>
      <c r="JE43" s="430"/>
      <c r="JF43" s="430"/>
      <c r="JG43" s="430"/>
      <c r="JH43" s="430"/>
      <c r="JI43" s="430"/>
      <c r="JJ43" s="430"/>
    </row>
    <row r="44" spans="1:270" s="437" customFormat="1" ht="45" customHeight="1" x14ac:dyDescent="0.2">
      <c r="A44" s="493" t="s">
        <v>332</v>
      </c>
      <c r="B44" s="494"/>
      <c r="C44" s="467" t="s">
        <v>298</v>
      </c>
      <c r="D44" s="495" t="str">
        <f t="shared" si="0"/>
        <v>N/A</v>
      </c>
      <c r="E44" s="958"/>
      <c r="F44" s="959"/>
      <c r="G44" s="950"/>
      <c r="H44" s="950"/>
      <c r="I44" s="950"/>
      <c r="J44" s="951"/>
      <c r="K44" s="429" t="str">
        <f>IF(AND(J44&lt;&gt;"Yes - completely", J44&lt;&gt;""),"Please Provide a Comment.","")</f>
        <v/>
      </c>
      <c r="L44" s="451"/>
      <c r="M44" s="430"/>
      <c r="N44" s="430"/>
      <c r="O44" s="430"/>
      <c r="P44" s="430"/>
      <c r="Q44" s="430"/>
      <c r="R44" s="430"/>
      <c r="S44" s="430"/>
      <c r="T44" s="430"/>
      <c r="U44" s="430"/>
      <c r="V44" s="430"/>
      <c r="W44" s="430"/>
      <c r="X44" s="430"/>
      <c r="Y44" s="430"/>
      <c r="Z44" s="430"/>
      <c r="AA44" s="430"/>
      <c r="AB44" s="430"/>
      <c r="AC44" s="430"/>
      <c r="AD44" s="430"/>
      <c r="AE44" s="430"/>
      <c r="AF44" s="430"/>
      <c r="AG44" s="430"/>
      <c r="AH44" s="430"/>
      <c r="AI44" s="430"/>
      <c r="AJ44" s="430"/>
      <c r="AK44" s="430"/>
      <c r="AL44" s="430"/>
      <c r="AM44" s="430"/>
      <c r="AN44" s="430"/>
      <c r="AO44" s="430"/>
      <c r="AP44" s="430"/>
      <c r="AQ44" s="430"/>
      <c r="AR44" s="430"/>
      <c r="AS44" s="430"/>
      <c r="AT44" s="430"/>
      <c r="AU44" s="430"/>
      <c r="AV44" s="430"/>
      <c r="AW44" s="430"/>
      <c r="AX44" s="430"/>
      <c r="AY44" s="430"/>
      <c r="AZ44" s="430"/>
      <c r="BA44" s="430"/>
      <c r="BB44" s="430"/>
      <c r="BC44" s="430"/>
      <c r="BD44" s="430"/>
      <c r="BE44" s="430"/>
      <c r="BF44" s="430"/>
      <c r="BG44" s="430"/>
      <c r="BH44" s="430"/>
      <c r="BI44" s="430"/>
      <c r="BJ44" s="430"/>
      <c r="BK44" s="430"/>
      <c r="BL44" s="430"/>
      <c r="BM44" s="430"/>
      <c r="BN44" s="430"/>
      <c r="BO44" s="430"/>
      <c r="BP44" s="430"/>
      <c r="BQ44" s="430"/>
      <c r="BR44" s="430"/>
      <c r="BS44" s="430"/>
      <c r="BT44" s="430"/>
      <c r="BU44" s="430"/>
      <c r="BV44" s="430"/>
      <c r="BW44" s="430"/>
      <c r="BX44" s="430"/>
      <c r="BY44" s="430"/>
      <c r="BZ44" s="430"/>
      <c r="CA44" s="430"/>
      <c r="CB44" s="430"/>
      <c r="CC44" s="430"/>
      <c r="CD44" s="430"/>
      <c r="CE44" s="430"/>
      <c r="CF44" s="430"/>
      <c r="CG44" s="430"/>
      <c r="CH44" s="430"/>
      <c r="CI44" s="430"/>
      <c r="CJ44" s="430"/>
      <c r="CK44" s="430"/>
      <c r="CL44" s="430"/>
      <c r="CM44" s="430"/>
      <c r="CN44" s="430"/>
      <c r="CO44" s="430"/>
      <c r="CP44" s="430"/>
      <c r="CQ44" s="430"/>
      <c r="CR44" s="430"/>
      <c r="CS44" s="430"/>
      <c r="CT44" s="430"/>
      <c r="CU44" s="430"/>
      <c r="CV44" s="430"/>
      <c r="CW44" s="430"/>
      <c r="CX44" s="430"/>
      <c r="CY44" s="430"/>
      <c r="CZ44" s="430"/>
      <c r="DA44" s="430"/>
      <c r="DB44" s="430"/>
      <c r="DC44" s="430"/>
      <c r="DD44" s="430"/>
      <c r="DE44" s="430"/>
      <c r="DF44" s="430"/>
      <c r="DG44" s="430"/>
      <c r="DH44" s="430"/>
      <c r="DI44" s="430"/>
      <c r="DJ44" s="430"/>
      <c r="DK44" s="430"/>
      <c r="DL44" s="430"/>
      <c r="DM44" s="430"/>
      <c r="DN44" s="430"/>
      <c r="DO44" s="430"/>
      <c r="DP44" s="430"/>
      <c r="DQ44" s="430"/>
      <c r="DR44" s="430"/>
      <c r="DS44" s="430"/>
      <c r="DT44" s="430"/>
      <c r="DU44" s="430"/>
      <c r="DV44" s="430"/>
      <c r="DW44" s="430"/>
      <c r="DX44" s="430"/>
      <c r="DY44" s="430"/>
      <c r="DZ44" s="430"/>
      <c r="EA44" s="430"/>
      <c r="EB44" s="430"/>
      <c r="EC44" s="430"/>
      <c r="ED44" s="430"/>
      <c r="EE44" s="430"/>
      <c r="EF44" s="430"/>
      <c r="EG44" s="430"/>
      <c r="EH44" s="430"/>
      <c r="EI44" s="430"/>
      <c r="EJ44" s="430"/>
      <c r="EK44" s="430"/>
      <c r="EL44" s="430"/>
      <c r="EM44" s="430"/>
      <c r="EN44" s="430"/>
      <c r="EO44" s="430"/>
      <c r="EP44" s="430"/>
      <c r="EQ44" s="430"/>
      <c r="ER44" s="430"/>
      <c r="ES44" s="430"/>
      <c r="ET44" s="430"/>
      <c r="EU44" s="430"/>
      <c r="EV44" s="430"/>
      <c r="EW44" s="430"/>
      <c r="EX44" s="430"/>
      <c r="EY44" s="430"/>
      <c r="EZ44" s="430"/>
      <c r="FA44" s="430"/>
      <c r="FB44" s="430"/>
      <c r="FC44" s="430"/>
      <c r="FD44" s="430"/>
      <c r="FE44" s="430"/>
      <c r="FF44" s="430"/>
      <c r="FG44" s="430"/>
      <c r="FH44" s="430"/>
      <c r="FI44" s="430"/>
      <c r="FJ44" s="430"/>
      <c r="FK44" s="430"/>
      <c r="FL44" s="430"/>
      <c r="FM44" s="430"/>
      <c r="FN44" s="430"/>
      <c r="FO44" s="430"/>
      <c r="FP44" s="430"/>
      <c r="FQ44" s="430"/>
      <c r="FR44" s="430"/>
      <c r="FS44" s="430"/>
      <c r="FT44" s="430"/>
      <c r="FU44" s="430"/>
      <c r="FV44" s="430"/>
      <c r="FW44" s="430"/>
      <c r="FX44" s="430"/>
      <c r="FY44" s="430"/>
      <c r="FZ44" s="430"/>
      <c r="GA44" s="430"/>
      <c r="GB44" s="430"/>
      <c r="GC44" s="430"/>
      <c r="GD44" s="430"/>
      <c r="GE44" s="430"/>
      <c r="GF44" s="430"/>
      <c r="GG44" s="430"/>
      <c r="GH44" s="430"/>
      <c r="GI44" s="430"/>
      <c r="GJ44" s="430"/>
      <c r="GK44" s="430"/>
      <c r="GL44" s="430"/>
      <c r="GM44" s="430"/>
      <c r="GN44" s="430"/>
      <c r="GO44" s="430"/>
      <c r="GP44" s="430"/>
      <c r="GQ44" s="430"/>
      <c r="GR44" s="430"/>
      <c r="GS44" s="430"/>
      <c r="GT44" s="430"/>
      <c r="GU44" s="430"/>
      <c r="GV44" s="430"/>
      <c r="GW44" s="430"/>
      <c r="GX44" s="430"/>
      <c r="GY44" s="430"/>
      <c r="GZ44" s="430"/>
      <c r="HA44" s="430"/>
      <c r="HB44" s="430"/>
      <c r="HC44" s="430"/>
      <c r="HD44" s="430"/>
      <c r="HE44" s="430"/>
      <c r="HF44" s="430"/>
      <c r="HG44" s="430"/>
      <c r="HH44" s="430"/>
      <c r="HI44" s="430"/>
      <c r="HJ44" s="430"/>
      <c r="HK44" s="430"/>
      <c r="HL44" s="430"/>
      <c r="HM44" s="430"/>
      <c r="HN44" s="430"/>
      <c r="HO44" s="430"/>
      <c r="HP44" s="430"/>
      <c r="HQ44" s="430"/>
      <c r="HR44" s="430"/>
      <c r="HS44" s="430"/>
      <c r="HT44" s="430"/>
      <c r="HU44" s="430"/>
      <c r="HV44" s="430"/>
      <c r="HW44" s="430"/>
      <c r="HX44" s="430"/>
      <c r="HY44" s="430"/>
      <c r="HZ44" s="430"/>
      <c r="IA44" s="430"/>
      <c r="IB44" s="430"/>
      <c r="IC44" s="430"/>
      <c r="ID44" s="430"/>
      <c r="IE44" s="430"/>
      <c r="IF44" s="430"/>
      <c r="IG44" s="430"/>
      <c r="IH44" s="430"/>
      <c r="II44" s="430"/>
      <c r="IJ44" s="430"/>
      <c r="IK44" s="430"/>
      <c r="IL44" s="430"/>
      <c r="IM44" s="430"/>
      <c r="IN44" s="430"/>
      <c r="IO44" s="430"/>
      <c r="IP44" s="430"/>
      <c r="IQ44" s="430"/>
      <c r="IR44" s="430"/>
      <c r="IS44" s="430"/>
      <c r="IT44" s="430"/>
      <c r="IU44" s="430"/>
      <c r="IV44" s="430"/>
      <c r="IW44" s="430"/>
      <c r="IX44" s="430"/>
      <c r="IY44" s="430"/>
      <c r="IZ44" s="430"/>
      <c r="JA44" s="430"/>
      <c r="JB44" s="430"/>
      <c r="JC44" s="430"/>
      <c r="JD44" s="430"/>
      <c r="JE44" s="430"/>
      <c r="JF44" s="430"/>
      <c r="JG44" s="430"/>
      <c r="JH44" s="430"/>
      <c r="JI44" s="430"/>
      <c r="JJ44" s="430"/>
    </row>
    <row r="45" spans="1:270" s="437" customFormat="1" ht="20.25" hidden="1" customHeight="1" x14ac:dyDescent="0.2">
      <c r="A45" s="974" t="s">
        <v>308</v>
      </c>
      <c r="B45" s="975"/>
      <c r="C45" s="975"/>
      <c r="D45" s="496" t="str">
        <f>IF(AND(D43="N/A",D44="N/A"),"N/A",ROUND(AVERAGE(D43:D44),2))</f>
        <v>N/A</v>
      </c>
      <c r="E45" s="978"/>
      <c r="F45" s="979"/>
      <c r="G45" s="980"/>
      <c r="H45" s="981"/>
      <c r="I45" s="981"/>
      <c r="J45" s="982"/>
      <c r="K45" s="429" t="str">
        <f>IF(AND(J45&lt;&gt;"Yes - completely", J45&lt;&gt;""),"Please Provide a Comment.","")</f>
        <v/>
      </c>
      <c r="L45" s="451"/>
      <c r="M45" s="430"/>
      <c r="N45" s="430"/>
      <c r="O45" s="430"/>
      <c r="P45" s="430"/>
      <c r="Q45" s="430"/>
      <c r="R45" s="430"/>
      <c r="S45" s="430"/>
      <c r="T45" s="430"/>
      <c r="U45" s="430"/>
      <c r="V45" s="430"/>
      <c r="W45" s="430"/>
      <c r="X45" s="430"/>
      <c r="Y45" s="430"/>
      <c r="Z45" s="430"/>
      <c r="AA45" s="430"/>
      <c r="AB45" s="430"/>
      <c r="AC45" s="430"/>
      <c r="AD45" s="430"/>
      <c r="AE45" s="430"/>
      <c r="AF45" s="430"/>
      <c r="AG45" s="430"/>
      <c r="AH45" s="430"/>
      <c r="AI45" s="430"/>
      <c r="AJ45" s="430"/>
      <c r="AK45" s="430"/>
      <c r="AL45" s="430"/>
      <c r="AM45" s="430"/>
      <c r="AN45" s="430"/>
      <c r="AO45" s="430"/>
      <c r="AP45" s="430"/>
      <c r="AQ45" s="430"/>
      <c r="AR45" s="430"/>
      <c r="AS45" s="430"/>
      <c r="AT45" s="430"/>
      <c r="AU45" s="430"/>
      <c r="AV45" s="430"/>
      <c r="AW45" s="430"/>
      <c r="AX45" s="430"/>
      <c r="AY45" s="430"/>
      <c r="AZ45" s="430"/>
      <c r="BA45" s="430"/>
      <c r="BB45" s="430"/>
      <c r="BC45" s="430"/>
      <c r="BD45" s="430"/>
      <c r="BE45" s="430"/>
      <c r="BF45" s="430"/>
      <c r="BG45" s="430"/>
      <c r="BH45" s="430"/>
      <c r="BI45" s="430"/>
      <c r="BJ45" s="430"/>
      <c r="BK45" s="430"/>
      <c r="BL45" s="430"/>
      <c r="BM45" s="430"/>
      <c r="BN45" s="430"/>
      <c r="BO45" s="430"/>
      <c r="BP45" s="430"/>
      <c r="BQ45" s="430"/>
      <c r="BR45" s="430"/>
      <c r="BS45" s="430"/>
      <c r="BT45" s="430"/>
      <c r="BU45" s="430"/>
      <c r="BV45" s="430"/>
      <c r="BW45" s="430"/>
      <c r="BX45" s="430"/>
      <c r="BY45" s="430"/>
      <c r="BZ45" s="430"/>
      <c r="CA45" s="430"/>
      <c r="CB45" s="430"/>
      <c r="CC45" s="430"/>
      <c r="CD45" s="430"/>
      <c r="CE45" s="430"/>
      <c r="CF45" s="430"/>
      <c r="CG45" s="430"/>
      <c r="CH45" s="430"/>
      <c r="CI45" s="430"/>
      <c r="CJ45" s="430"/>
      <c r="CK45" s="430"/>
      <c r="CL45" s="430"/>
      <c r="CM45" s="430"/>
      <c r="CN45" s="430"/>
      <c r="CO45" s="430"/>
      <c r="CP45" s="430"/>
      <c r="CQ45" s="430"/>
      <c r="CR45" s="430"/>
      <c r="CS45" s="430"/>
      <c r="CT45" s="430"/>
      <c r="CU45" s="430"/>
      <c r="CV45" s="430"/>
      <c r="CW45" s="430"/>
      <c r="CX45" s="430"/>
      <c r="CY45" s="430"/>
      <c r="CZ45" s="430"/>
      <c r="DA45" s="430"/>
      <c r="DB45" s="430"/>
      <c r="DC45" s="430"/>
      <c r="DD45" s="430"/>
      <c r="DE45" s="430"/>
      <c r="DF45" s="430"/>
      <c r="DG45" s="430"/>
      <c r="DH45" s="430"/>
      <c r="DI45" s="430"/>
      <c r="DJ45" s="430"/>
      <c r="DK45" s="430"/>
      <c r="DL45" s="430"/>
      <c r="DM45" s="430"/>
      <c r="DN45" s="430"/>
      <c r="DO45" s="430"/>
      <c r="DP45" s="430"/>
      <c r="DQ45" s="430"/>
      <c r="DR45" s="430"/>
      <c r="DS45" s="430"/>
      <c r="DT45" s="430"/>
      <c r="DU45" s="430"/>
      <c r="DV45" s="430"/>
      <c r="DW45" s="430"/>
      <c r="DX45" s="430"/>
      <c r="DY45" s="430"/>
      <c r="DZ45" s="430"/>
      <c r="EA45" s="430"/>
      <c r="EB45" s="430"/>
      <c r="EC45" s="430"/>
      <c r="ED45" s="430"/>
      <c r="EE45" s="430"/>
      <c r="EF45" s="430"/>
      <c r="EG45" s="430"/>
      <c r="EH45" s="430"/>
      <c r="EI45" s="430"/>
      <c r="EJ45" s="430"/>
      <c r="EK45" s="430"/>
      <c r="EL45" s="430"/>
      <c r="EM45" s="430"/>
      <c r="EN45" s="430"/>
      <c r="EO45" s="430"/>
      <c r="EP45" s="430"/>
      <c r="EQ45" s="430"/>
      <c r="ER45" s="430"/>
      <c r="ES45" s="430"/>
      <c r="ET45" s="430"/>
      <c r="EU45" s="430"/>
      <c r="EV45" s="430"/>
      <c r="EW45" s="430"/>
      <c r="EX45" s="430"/>
      <c r="EY45" s="430"/>
      <c r="EZ45" s="430"/>
      <c r="FA45" s="430"/>
      <c r="FB45" s="430"/>
      <c r="FC45" s="430"/>
      <c r="FD45" s="430"/>
      <c r="FE45" s="430"/>
      <c r="FF45" s="430"/>
      <c r="FG45" s="430"/>
      <c r="FH45" s="430"/>
      <c r="FI45" s="430"/>
      <c r="FJ45" s="430"/>
      <c r="FK45" s="430"/>
      <c r="FL45" s="430"/>
      <c r="FM45" s="430"/>
      <c r="FN45" s="430"/>
      <c r="FO45" s="430"/>
      <c r="FP45" s="430"/>
      <c r="FQ45" s="430"/>
      <c r="FR45" s="430"/>
      <c r="FS45" s="430"/>
      <c r="FT45" s="430"/>
      <c r="FU45" s="430"/>
      <c r="FV45" s="430"/>
      <c r="FW45" s="430"/>
      <c r="FX45" s="430"/>
      <c r="FY45" s="430"/>
      <c r="FZ45" s="430"/>
      <c r="GA45" s="430"/>
      <c r="GB45" s="430"/>
      <c r="GC45" s="430"/>
      <c r="GD45" s="430"/>
      <c r="GE45" s="430"/>
      <c r="GF45" s="430"/>
      <c r="GG45" s="430"/>
      <c r="GH45" s="430"/>
      <c r="GI45" s="430"/>
      <c r="GJ45" s="430"/>
      <c r="GK45" s="430"/>
      <c r="GL45" s="430"/>
      <c r="GM45" s="430"/>
      <c r="GN45" s="430"/>
      <c r="GO45" s="430"/>
      <c r="GP45" s="430"/>
      <c r="GQ45" s="430"/>
      <c r="GR45" s="430"/>
      <c r="GS45" s="430"/>
      <c r="GT45" s="430"/>
      <c r="GU45" s="430"/>
      <c r="GV45" s="430"/>
      <c r="GW45" s="430"/>
      <c r="GX45" s="430"/>
      <c r="GY45" s="430"/>
      <c r="GZ45" s="430"/>
      <c r="HA45" s="430"/>
      <c r="HB45" s="430"/>
      <c r="HC45" s="430"/>
      <c r="HD45" s="430"/>
      <c r="HE45" s="430"/>
      <c r="HF45" s="430"/>
      <c r="HG45" s="430"/>
      <c r="HH45" s="430"/>
      <c r="HI45" s="430"/>
      <c r="HJ45" s="430"/>
      <c r="HK45" s="430"/>
      <c r="HL45" s="430"/>
      <c r="HM45" s="430"/>
      <c r="HN45" s="430"/>
      <c r="HO45" s="430"/>
      <c r="HP45" s="430"/>
      <c r="HQ45" s="430"/>
      <c r="HR45" s="430"/>
      <c r="HS45" s="430"/>
      <c r="HT45" s="430"/>
      <c r="HU45" s="430"/>
      <c r="HV45" s="430"/>
      <c r="HW45" s="430"/>
      <c r="HX45" s="430"/>
      <c r="HY45" s="430"/>
      <c r="HZ45" s="430"/>
      <c r="IA45" s="430"/>
      <c r="IB45" s="430"/>
      <c r="IC45" s="430"/>
      <c r="ID45" s="430"/>
      <c r="IE45" s="430"/>
      <c r="IF45" s="430"/>
      <c r="IG45" s="430"/>
      <c r="IH45" s="430"/>
      <c r="II45" s="430"/>
      <c r="IJ45" s="430"/>
      <c r="IK45" s="430"/>
      <c r="IL45" s="430"/>
      <c r="IM45" s="430"/>
      <c r="IN45" s="430"/>
      <c r="IO45" s="430"/>
      <c r="IP45" s="430"/>
      <c r="IQ45" s="430"/>
      <c r="IR45" s="430"/>
      <c r="IS45" s="430"/>
      <c r="IT45" s="430"/>
      <c r="IU45" s="430"/>
      <c r="IV45" s="430"/>
      <c r="IW45" s="430"/>
      <c r="IX45" s="430"/>
      <c r="IY45" s="430"/>
      <c r="IZ45" s="430"/>
      <c r="JA45" s="430"/>
      <c r="JB45" s="430"/>
      <c r="JC45" s="430"/>
      <c r="JD45" s="430"/>
      <c r="JE45" s="430"/>
      <c r="JF45" s="430"/>
      <c r="JG45" s="430"/>
      <c r="JH45" s="430"/>
      <c r="JI45" s="430"/>
      <c r="JJ45" s="430"/>
    </row>
    <row r="46" spans="1:270" s="437" customFormat="1" ht="30" customHeight="1" x14ac:dyDescent="0.2">
      <c r="A46" s="948" t="s">
        <v>327</v>
      </c>
      <c r="B46" s="949"/>
      <c r="C46" s="949"/>
      <c r="D46" s="497" t="str">
        <f>IF(AND(D47="N/A",D50="N/A",D51="N/A"),"N/A",ROUND(AVERAGE(D47,D50:D51),2))</f>
        <v>N/A</v>
      </c>
      <c r="E46" s="498"/>
      <c r="F46" s="498"/>
      <c r="G46" s="498"/>
      <c r="H46" s="498"/>
      <c r="I46" s="498"/>
      <c r="J46" s="499"/>
      <c r="K46" s="491"/>
      <c r="L46" s="451"/>
      <c r="M46" s="430"/>
      <c r="N46" s="430"/>
      <c r="O46" s="430"/>
      <c r="P46" s="430"/>
      <c r="Q46" s="430"/>
      <c r="R46" s="430"/>
      <c r="S46" s="430"/>
      <c r="T46" s="430"/>
      <c r="U46" s="430"/>
      <c r="V46" s="430"/>
      <c r="W46" s="430"/>
      <c r="X46" s="430"/>
      <c r="Y46" s="430"/>
      <c r="Z46" s="430"/>
      <c r="AA46" s="430"/>
      <c r="AB46" s="430"/>
      <c r="AC46" s="430"/>
      <c r="AD46" s="430"/>
      <c r="AE46" s="430"/>
      <c r="AF46" s="430"/>
      <c r="AG46" s="430"/>
      <c r="AH46" s="430"/>
      <c r="AI46" s="430"/>
      <c r="AJ46" s="430"/>
      <c r="AK46" s="430"/>
      <c r="AL46" s="430"/>
      <c r="AM46" s="430"/>
      <c r="AN46" s="430"/>
      <c r="AO46" s="430"/>
      <c r="AP46" s="430"/>
      <c r="AQ46" s="430"/>
      <c r="AR46" s="430"/>
      <c r="AS46" s="430"/>
      <c r="AT46" s="430"/>
      <c r="AU46" s="430"/>
      <c r="AV46" s="430"/>
      <c r="AW46" s="430"/>
      <c r="AX46" s="430"/>
      <c r="AY46" s="430"/>
      <c r="AZ46" s="430"/>
      <c r="BA46" s="430"/>
      <c r="BB46" s="430"/>
      <c r="BC46" s="430"/>
      <c r="BD46" s="430"/>
      <c r="BE46" s="430"/>
      <c r="BF46" s="430"/>
      <c r="BG46" s="430"/>
      <c r="BH46" s="430"/>
      <c r="BI46" s="430"/>
      <c r="BJ46" s="430"/>
      <c r="BK46" s="430"/>
      <c r="BL46" s="430"/>
      <c r="BM46" s="430"/>
      <c r="BN46" s="430"/>
      <c r="BO46" s="430"/>
      <c r="BP46" s="430"/>
      <c r="BQ46" s="430"/>
      <c r="BR46" s="430"/>
      <c r="BS46" s="430"/>
      <c r="BT46" s="430"/>
      <c r="BU46" s="430"/>
      <c r="BV46" s="430"/>
      <c r="BW46" s="430"/>
      <c r="BX46" s="430"/>
      <c r="BY46" s="430"/>
      <c r="BZ46" s="430"/>
      <c r="CA46" s="430"/>
      <c r="CB46" s="430"/>
      <c r="CC46" s="430"/>
      <c r="CD46" s="430"/>
      <c r="CE46" s="430"/>
      <c r="CF46" s="430"/>
      <c r="CG46" s="430"/>
      <c r="CH46" s="430"/>
      <c r="CI46" s="430"/>
      <c r="CJ46" s="430"/>
      <c r="CK46" s="430"/>
      <c r="CL46" s="430"/>
      <c r="CM46" s="430"/>
      <c r="CN46" s="430"/>
      <c r="CO46" s="430"/>
      <c r="CP46" s="430"/>
      <c r="CQ46" s="430"/>
      <c r="CR46" s="430"/>
      <c r="CS46" s="430"/>
      <c r="CT46" s="430"/>
      <c r="CU46" s="430"/>
      <c r="CV46" s="430"/>
      <c r="CW46" s="430"/>
      <c r="CX46" s="430"/>
      <c r="CY46" s="430"/>
      <c r="CZ46" s="430"/>
      <c r="DA46" s="430"/>
      <c r="DB46" s="430"/>
      <c r="DC46" s="430"/>
      <c r="DD46" s="430"/>
      <c r="DE46" s="430"/>
      <c r="DF46" s="430"/>
      <c r="DG46" s="430"/>
      <c r="DH46" s="430"/>
      <c r="DI46" s="430"/>
      <c r="DJ46" s="430"/>
      <c r="DK46" s="430"/>
      <c r="DL46" s="430"/>
      <c r="DM46" s="430"/>
      <c r="DN46" s="430"/>
      <c r="DO46" s="430"/>
      <c r="DP46" s="430"/>
      <c r="DQ46" s="430"/>
      <c r="DR46" s="430"/>
      <c r="DS46" s="430"/>
      <c r="DT46" s="430"/>
      <c r="DU46" s="430"/>
      <c r="DV46" s="430"/>
      <c r="DW46" s="430"/>
      <c r="DX46" s="430"/>
      <c r="DY46" s="430"/>
      <c r="DZ46" s="430"/>
      <c r="EA46" s="430"/>
      <c r="EB46" s="430"/>
      <c r="EC46" s="430"/>
      <c r="ED46" s="430"/>
      <c r="EE46" s="430"/>
      <c r="EF46" s="430"/>
      <c r="EG46" s="430"/>
      <c r="EH46" s="430"/>
      <c r="EI46" s="430"/>
      <c r="EJ46" s="430"/>
      <c r="EK46" s="430"/>
      <c r="EL46" s="430"/>
      <c r="EM46" s="430"/>
      <c r="EN46" s="430"/>
      <c r="EO46" s="430"/>
      <c r="EP46" s="430"/>
      <c r="EQ46" s="430"/>
      <c r="ER46" s="430"/>
      <c r="ES46" s="430"/>
      <c r="ET46" s="430"/>
      <c r="EU46" s="430"/>
      <c r="EV46" s="430"/>
      <c r="EW46" s="430"/>
      <c r="EX46" s="430"/>
      <c r="EY46" s="430"/>
      <c r="EZ46" s="430"/>
      <c r="FA46" s="430"/>
      <c r="FB46" s="430"/>
      <c r="FC46" s="430"/>
      <c r="FD46" s="430"/>
      <c r="FE46" s="430"/>
      <c r="FF46" s="430"/>
      <c r="FG46" s="430"/>
      <c r="FH46" s="430"/>
      <c r="FI46" s="430"/>
      <c r="FJ46" s="430"/>
      <c r="FK46" s="430"/>
      <c r="FL46" s="430"/>
      <c r="FM46" s="430"/>
      <c r="FN46" s="430"/>
      <c r="FO46" s="430"/>
      <c r="FP46" s="430"/>
      <c r="FQ46" s="430"/>
      <c r="FR46" s="430"/>
      <c r="FS46" s="430"/>
      <c r="FT46" s="430"/>
      <c r="FU46" s="430"/>
      <c r="FV46" s="430"/>
      <c r="FW46" s="430"/>
      <c r="FX46" s="430"/>
      <c r="FY46" s="430"/>
      <c r="FZ46" s="430"/>
      <c r="GA46" s="430"/>
      <c r="GB46" s="430"/>
      <c r="GC46" s="430"/>
      <c r="GD46" s="430"/>
      <c r="GE46" s="430"/>
      <c r="GF46" s="430"/>
      <c r="GG46" s="430"/>
      <c r="GH46" s="430"/>
      <c r="GI46" s="430"/>
      <c r="GJ46" s="430"/>
      <c r="GK46" s="430"/>
      <c r="GL46" s="430"/>
      <c r="GM46" s="430"/>
      <c r="GN46" s="430"/>
      <c r="GO46" s="430"/>
      <c r="GP46" s="430"/>
      <c r="GQ46" s="430"/>
      <c r="GR46" s="430"/>
      <c r="GS46" s="430"/>
      <c r="GT46" s="430"/>
      <c r="GU46" s="430"/>
      <c r="GV46" s="430"/>
      <c r="GW46" s="430"/>
      <c r="GX46" s="430"/>
      <c r="GY46" s="430"/>
      <c r="GZ46" s="430"/>
      <c r="HA46" s="430"/>
      <c r="HB46" s="430"/>
      <c r="HC46" s="430"/>
      <c r="HD46" s="430"/>
      <c r="HE46" s="430"/>
      <c r="HF46" s="430"/>
      <c r="HG46" s="430"/>
      <c r="HH46" s="430"/>
      <c r="HI46" s="430"/>
      <c r="HJ46" s="430"/>
      <c r="HK46" s="430"/>
      <c r="HL46" s="430"/>
      <c r="HM46" s="430"/>
      <c r="HN46" s="430"/>
      <c r="HO46" s="430"/>
      <c r="HP46" s="430"/>
      <c r="HQ46" s="430"/>
      <c r="HR46" s="430"/>
      <c r="HS46" s="430"/>
      <c r="HT46" s="430"/>
      <c r="HU46" s="430"/>
      <c r="HV46" s="430"/>
      <c r="HW46" s="430"/>
      <c r="HX46" s="430"/>
      <c r="HY46" s="430"/>
      <c r="HZ46" s="430"/>
      <c r="IA46" s="430"/>
      <c r="IB46" s="430"/>
      <c r="IC46" s="430"/>
      <c r="ID46" s="430"/>
      <c r="IE46" s="430"/>
      <c r="IF46" s="430"/>
      <c r="IG46" s="430"/>
      <c r="IH46" s="430"/>
      <c r="II46" s="430"/>
      <c r="IJ46" s="430"/>
      <c r="IK46" s="430"/>
      <c r="IL46" s="430"/>
      <c r="IM46" s="430"/>
      <c r="IN46" s="430"/>
      <c r="IO46" s="430"/>
      <c r="IP46" s="430"/>
      <c r="IQ46" s="430"/>
      <c r="IR46" s="430"/>
      <c r="IS46" s="430"/>
      <c r="IT46" s="430"/>
      <c r="IU46" s="430"/>
      <c r="IV46" s="430"/>
      <c r="IW46" s="430"/>
      <c r="IX46" s="430"/>
      <c r="IY46" s="430"/>
      <c r="IZ46" s="430"/>
      <c r="JA46" s="430"/>
      <c r="JB46" s="430"/>
      <c r="JC46" s="430"/>
      <c r="JD46" s="430"/>
      <c r="JE46" s="430"/>
      <c r="JF46" s="430"/>
      <c r="JG46" s="430"/>
      <c r="JH46" s="430"/>
      <c r="JI46" s="430"/>
      <c r="JJ46" s="430"/>
    </row>
    <row r="47" spans="1:270" s="437" customFormat="1" ht="54.75" customHeight="1" x14ac:dyDescent="0.2">
      <c r="A47" s="500">
        <v>6</v>
      </c>
      <c r="B47" s="501"/>
      <c r="C47" s="460" t="s">
        <v>244</v>
      </c>
      <c r="D47" s="492" t="str">
        <f t="shared" ref="D47:D51" si="1">IF(E47="Yes - completely",4,IF(E47="Mostly",3,IF(E47="Partly",2,IF(E47="No - not at all",1,"N/A"))))</f>
        <v>N/A</v>
      </c>
      <c r="E47" s="952"/>
      <c r="F47" s="952"/>
      <c r="G47" s="950"/>
      <c r="H47" s="950"/>
      <c r="I47" s="950"/>
      <c r="J47" s="951"/>
      <c r="K47" s="429" t="str">
        <f>IF(AND(J47&lt;&gt;"Yes - completely", J47&lt;&gt;""),"Please Provide a Comment.","")</f>
        <v/>
      </c>
      <c r="L47" s="451"/>
      <c r="M47" s="430"/>
      <c r="N47" s="430"/>
      <c r="O47" s="430"/>
      <c r="P47" s="430"/>
      <c r="Q47" s="430"/>
      <c r="R47" s="430"/>
      <c r="S47" s="430"/>
      <c r="T47" s="430"/>
      <c r="U47" s="430"/>
      <c r="V47" s="430"/>
      <c r="W47" s="430"/>
      <c r="X47" s="430"/>
      <c r="Y47" s="430"/>
      <c r="Z47" s="430"/>
      <c r="AA47" s="430"/>
      <c r="AB47" s="430"/>
      <c r="AC47" s="430"/>
      <c r="AD47" s="430"/>
      <c r="AE47" s="430"/>
      <c r="AF47" s="430"/>
      <c r="AG47" s="430"/>
      <c r="AH47" s="430"/>
      <c r="AI47" s="430"/>
      <c r="AJ47" s="430"/>
      <c r="AK47" s="430"/>
      <c r="AL47" s="430"/>
      <c r="AM47" s="430"/>
      <c r="AN47" s="430"/>
      <c r="AO47" s="430"/>
      <c r="AP47" s="430"/>
      <c r="AQ47" s="430"/>
      <c r="AR47" s="430"/>
      <c r="AS47" s="430"/>
      <c r="AT47" s="430"/>
      <c r="AU47" s="430"/>
      <c r="AV47" s="430"/>
      <c r="AW47" s="430"/>
      <c r="AX47" s="430"/>
      <c r="AY47" s="430"/>
      <c r="AZ47" s="430"/>
      <c r="BA47" s="430"/>
      <c r="BB47" s="430"/>
      <c r="BC47" s="430"/>
      <c r="BD47" s="430"/>
      <c r="BE47" s="430"/>
      <c r="BF47" s="430"/>
      <c r="BG47" s="430"/>
      <c r="BH47" s="430"/>
      <c r="BI47" s="430"/>
      <c r="BJ47" s="430"/>
      <c r="BK47" s="430"/>
      <c r="BL47" s="430"/>
      <c r="BM47" s="430"/>
      <c r="BN47" s="430"/>
      <c r="BO47" s="430"/>
      <c r="BP47" s="430"/>
      <c r="BQ47" s="430"/>
      <c r="BR47" s="430"/>
      <c r="BS47" s="430"/>
      <c r="BT47" s="430"/>
      <c r="BU47" s="430"/>
      <c r="BV47" s="430"/>
      <c r="BW47" s="430"/>
      <c r="BX47" s="430"/>
      <c r="BY47" s="430"/>
      <c r="BZ47" s="430"/>
      <c r="CA47" s="430"/>
      <c r="CB47" s="430"/>
      <c r="CC47" s="430"/>
      <c r="CD47" s="430"/>
      <c r="CE47" s="430"/>
      <c r="CF47" s="430"/>
      <c r="CG47" s="430"/>
      <c r="CH47" s="430"/>
      <c r="CI47" s="430"/>
      <c r="CJ47" s="430"/>
      <c r="CK47" s="430"/>
      <c r="CL47" s="430"/>
      <c r="CM47" s="430"/>
      <c r="CN47" s="430"/>
      <c r="CO47" s="430"/>
      <c r="CP47" s="430"/>
      <c r="CQ47" s="430"/>
      <c r="CR47" s="430"/>
      <c r="CS47" s="430"/>
      <c r="CT47" s="430"/>
      <c r="CU47" s="430"/>
      <c r="CV47" s="430"/>
      <c r="CW47" s="430"/>
      <c r="CX47" s="430"/>
      <c r="CY47" s="430"/>
      <c r="CZ47" s="430"/>
      <c r="DA47" s="430"/>
      <c r="DB47" s="430"/>
      <c r="DC47" s="430"/>
      <c r="DD47" s="430"/>
      <c r="DE47" s="430"/>
      <c r="DF47" s="430"/>
      <c r="DG47" s="430"/>
      <c r="DH47" s="430"/>
      <c r="DI47" s="430"/>
      <c r="DJ47" s="430"/>
      <c r="DK47" s="430"/>
      <c r="DL47" s="430"/>
      <c r="DM47" s="430"/>
      <c r="DN47" s="430"/>
      <c r="DO47" s="430"/>
      <c r="DP47" s="430"/>
      <c r="DQ47" s="430"/>
      <c r="DR47" s="430"/>
      <c r="DS47" s="430"/>
      <c r="DT47" s="430"/>
      <c r="DU47" s="430"/>
      <c r="DV47" s="430"/>
      <c r="DW47" s="430"/>
      <c r="DX47" s="430"/>
      <c r="DY47" s="430"/>
      <c r="DZ47" s="430"/>
      <c r="EA47" s="430"/>
      <c r="EB47" s="430"/>
      <c r="EC47" s="430"/>
      <c r="ED47" s="430"/>
      <c r="EE47" s="430"/>
      <c r="EF47" s="430"/>
      <c r="EG47" s="430"/>
      <c r="EH47" s="430"/>
      <c r="EI47" s="430"/>
      <c r="EJ47" s="430"/>
      <c r="EK47" s="430"/>
      <c r="EL47" s="430"/>
      <c r="EM47" s="430"/>
      <c r="EN47" s="430"/>
      <c r="EO47" s="430"/>
      <c r="EP47" s="430"/>
      <c r="EQ47" s="430"/>
      <c r="ER47" s="430"/>
      <c r="ES47" s="430"/>
      <c r="ET47" s="430"/>
      <c r="EU47" s="430"/>
      <c r="EV47" s="430"/>
      <c r="EW47" s="430"/>
      <c r="EX47" s="430"/>
      <c r="EY47" s="430"/>
      <c r="EZ47" s="430"/>
      <c r="FA47" s="430"/>
      <c r="FB47" s="430"/>
      <c r="FC47" s="430"/>
      <c r="FD47" s="430"/>
      <c r="FE47" s="430"/>
      <c r="FF47" s="430"/>
      <c r="FG47" s="430"/>
      <c r="FH47" s="430"/>
      <c r="FI47" s="430"/>
      <c r="FJ47" s="430"/>
      <c r="FK47" s="430"/>
      <c r="FL47" s="430"/>
      <c r="FM47" s="430"/>
      <c r="FN47" s="430"/>
      <c r="FO47" s="430"/>
      <c r="FP47" s="430"/>
      <c r="FQ47" s="430"/>
      <c r="FR47" s="430"/>
      <c r="FS47" s="430"/>
      <c r="FT47" s="430"/>
      <c r="FU47" s="430"/>
      <c r="FV47" s="430"/>
      <c r="FW47" s="430"/>
      <c r="FX47" s="430"/>
      <c r="FY47" s="430"/>
      <c r="FZ47" s="430"/>
      <c r="GA47" s="430"/>
      <c r="GB47" s="430"/>
      <c r="GC47" s="430"/>
      <c r="GD47" s="430"/>
      <c r="GE47" s="430"/>
      <c r="GF47" s="430"/>
      <c r="GG47" s="430"/>
      <c r="GH47" s="430"/>
      <c r="GI47" s="430"/>
      <c r="GJ47" s="430"/>
      <c r="GK47" s="430"/>
      <c r="GL47" s="430"/>
      <c r="GM47" s="430"/>
      <c r="GN47" s="430"/>
      <c r="GO47" s="430"/>
      <c r="GP47" s="430"/>
      <c r="GQ47" s="430"/>
      <c r="GR47" s="430"/>
      <c r="GS47" s="430"/>
      <c r="GT47" s="430"/>
      <c r="GU47" s="430"/>
      <c r="GV47" s="430"/>
      <c r="GW47" s="430"/>
      <c r="GX47" s="430"/>
      <c r="GY47" s="430"/>
      <c r="GZ47" s="430"/>
      <c r="HA47" s="430"/>
      <c r="HB47" s="430"/>
      <c r="HC47" s="430"/>
      <c r="HD47" s="430"/>
      <c r="HE47" s="430"/>
      <c r="HF47" s="430"/>
      <c r="HG47" s="430"/>
      <c r="HH47" s="430"/>
      <c r="HI47" s="430"/>
      <c r="HJ47" s="430"/>
      <c r="HK47" s="430"/>
      <c r="HL47" s="430"/>
      <c r="HM47" s="430"/>
      <c r="HN47" s="430"/>
      <c r="HO47" s="430"/>
      <c r="HP47" s="430"/>
      <c r="HQ47" s="430"/>
      <c r="HR47" s="430"/>
      <c r="HS47" s="430"/>
      <c r="HT47" s="430"/>
      <c r="HU47" s="430"/>
      <c r="HV47" s="430"/>
      <c r="HW47" s="430"/>
      <c r="HX47" s="430"/>
      <c r="HY47" s="430"/>
      <c r="HZ47" s="430"/>
      <c r="IA47" s="430"/>
      <c r="IB47" s="430"/>
      <c r="IC47" s="430"/>
      <c r="ID47" s="430"/>
      <c r="IE47" s="430"/>
      <c r="IF47" s="430"/>
      <c r="IG47" s="430"/>
      <c r="IH47" s="430"/>
      <c r="II47" s="430"/>
      <c r="IJ47" s="430"/>
      <c r="IK47" s="430"/>
      <c r="IL47" s="430"/>
      <c r="IM47" s="430"/>
      <c r="IN47" s="430"/>
      <c r="IO47" s="430"/>
      <c r="IP47" s="430"/>
      <c r="IQ47" s="430"/>
      <c r="IR47" s="430"/>
      <c r="IS47" s="430"/>
      <c r="IT47" s="430"/>
      <c r="IU47" s="430"/>
      <c r="IV47" s="430"/>
      <c r="IW47" s="430"/>
      <c r="IX47" s="430"/>
      <c r="IY47" s="430"/>
      <c r="IZ47" s="430"/>
      <c r="JA47" s="430"/>
      <c r="JB47" s="430"/>
      <c r="JC47" s="430"/>
      <c r="JD47" s="430"/>
      <c r="JE47" s="430"/>
      <c r="JF47" s="430"/>
      <c r="JG47" s="430"/>
      <c r="JH47" s="430"/>
      <c r="JI47" s="430"/>
      <c r="JJ47" s="430"/>
    </row>
    <row r="48" spans="1:270" s="437" customFormat="1" ht="40.5" customHeight="1" x14ac:dyDescent="0.2">
      <c r="A48" s="502" t="s">
        <v>333</v>
      </c>
      <c r="B48" s="503"/>
      <c r="C48" s="467" t="s">
        <v>297</v>
      </c>
      <c r="D48" s="495" t="str">
        <f t="shared" si="1"/>
        <v>N/A</v>
      </c>
      <c r="E48" s="952"/>
      <c r="F48" s="952"/>
      <c r="G48" s="950"/>
      <c r="H48" s="950"/>
      <c r="I48" s="950"/>
      <c r="J48" s="951"/>
      <c r="K48" s="429" t="str">
        <f>IF(AND(J48&lt;&gt;"Yes - completely", J48&lt;&gt;""),"Please Provide a Comment.","")</f>
        <v/>
      </c>
      <c r="L48" s="451"/>
      <c r="M48" s="430"/>
      <c r="N48" s="430"/>
      <c r="O48" s="430"/>
      <c r="P48" s="430"/>
      <c r="Q48" s="430"/>
      <c r="R48" s="430"/>
      <c r="S48" s="430"/>
      <c r="T48" s="430"/>
      <c r="U48" s="430"/>
      <c r="V48" s="430"/>
      <c r="W48" s="430"/>
      <c r="X48" s="430"/>
      <c r="Y48" s="430"/>
      <c r="Z48" s="430"/>
      <c r="AA48" s="430"/>
      <c r="AB48" s="430"/>
      <c r="AC48" s="430"/>
      <c r="AD48" s="430"/>
      <c r="AE48" s="430"/>
      <c r="AF48" s="430"/>
      <c r="AG48" s="430"/>
      <c r="AH48" s="430"/>
      <c r="AI48" s="430"/>
      <c r="AJ48" s="430"/>
      <c r="AK48" s="430"/>
      <c r="AL48" s="430"/>
      <c r="AM48" s="430"/>
      <c r="AN48" s="430"/>
      <c r="AO48" s="430"/>
      <c r="AP48" s="430"/>
      <c r="AQ48" s="430"/>
      <c r="AR48" s="430"/>
      <c r="AS48" s="430"/>
      <c r="AT48" s="430"/>
      <c r="AU48" s="430"/>
      <c r="AV48" s="430"/>
      <c r="AW48" s="430"/>
      <c r="AX48" s="430"/>
      <c r="AY48" s="430"/>
      <c r="AZ48" s="430"/>
      <c r="BA48" s="430"/>
      <c r="BB48" s="430"/>
      <c r="BC48" s="430"/>
      <c r="BD48" s="430"/>
      <c r="BE48" s="430"/>
      <c r="BF48" s="430"/>
      <c r="BG48" s="430"/>
      <c r="BH48" s="430"/>
      <c r="BI48" s="430"/>
      <c r="BJ48" s="430"/>
      <c r="BK48" s="430"/>
      <c r="BL48" s="430"/>
      <c r="BM48" s="430"/>
      <c r="BN48" s="430"/>
      <c r="BO48" s="430"/>
      <c r="BP48" s="430"/>
      <c r="BQ48" s="430"/>
      <c r="BR48" s="430"/>
      <c r="BS48" s="430"/>
      <c r="BT48" s="430"/>
      <c r="BU48" s="430"/>
      <c r="BV48" s="430"/>
      <c r="BW48" s="430"/>
      <c r="BX48" s="430"/>
      <c r="BY48" s="430"/>
      <c r="BZ48" s="430"/>
      <c r="CA48" s="430"/>
      <c r="CB48" s="430"/>
      <c r="CC48" s="430"/>
      <c r="CD48" s="430"/>
      <c r="CE48" s="430"/>
      <c r="CF48" s="430"/>
      <c r="CG48" s="430"/>
      <c r="CH48" s="430"/>
      <c r="CI48" s="430"/>
      <c r="CJ48" s="430"/>
      <c r="CK48" s="430"/>
      <c r="CL48" s="430"/>
      <c r="CM48" s="430"/>
      <c r="CN48" s="430"/>
      <c r="CO48" s="430"/>
      <c r="CP48" s="430"/>
      <c r="CQ48" s="430"/>
      <c r="CR48" s="430"/>
      <c r="CS48" s="430"/>
      <c r="CT48" s="430"/>
      <c r="CU48" s="430"/>
      <c r="CV48" s="430"/>
      <c r="CW48" s="430"/>
      <c r="CX48" s="430"/>
      <c r="CY48" s="430"/>
      <c r="CZ48" s="430"/>
      <c r="DA48" s="430"/>
      <c r="DB48" s="430"/>
      <c r="DC48" s="430"/>
      <c r="DD48" s="430"/>
      <c r="DE48" s="430"/>
      <c r="DF48" s="430"/>
      <c r="DG48" s="430"/>
      <c r="DH48" s="430"/>
      <c r="DI48" s="430"/>
      <c r="DJ48" s="430"/>
      <c r="DK48" s="430"/>
      <c r="DL48" s="430"/>
      <c r="DM48" s="430"/>
      <c r="DN48" s="430"/>
      <c r="DO48" s="430"/>
      <c r="DP48" s="430"/>
      <c r="DQ48" s="430"/>
      <c r="DR48" s="430"/>
      <c r="DS48" s="430"/>
      <c r="DT48" s="430"/>
      <c r="DU48" s="430"/>
      <c r="DV48" s="430"/>
      <c r="DW48" s="430"/>
      <c r="DX48" s="430"/>
      <c r="DY48" s="430"/>
      <c r="DZ48" s="430"/>
      <c r="EA48" s="430"/>
      <c r="EB48" s="430"/>
      <c r="EC48" s="430"/>
      <c r="ED48" s="430"/>
      <c r="EE48" s="430"/>
      <c r="EF48" s="430"/>
      <c r="EG48" s="430"/>
      <c r="EH48" s="430"/>
      <c r="EI48" s="430"/>
      <c r="EJ48" s="430"/>
      <c r="EK48" s="430"/>
      <c r="EL48" s="430"/>
      <c r="EM48" s="430"/>
      <c r="EN48" s="430"/>
      <c r="EO48" s="430"/>
      <c r="EP48" s="430"/>
      <c r="EQ48" s="430"/>
      <c r="ER48" s="430"/>
      <c r="ES48" s="430"/>
      <c r="ET48" s="430"/>
      <c r="EU48" s="430"/>
      <c r="EV48" s="430"/>
      <c r="EW48" s="430"/>
      <c r="EX48" s="430"/>
      <c r="EY48" s="430"/>
      <c r="EZ48" s="430"/>
      <c r="FA48" s="430"/>
      <c r="FB48" s="430"/>
      <c r="FC48" s="430"/>
      <c r="FD48" s="430"/>
      <c r="FE48" s="430"/>
      <c r="FF48" s="430"/>
      <c r="FG48" s="430"/>
      <c r="FH48" s="430"/>
      <c r="FI48" s="430"/>
      <c r="FJ48" s="430"/>
      <c r="FK48" s="430"/>
      <c r="FL48" s="430"/>
      <c r="FM48" s="430"/>
      <c r="FN48" s="430"/>
      <c r="FO48" s="430"/>
      <c r="FP48" s="430"/>
      <c r="FQ48" s="430"/>
      <c r="FR48" s="430"/>
      <c r="FS48" s="430"/>
      <c r="FT48" s="430"/>
      <c r="FU48" s="430"/>
      <c r="FV48" s="430"/>
      <c r="FW48" s="430"/>
      <c r="FX48" s="430"/>
      <c r="FY48" s="430"/>
      <c r="FZ48" s="430"/>
      <c r="GA48" s="430"/>
      <c r="GB48" s="430"/>
      <c r="GC48" s="430"/>
      <c r="GD48" s="430"/>
      <c r="GE48" s="430"/>
      <c r="GF48" s="430"/>
      <c r="GG48" s="430"/>
      <c r="GH48" s="430"/>
      <c r="GI48" s="430"/>
      <c r="GJ48" s="430"/>
      <c r="GK48" s="430"/>
      <c r="GL48" s="430"/>
      <c r="GM48" s="430"/>
      <c r="GN48" s="430"/>
      <c r="GO48" s="430"/>
      <c r="GP48" s="430"/>
      <c r="GQ48" s="430"/>
      <c r="GR48" s="430"/>
      <c r="GS48" s="430"/>
      <c r="GT48" s="430"/>
      <c r="GU48" s="430"/>
      <c r="GV48" s="430"/>
      <c r="GW48" s="430"/>
      <c r="GX48" s="430"/>
      <c r="GY48" s="430"/>
      <c r="GZ48" s="430"/>
      <c r="HA48" s="430"/>
      <c r="HB48" s="430"/>
      <c r="HC48" s="430"/>
      <c r="HD48" s="430"/>
      <c r="HE48" s="430"/>
      <c r="HF48" s="430"/>
      <c r="HG48" s="430"/>
      <c r="HH48" s="430"/>
      <c r="HI48" s="430"/>
      <c r="HJ48" s="430"/>
      <c r="HK48" s="430"/>
      <c r="HL48" s="430"/>
      <c r="HM48" s="430"/>
      <c r="HN48" s="430"/>
      <c r="HO48" s="430"/>
      <c r="HP48" s="430"/>
      <c r="HQ48" s="430"/>
      <c r="HR48" s="430"/>
      <c r="HS48" s="430"/>
      <c r="HT48" s="430"/>
      <c r="HU48" s="430"/>
      <c r="HV48" s="430"/>
      <c r="HW48" s="430"/>
      <c r="HX48" s="430"/>
      <c r="HY48" s="430"/>
      <c r="HZ48" s="430"/>
      <c r="IA48" s="430"/>
      <c r="IB48" s="430"/>
      <c r="IC48" s="430"/>
      <c r="ID48" s="430"/>
      <c r="IE48" s="430"/>
      <c r="IF48" s="430"/>
      <c r="IG48" s="430"/>
      <c r="IH48" s="430"/>
      <c r="II48" s="430"/>
      <c r="IJ48" s="430"/>
      <c r="IK48" s="430"/>
      <c r="IL48" s="430"/>
      <c r="IM48" s="430"/>
      <c r="IN48" s="430"/>
      <c r="IO48" s="430"/>
      <c r="IP48" s="430"/>
      <c r="IQ48" s="430"/>
      <c r="IR48" s="430"/>
      <c r="IS48" s="430"/>
      <c r="IT48" s="430"/>
      <c r="IU48" s="430"/>
      <c r="IV48" s="430"/>
      <c r="IW48" s="430"/>
      <c r="IX48" s="430"/>
      <c r="IY48" s="430"/>
      <c r="IZ48" s="430"/>
      <c r="JA48" s="430"/>
      <c r="JB48" s="430"/>
      <c r="JC48" s="430"/>
      <c r="JD48" s="430"/>
      <c r="JE48" s="430"/>
      <c r="JF48" s="430"/>
      <c r="JG48" s="430"/>
      <c r="JH48" s="430"/>
      <c r="JI48" s="430"/>
      <c r="JJ48" s="430"/>
    </row>
    <row r="49" spans="1:270" s="437" customFormat="1" ht="40.5" customHeight="1" x14ac:dyDescent="0.2">
      <c r="A49" s="502" t="s">
        <v>334</v>
      </c>
      <c r="B49" s="503"/>
      <c r="C49" s="467" t="s">
        <v>296</v>
      </c>
      <c r="D49" s="495" t="str">
        <f t="shared" si="1"/>
        <v>N/A</v>
      </c>
      <c r="E49" s="952"/>
      <c r="F49" s="952"/>
      <c r="G49" s="950"/>
      <c r="H49" s="950"/>
      <c r="I49" s="950"/>
      <c r="J49" s="951"/>
      <c r="K49" s="429" t="str">
        <f>IF(AND(J49&lt;&gt;"Yes - completely", J49&lt;&gt;""),"Please Provide a Comment.","")</f>
        <v/>
      </c>
      <c r="L49" s="451"/>
      <c r="M49" s="430"/>
      <c r="N49" s="430"/>
      <c r="O49" s="430"/>
      <c r="P49" s="430"/>
      <c r="Q49" s="430"/>
      <c r="R49" s="430"/>
      <c r="S49" s="430"/>
      <c r="T49" s="430"/>
      <c r="U49" s="430"/>
      <c r="V49" s="430"/>
      <c r="W49" s="430"/>
      <c r="X49" s="430"/>
      <c r="Y49" s="430"/>
      <c r="Z49" s="430"/>
      <c r="AA49" s="430"/>
      <c r="AB49" s="430"/>
      <c r="AC49" s="430"/>
      <c r="AD49" s="430"/>
      <c r="AE49" s="430"/>
      <c r="AF49" s="430"/>
      <c r="AG49" s="430"/>
      <c r="AH49" s="430"/>
      <c r="AI49" s="430"/>
      <c r="AJ49" s="430"/>
      <c r="AK49" s="430"/>
      <c r="AL49" s="430"/>
      <c r="AM49" s="430"/>
      <c r="AN49" s="430"/>
      <c r="AO49" s="430"/>
      <c r="AP49" s="430"/>
      <c r="AQ49" s="430"/>
      <c r="AR49" s="430"/>
      <c r="AS49" s="430"/>
      <c r="AT49" s="430"/>
      <c r="AU49" s="430"/>
      <c r="AV49" s="430"/>
      <c r="AW49" s="430"/>
      <c r="AX49" s="430"/>
      <c r="AY49" s="430"/>
      <c r="AZ49" s="430"/>
      <c r="BA49" s="430"/>
      <c r="BB49" s="430"/>
      <c r="BC49" s="430"/>
      <c r="BD49" s="430"/>
      <c r="BE49" s="430"/>
      <c r="BF49" s="430"/>
      <c r="BG49" s="430"/>
      <c r="BH49" s="430"/>
      <c r="BI49" s="430"/>
      <c r="BJ49" s="430"/>
      <c r="BK49" s="430"/>
      <c r="BL49" s="430"/>
      <c r="BM49" s="430"/>
      <c r="BN49" s="430"/>
      <c r="BO49" s="430"/>
      <c r="BP49" s="430"/>
      <c r="BQ49" s="430"/>
      <c r="BR49" s="430"/>
      <c r="BS49" s="430"/>
      <c r="BT49" s="430"/>
      <c r="BU49" s="430"/>
      <c r="BV49" s="430"/>
      <c r="BW49" s="430"/>
      <c r="BX49" s="430"/>
      <c r="BY49" s="430"/>
      <c r="BZ49" s="430"/>
      <c r="CA49" s="430"/>
      <c r="CB49" s="430"/>
      <c r="CC49" s="430"/>
      <c r="CD49" s="430"/>
      <c r="CE49" s="430"/>
      <c r="CF49" s="430"/>
      <c r="CG49" s="430"/>
      <c r="CH49" s="430"/>
      <c r="CI49" s="430"/>
      <c r="CJ49" s="430"/>
      <c r="CK49" s="430"/>
      <c r="CL49" s="430"/>
      <c r="CM49" s="430"/>
      <c r="CN49" s="430"/>
      <c r="CO49" s="430"/>
      <c r="CP49" s="430"/>
      <c r="CQ49" s="430"/>
      <c r="CR49" s="430"/>
      <c r="CS49" s="430"/>
      <c r="CT49" s="430"/>
      <c r="CU49" s="430"/>
      <c r="CV49" s="430"/>
      <c r="CW49" s="430"/>
      <c r="CX49" s="430"/>
      <c r="CY49" s="430"/>
      <c r="CZ49" s="430"/>
      <c r="DA49" s="430"/>
      <c r="DB49" s="430"/>
      <c r="DC49" s="430"/>
      <c r="DD49" s="430"/>
      <c r="DE49" s="430"/>
      <c r="DF49" s="430"/>
      <c r="DG49" s="430"/>
      <c r="DH49" s="430"/>
      <c r="DI49" s="430"/>
      <c r="DJ49" s="430"/>
      <c r="DK49" s="430"/>
      <c r="DL49" s="430"/>
      <c r="DM49" s="430"/>
      <c r="DN49" s="430"/>
      <c r="DO49" s="430"/>
      <c r="DP49" s="430"/>
      <c r="DQ49" s="430"/>
      <c r="DR49" s="430"/>
      <c r="DS49" s="430"/>
      <c r="DT49" s="430"/>
      <c r="DU49" s="430"/>
      <c r="DV49" s="430"/>
      <c r="DW49" s="430"/>
      <c r="DX49" s="430"/>
      <c r="DY49" s="430"/>
      <c r="DZ49" s="430"/>
      <c r="EA49" s="430"/>
      <c r="EB49" s="430"/>
      <c r="EC49" s="430"/>
      <c r="ED49" s="430"/>
      <c r="EE49" s="430"/>
      <c r="EF49" s="430"/>
      <c r="EG49" s="430"/>
      <c r="EH49" s="430"/>
      <c r="EI49" s="430"/>
      <c r="EJ49" s="430"/>
      <c r="EK49" s="430"/>
      <c r="EL49" s="430"/>
      <c r="EM49" s="430"/>
      <c r="EN49" s="430"/>
      <c r="EO49" s="430"/>
      <c r="EP49" s="430"/>
      <c r="EQ49" s="430"/>
      <c r="ER49" s="430"/>
      <c r="ES49" s="430"/>
      <c r="ET49" s="430"/>
      <c r="EU49" s="430"/>
      <c r="EV49" s="430"/>
      <c r="EW49" s="430"/>
      <c r="EX49" s="430"/>
      <c r="EY49" s="430"/>
      <c r="EZ49" s="430"/>
      <c r="FA49" s="430"/>
      <c r="FB49" s="430"/>
      <c r="FC49" s="430"/>
      <c r="FD49" s="430"/>
      <c r="FE49" s="430"/>
      <c r="FF49" s="430"/>
      <c r="FG49" s="430"/>
      <c r="FH49" s="430"/>
      <c r="FI49" s="430"/>
      <c r="FJ49" s="430"/>
      <c r="FK49" s="430"/>
      <c r="FL49" s="430"/>
      <c r="FM49" s="430"/>
      <c r="FN49" s="430"/>
      <c r="FO49" s="430"/>
      <c r="FP49" s="430"/>
      <c r="FQ49" s="430"/>
      <c r="FR49" s="430"/>
      <c r="FS49" s="430"/>
      <c r="FT49" s="430"/>
      <c r="FU49" s="430"/>
      <c r="FV49" s="430"/>
      <c r="FW49" s="430"/>
      <c r="FX49" s="430"/>
      <c r="FY49" s="430"/>
      <c r="FZ49" s="430"/>
      <c r="GA49" s="430"/>
      <c r="GB49" s="430"/>
      <c r="GC49" s="430"/>
      <c r="GD49" s="430"/>
      <c r="GE49" s="430"/>
      <c r="GF49" s="430"/>
      <c r="GG49" s="430"/>
      <c r="GH49" s="430"/>
      <c r="GI49" s="430"/>
      <c r="GJ49" s="430"/>
      <c r="GK49" s="430"/>
      <c r="GL49" s="430"/>
      <c r="GM49" s="430"/>
      <c r="GN49" s="430"/>
      <c r="GO49" s="430"/>
      <c r="GP49" s="430"/>
      <c r="GQ49" s="430"/>
      <c r="GR49" s="430"/>
      <c r="GS49" s="430"/>
      <c r="GT49" s="430"/>
      <c r="GU49" s="430"/>
      <c r="GV49" s="430"/>
      <c r="GW49" s="430"/>
      <c r="GX49" s="430"/>
      <c r="GY49" s="430"/>
      <c r="GZ49" s="430"/>
      <c r="HA49" s="430"/>
      <c r="HB49" s="430"/>
      <c r="HC49" s="430"/>
      <c r="HD49" s="430"/>
      <c r="HE49" s="430"/>
      <c r="HF49" s="430"/>
      <c r="HG49" s="430"/>
      <c r="HH49" s="430"/>
      <c r="HI49" s="430"/>
      <c r="HJ49" s="430"/>
      <c r="HK49" s="430"/>
      <c r="HL49" s="430"/>
      <c r="HM49" s="430"/>
      <c r="HN49" s="430"/>
      <c r="HO49" s="430"/>
      <c r="HP49" s="430"/>
      <c r="HQ49" s="430"/>
      <c r="HR49" s="430"/>
      <c r="HS49" s="430"/>
      <c r="HT49" s="430"/>
      <c r="HU49" s="430"/>
      <c r="HV49" s="430"/>
      <c r="HW49" s="430"/>
      <c r="HX49" s="430"/>
      <c r="HY49" s="430"/>
      <c r="HZ49" s="430"/>
      <c r="IA49" s="430"/>
      <c r="IB49" s="430"/>
      <c r="IC49" s="430"/>
      <c r="ID49" s="430"/>
      <c r="IE49" s="430"/>
      <c r="IF49" s="430"/>
      <c r="IG49" s="430"/>
      <c r="IH49" s="430"/>
      <c r="II49" s="430"/>
      <c r="IJ49" s="430"/>
      <c r="IK49" s="430"/>
      <c r="IL49" s="430"/>
      <c r="IM49" s="430"/>
      <c r="IN49" s="430"/>
      <c r="IO49" s="430"/>
      <c r="IP49" s="430"/>
      <c r="IQ49" s="430"/>
      <c r="IR49" s="430"/>
      <c r="IS49" s="430"/>
      <c r="IT49" s="430"/>
      <c r="IU49" s="430"/>
      <c r="IV49" s="430"/>
      <c r="IW49" s="430"/>
      <c r="IX49" s="430"/>
      <c r="IY49" s="430"/>
      <c r="IZ49" s="430"/>
      <c r="JA49" s="430"/>
      <c r="JB49" s="430"/>
      <c r="JC49" s="430"/>
      <c r="JD49" s="430"/>
      <c r="JE49" s="430"/>
      <c r="JF49" s="430"/>
      <c r="JG49" s="430"/>
      <c r="JH49" s="430"/>
      <c r="JI49" s="430"/>
      <c r="JJ49" s="430"/>
    </row>
    <row r="50" spans="1:270" s="437" customFormat="1" ht="40.5" customHeight="1" x14ac:dyDescent="0.2">
      <c r="A50" s="500">
        <v>7</v>
      </c>
      <c r="B50" s="501"/>
      <c r="C50" s="460" t="s">
        <v>369</v>
      </c>
      <c r="D50" s="492" t="str">
        <f t="shared" si="1"/>
        <v>N/A</v>
      </c>
      <c r="E50" s="952"/>
      <c r="F50" s="952"/>
      <c r="G50" s="950"/>
      <c r="H50" s="950"/>
      <c r="I50" s="950"/>
      <c r="J50" s="951"/>
      <c r="K50" s="429" t="str">
        <f>IF(AND(J50&lt;&gt;"Yes - completely", J50&lt;&gt;""),"Please Provide a Comment.","")</f>
        <v/>
      </c>
      <c r="L50" s="451"/>
      <c r="M50" s="430"/>
      <c r="N50" s="430"/>
      <c r="O50" s="430"/>
      <c r="P50" s="430"/>
      <c r="Q50" s="430"/>
      <c r="R50" s="430"/>
      <c r="S50" s="430"/>
      <c r="T50" s="430"/>
      <c r="U50" s="430"/>
      <c r="V50" s="430"/>
      <c r="W50" s="430"/>
      <c r="X50" s="430"/>
      <c r="Y50" s="430"/>
      <c r="Z50" s="430"/>
      <c r="AA50" s="430"/>
      <c r="AB50" s="430"/>
      <c r="AC50" s="430"/>
      <c r="AD50" s="430"/>
      <c r="AE50" s="430"/>
      <c r="AF50" s="430"/>
      <c r="AG50" s="430"/>
      <c r="AH50" s="430"/>
      <c r="AI50" s="430"/>
      <c r="AJ50" s="430"/>
      <c r="AK50" s="430"/>
      <c r="AL50" s="430"/>
      <c r="AM50" s="430"/>
      <c r="AN50" s="430"/>
      <c r="AO50" s="430"/>
      <c r="AP50" s="430"/>
      <c r="AQ50" s="430"/>
      <c r="AR50" s="430"/>
      <c r="AS50" s="430"/>
      <c r="AT50" s="430"/>
      <c r="AU50" s="430"/>
      <c r="AV50" s="430"/>
      <c r="AW50" s="430"/>
      <c r="AX50" s="430"/>
      <c r="AY50" s="430"/>
      <c r="AZ50" s="430"/>
      <c r="BA50" s="430"/>
      <c r="BB50" s="430"/>
      <c r="BC50" s="430"/>
      <c r="BD50" s="430"/>
      <c r="BE50" s="430"/>
      <c r="BF50" s="430"/>
      <c r="BG50" s="430"/>
      <c r="BH50" s="430"/>
      <c r="BI50" s="430"/>
      <c r="BJ50" s="430"/>
      <c r="BK50" s="430"/>
      <c r="BL50" s="430"/>
      <c r="BM50" s="430"/>
      <c r="BN50" s="430"/>
      <c r="BO50" s="430"/>
      <c r="BP50" s="430"/>
      <c r="BQ50" s="430"/>
      <c r="BR50" s="430"/>
      <c r="BS50" s="430"/>
      <c r="BT50" s="430"/>
      <c r="BU50" s="430"/>
      <c r="BV50" s="430"/>
      <c r="BW50" s="430"/>
      <c r="BX50" s="430"/>
      <c r="BY50" s="430"/>
      <c r="BZ50" s="430"/>
      <c r="CA50" s="430"/>
      <c r="CB50" s="430"/>
      <c r="CC50" s="430"/>
      <c r="CD50" s="430"/>
      <c r="CE50" s="430"/>
      <c r="CF50" s="430"/>
      <c r="CG50" s="430"/>
      <c r="CH50" s="430"/>
      <c r="CI50" s="430"/>
      <c r="CJ50" s="430"/>
      <c r="CK50" s="430"/>
      <c r="CL50" s="430"/>
      <c r="CM50" s="430"/>
      <c r="CN50" s="430"/>
      <c r="CO50" s="430"/>
      <c r="CP50" s="430"/>
      <c r="CQ50" s="430"/>
      <c r="CR50" s="430"/>
      <c r="CS50" s="430"/>
      <c r="CT50" s="430"/>
      <c r="CU50" s="430"/>
      <c r="CV50" s="430"/>
      <c r="CW50" s="430"/>
      <c r="CX50" s="430"/>
      <c r="CY50" s="430"/>
      <c r="CZ50" s="430"/>
      <c r="DA50" s="430"/>
      <c r="DB50" s="430"/>
      <c r="DC50" s="430"/>
      <c r="DD50" s="430"/>
      <c r="DE50" s="430"/>
      <c r="DF50" s="430"/>
      <c r="DG50" s="430"/>
      <c r="DH50" s="430"/>
      <c r="DI50" s="430"/>
      <c r="DJ50" s="430"/>
      <c r="DK50" s="430"/>
      <c r="DL50" s="430"/>
      <c r="DM50" s="430"/>
      <c r="DN50" s="430"/>
      <c r="DO50" s="430"/>
      <c r="DP50" s="430"/>
      <c r="DQ50" s="430"/>
      <c r="DR50" s="430"/>
      <c r="DS50" s="430"/>
      <c r="DT50" s="430"/>
      <c r="DU50" s="430"/>
      <c r="DV50" s="430"/>
      <c r="DW50" s="430"/>
      <c r="DX50" s="430"/>
      <c r="DY50" s="430"/>
      <c r="DZ50" s="430"/>
      <c r="EA50" s="430"/>
      <c r="EB50" s="430"/>
      <c r="EC50" s="430"/>
      <c r="ED50" s="430"/>
      <c r="EE50" s="430"/>
      <c r="EF50" s="430"/>
      <c r="EG50" s="430"/>
      <c r="EH50" s="430"/>
      <c r="EI50" s="430"/>
      <c r="EJ50" s="430"/>
      <c r="EK50" s="430"/>
      <c r="EL50" s="430"/>
      <c r="EM50" s="430"/>
      <c r="EN50" s="430"/>
      <c r="EO50" s="430"/>
      <c r="EP50" s="430"/>
      <c r="EQ50" s="430"/>
      <c r="ER50" s="430"/>
      <c r="ES50" s="430"/>
      <c r="ET50" s="430"/>
      <c r="EU50" s="430"/>
      <c r="EV50" s="430"/>
      <c r="EW50" s="430"/>
      <c r="EX50" s="430"/>
      <c r="EY50" s="430"/>
      <c r="EZ50" s="430"/>
      <c r="FA50" s="430"/>
      <c r="FB50" s="430"/>
      <c r="FC50" s="430"/>
      <c r="FD50" s="430"/>
      <c r="FE50" s="430"/>
      <c r="FF50" s="430"/>
      <c r="FG50" s="430"/>
      <c r="FH50" s="430"/>
      <c r="FI50" s="430"/>
      <c r="FJ50" s="430"/>
      <c r="FK50" s="430"/>
      <c r="FL50" s="430"/>
      <c r="FM50" s="430"/>
      <c r="FN50" s="430"/>
      <c r="FO50" s="430"/>
      <c r="FP50" s="430"/>
      <c r="FQ50" s="430"/>
      <c r="FR50" s="430"/>
      <c r="FS50" s="430"/>
      <c r="FT50" s="430"/>
      <c r="FU50" s="430"/>
      <c r="FV50" s="430"/>
      <c r="FW50" s="430"/>
      <c r="FX50" s="430"/>
      <c r="FY50" s="430"/>
      <c r="FZ50" s="430"/>
      <c r="GA50" s="430"/>
      <c r="GB50" s="430"/>
      <c r="GC50" s="430"/>
      <c r="GD50" s="430"/>
      <c r="GE50" s="430"/>
      <c r="GF50" s="430"/>
      <c r="GG50" s="430"/>
      <c r="GH50" s="430"/>
      <c r="GI50" s="430"/>
      <c r="GJ50" s="430"/>
      <c r="GK50" s="430"/>
      <c r="GL50" s="430"/>
      <c r="GM50" s="430"/>
      <c r="GN50" s="430"/>
      <c r="GO50" s="430"/>
      <c r="GP50" s="430"/>
      <c r="GQ50" s="430"/>
      <c r="GR50" s="430"/>
      <c r="GS50" s="430"/>
      <c r="GT50" s="430"/>
      <c r="GU50" s="430"/>
      <c r="GV50" s="430"/>
      <c r="GW50" s="430"/>
      <c r="GX50" s="430"/>
      <c r="GY50" s="430"/>
      <c r="GZ50" s="430"/>
      <c r="HA50" s="430"/>
      <c r="HB50" s="430"/>
      <c r="HC50" s="430"/>
      <c r="HD50" s="430"/>
      <c r="HE50" s="430"/>
      <c r="HF50" s="430"/>
      <c r="HG50" s="430"/>
      <c r="HH50" s="430"/>
      <c r="HI50" s="430"/>
      <c r="HJ50" s="430"/>
      <c r="HK50" s="430"/>
      <c r="HL50" s="430"/>
      <c r="HM50" s="430"/>
      <c r="HN50" s="430"/>
      <c r="HO50" s="430"/>
      <c r="HP50" s="430"/>
      <c r="HQ50" s="430"/>
      <c r="HR50" s="430"/>
      <c r="HS50" s="430"/>
      <c r="HT50" s="430"/>
      <c r="HU50" s="430"/>
      <c r="HV50" s="430"/>
      <c r="HW50" s="430"/>
      <c r="HX50" s="430"/>
      <c r="HY50" s="430"/>
      <c r="HZ50" s="430"/>
      <c r="IA50" s="430"/>
      <c r="IB50" s="430"/>
      <c r="IC50" s="430"/>
      <c r="ID50" s="430"/>
      <c r="IE50" s="430"/>
      <c r="IF50" s="430"/>
      <c r="IG50" s="430"/>
      <c r="IH50" s="430"/>
      <c r="II50" s="430"/>
      <c r="IJ50" s="430"/>
      <c r="IK50" s="430"/>
      <c r="IL50" s="430"/>
      <c r="IM50" s="430"/>
      <c r="IN50" s="430"/>
      <c r="IO50" s="430"/>
      <c r="IP50" s="430"/>
      <c r="IQ50" s="430"/>
      <c r="IR50" s="430"/>
      <c r="IS50" s="430"/>
      <c r="IT50" s="430"/>
      <c r="IU50" s="430"/>
      <c r="IV50" s="430"/>
      <c r="IW50" s="430"/>
      <c r="IX50" s="430"/>
      <c r="IY50" s="430"/>
      <c r="IZ50" s="430"/>
      <c r="JA50" s="430"/>
      <c r="JB50" s="430"/>
      <c r="JC50" s="430"/>
      <c r="JD50" s="430"/>
      <c r="JE50" s="430"/>
      <c r="JF50" s="430"/>
      <c r="JG50" s="430"/>
      <c r="JH50" s="430"/>
      <c r="JI50" s="430"/>
      <c r="JJ50" s="430"/>
    </row>
    <row r="51" spans="1:270" s="437" customFormat="1" ht="44.25" customHeight="1" x14ac:dyDescent="0.2">
      <c r="A51" s="500">
        <v>8</v>
      </c>
      <c r="B51" s="501"/>
      <c r="C51" s="460" t="s">
        <v>278</v>
      </c>
      <c r="D51" s="492" t="str">
        <f t="shared" si="1"/>
        <v>N/A</v>
      </c>
      <c r="E51" s="952"/>
      <c r="F51" s="952"/>
      <c r="G51" s="950"/>
      <c r="H51" s="950"/>
      <c r="I51" s="950"/>
      <c r="J51" s="951"/>
      <c r="K51" s="429" t="str">
        <f>IF(AND(J51&lt;&gt;"Yes - completely", J51&lt;&gt;""),"Please Provide a Comment.","")</f>
        <v/>
      </c>
      <c r="L51" s="451"/>
      <c r="M51" s="430"/>
      <c r="N51" s="430"/>
      <c r="O51" s="430"/>
      <c r="P51" s="430"/>
      <c r="Q51" s="430"/>
      <c r="R51" s="430"/>
      <c r="S51" s="430"/>
      <c r="T51" s="430"/>
      <c r="U51" s="430"/>
      <c r="V51" s="430"/>
      <c r="W51" s="430"/>
      <c r="X51" s="430"/>
      <c r="Y51" s="430"/>
      <c r="Z51" s="430"/>
      <c r="AA51" s="430"/>
      <c r="AB51" s="430"/>
      <c r="AC51" s="430"/>
      <c r="AD51" s="430"/>
      <c r="AE51" s="430"/>
      <c r="AF51" s="430"/>
      <c r="AG51" s="430"/>
      <c r="AH51" s="430"/>
      <c r="AI51" s="430"/>
      <c r="AJ51" s="430"/>
      <c r="AK51" s="430"/>
      <c r="AL51" s="430"/>
      <c r="AM51" s="430"/>
      <c r="AN51" s="430"/>
      <c r="AO51" s="430"/>
      <c r="AP51" s="430"/>
      <c r="AQ51" s="430"/>
      <c r="AR51" s="430"/>
      <c r="AS51" s="430"/>
      <c r="AT51" s="430"/>
      <c r="AU51" s="430"/>
      <c r="AV51" s="430"/>
      <c r="AW51" s="430"/>
      <c r="AX51" s="430"/>
      <c r="AY51" s="430"/>
      <c r="AZ51" s="430"/>
      <c r="BA51" s="430"/>
      <c r="BB51" s="430"/>
      <c r="BC51" s="430"/>
      <c r="BD51" s="430"/>
      <c r="BE51" s="430"/>
      <c r="BF51" s="430"/>
      <c r="BG51" s="430"/>
      <c r="BH51" s="430"/>
      <c r="BI51" s="430"/>
      <c r="BJ51" s="430"/>
      <c r="BK51" s="430"/>
      <c r="BL51" s="430"/>
      <c r="BM51" s="430"/>
      <c r="BN51" s="430"/>
      <c r="BO51" s="430"/>
      <c r="BP51" s="430"/>
      <c r="BQ51" s="430"/>
      <c r="BR51" s="430"/>
      <c r="BS51" s="430"/>
      <c r="BT51" s="430"/>
      <c r="BU51" s="430"/>
      <c r="BV51" s="430"/>
      <c r="BW51" s="430"/>
      <c r="BX51" s="430"/>
      <c r="BY51" s="430"/>
      <c r="BZ51" s="430"/>
      <c r="CA51" s="430"/>
      <c r="CB51" s="430"/>
      <c r="CC51" s="430"/>
      <c r="CD51" s="430"/>
      <c r="CE51" s="430"/>
      <c r="CF51" s="430"/>
      <c r="CG51" s="430"/>
      <c r="CH51" s="430"/>
      <c r="CI51" s="430"/>
      <c r="CJ51" s="430"/>
      <c r="CK51" s="430"/>
      <c r="CL51" s="430"/>
      <c r="CM51" s="430"/>
      <c r="CN51" s="430"/>
      <c r="CO51" s="430"/>
      <c r="CP51" s="430"/>
      <c r="CQ51" s="430"/>
      <c r="CR51" s="430"/>
      <c r="CS51" s="430"/>
      <c r="CT51" s="430"/>
      <c r="CU51" s="430"/>
      <c r="CV51" s="430"/>
      <c r="CW51" s="430"/>
      <c r="CX51" s="430"/>
      <c r="CY51" s="430"/>
      <c r="CZ51" s="430"/>
      <c r="DA51" s="430"/>
      <c r="DB51" s="430"/>
      <c r="DC51" s="430"/>
      <c r="DD51" s="430"/>
      <c r="DE51" s="430"/>
      <c r="DF51" s="430"/>
      <c r="DG51" s="430"/>
      <c r="DH51" s="430"/>
      <c r="DI51" s="430"/>
      <c r="DJ51" s="430"/>
      <c r="DK51" s="430"/>
      <c r="DL51" s="430"/>
      <c r="DM51" s="430"/>
      <c r="DN51" s="430"/>
      <c r="DO51" s="430"/>
      <c r="DP51" s="430"/>
      <c r="DQ51" s="430"/>
      <c r="DR51" s="430"/>
      <c r="DS51" s="430"/>
      <c r="DT51" s="430"/>
      <c r="DU51" s="430"/>
      <c r="DV51" s="430"/>
      <c r="DW51" s="430"/>
      <c r="DX51" s="430"/>
      <c r="DY51" s="430"/>
      <c r="DZ51" s="430"/>
      <c r="EA51" s="430"/>
      <c r="EB51" s="430"/>
      <c r="EC51" s="430"/>
      <c r="ED51" s="430"/>
      <c r="EE51" s="430"/>
      <c r="EF51" s="430"/>
      <c r="EG51" s="430"/>
      <c r="EH51" s="430"/>
      <c r="EI51" s="430"/>
      <c r="EJ51" s="430"/>
      <c r="EK51" s="430"/>
      <c r="EL51" s="430"/>
      <c r="EM51" s="430"/>
      <c r="EN51" s="430"/>
      <c r="EO51" s="430"/>
      <c r="EP51" s="430"/>
      <c r="EQ51" s="430"/>
      <c r="ER51" s="430"/>
      <c r="ES51" s="430"/>
      <c r="ET51" s="430"/>
      <c r="EU51" s="430"/>
      <c r="EV51" s="430"/>
      <c r="EW51" s="430"/>
      <c r="EX51" s="430"/>
      <c r="EY51" s="430"/>
      <c r="EZ51" s="430"/>
      <c r="FA51" s="430"/>
      <c r="FB51" s="430"/>
      <c r="FC51" s="430"/>
      <c r="FD51" s="430"/>
      <c r="FE51" s="430"/>
      <c r="FF51" s="430"/>
      <c r="FG51" s="430"/>
      <c r="FH51" s="430"/>
      <c r="FI51" s="430"/>
      <c r="FJ51" s="430"/>
      <c r="FK51" s="430"/>
      <c r="FL51" s="430"/>
      <c r="FM51" s="430"/>
      <c r="FN51" s="430"/>
      <c r="FO51" s="430"/>
      <c r="FP51" s="430"/>
      <c r="FQ51" s="430"/>
      <c r="FR51" s="430"/>
      <c r="FS51" s="430"/>
      <c r="FT51" s="430"/>
      <c r="FU51" s="430"/>
      <c r="FV51" s="430"/>
      <c r="FW51" s="430"/>
      <c r="FX51" s="430"/>
      <c r="FY51" s="430"/>
      <c r="FZ51" s="430"/>
      <c r="GA51" s="430"/>
      <c r="GB51" s="430"/>
      <c r="GC51" s="430"/>
      <c r="GD51" s="430"/>
      <c r="GE51" s="430"/>
      <c r="GF51" s="430"/>
      <c r="GG51" s="430"/>
      <c r="GH51" s="430"/>
      <c r="GI51" s="430"/>
      <c r="GJ51" s="430"/>
      <c r="GK51" s="430"/>
      <c r="GL51" s="430"/>
      <c r="GM51" s="430"/>
      <c r="GN51" s="430"/>
      <c r="GO51" s="430"/>
      <c r="GP51" s="430"/>
      <c r="GQ51" s="430"/>
      <c r="GR51" s="430"/>
      <c r="GS51" s="430"/>
      <c r="GT51" s="430"/>
      <c r="GU51" s="430"/>
      <c r="GV51" s="430"/>
      <c r="GW51" s="430"/>
      <c r="GX51" s="430"/>
      <c r="GY51" s="430"/>
      <c r="GZ51" s="430"/>
      <c r="HA51" s="430"/>
      <c r="HB51" s="430"/>
      <c r="HC51" s="430"/>
      <c r="HD51" s="430"/>
      <c r="HE51" s="430"/>
      <c r="HF51" s="430"/>
      <c r="HG51" s="430"/>
      <c r="HH51" s="430"/>
      <c r="HI51" s="430"/>
      <c r="HJ51" s="430"/>
      <c r="HK51" s="430"/>
      <c r="HL51" s="430"/>
      <c r="HM51" s="430"/>
      <c r="HN51" s="430"/>
      <c r="HO51" s="430"/>
      <c r="HP51" s="430"/>
      <c r="HQ51" s="430"/>
      <c r="HR51" s="430"/>
      <c r="HS51" s="430"/>
      <c r="HT51" s="430"/>
      <c r="HU51" s="430"/>
      <c r="HV51" s="430"/>
      <c r="HW51" s="430"/>
      <c r="HX51" s="430"/>
      <c r="HY51" s="430"/>
      <c r="HZ51" s="430"/>
      <c r="IA51" s="430"/>
      <c r="IB51" s="430"/>
      <c r="IC51" s="430"/>
      <c r="ID51" s="430"/>
      <c r="IE51" s="430"/>
      <c r="IF51" s="430"/>
      <c r="IG51" s="430"/>
      <c r="IH51" s="430"/>
      <c r="II51" s="430"/>
      <c r="IJ51" s="430"/>
      <c r="IK51" s="430"/>
      <c r="IL51" s="430"/>
      <c r="IM51" s="430"/>
      <c r="IN51" s="430"/>
      <c r="IO51" s="430"/>
      <c r="IP51" s="430"/>
      <c r="IQ51" s="430"/>
      <c r="IR51" s="430"/>
      <c r="IS51" s="430"/>
      <c r="IT51" s="430"/>
      <c r="IU51" s="430"/>
      <c r="IV51" s="430"/>
      <c r="IW51" s="430"/>
      <c r="IX51" s="430"/>
      <c r="IY51" s="430"/>
      <c r="IZ51" s="430"/>
      <c r="JA51" s="430"/>
      <c r="JB51" s="430"/>
      <c r="JC51" s="430"/>
      <c r="JD51" s="430"/>
      <c r="JE51" s="430"/>
      <c r="JF51" s="430"/>
      <c r="JG51" s="430"/>
      <c r="JH51" s="430"/>
      <c r="JI51" s="430"/>
      <c r="JJ51" s="430"/>
    </row>
    <row r="52" spans="1:270" s="437" customFormat="1" ht="30" hidden="1" customHeight="1" x14ac:dyDescent="0.2">
      <c r="A52" s="974" t="s">
        <v>302</v>
      </c>
      <c r="B52" s="975"/>
      <c r="C52" s="975"/>
      <c r="D52" s="496" t="str">
        <f>IF(AND(D48="N/A",D49="N/A"),"N/A",ROUND(AVERAGE(D48,D49),2))</f>
        <v>N/A</v>
      </c>
      <c r="E52" s="976"/>
      <c r="F52" s="976"/>
      <c r="G52" s="976"/>
      <c r="H52" s="976"/>
      <c r="I52" s="976"/>
      <c r="J52" s="977"/>
      <c r="K52" s="491"/>
      <c r="L52" s="451"/>
      <c r="M52" s="430"/>
      <c r="N52" s="430"/>
      <c r="O52" s="430"/>
      <c r="P52" s="430"/>
      <c r="Q52" s="430"/>
      <c r="R52" s="430"/>
      <c r="S52" s="430"/>
      <c r="T52" s="430"/>
      <c r="U52" s="430"/>
      <c r="V52" s="430"/>
      <c r="W52" s="430"/>
      <c r="X52" s="430"/>
      <c r="Y52" s="430"/>
      <c r="Z52" s="430"/>
      <c r="AA52" s="430"/>
      <c r="AB52" s="430"/>
      <c r="AC52" s="430"/>
      <c r="AD52" s="430"/>
      <c r="AE52" s="430"/>
      <c r="AF52" s="430"/>
      <c r="AG52" s="430"/>
      <c r="AH52" s="430"/>
      <c r="AI52" s="430"/>
      <c r="AJ52" s="430"/>
      <c r="AK52" s="430"/>
      <c r="AL52" s="430"/>
      <c r="AM52" s="430"/>
      <c r="AN52" s="430"/>
      <c r="AO52" s="430"/>
      <c r="AP52" s="430"/>
      <c r="AQ52" s="430"/>
      <c r="AR52" s="430"/>
      <c r="AS52" s="430"/>
      <c r="AT52" s="430"/>
      <c r="AU52" s="430"/>
      <c r="AV52" s="430"/>
      <c r="AW52" s="430"/>
      <c r="AX52" s="430"/>
      <c r="AY52" s="430"/>
      <c r="AZ52" s="430"/>
      <c r="BA52" s="430"/>
      <c r="BB52" s="430"/>
      <c r="BC52" s="430"/>
      <c r="BD52" s="430"/>
      <c r="BE52" s="430"/>
      <c r="BF52" s="430"/>
      <c r="BG52" s="430"/>
      <c r="BH52" s="430"/>
      <c r="BI52" s="430"/>
      <c r="BJ52" s="430"/>
      <c r="BK52" s="430"/>
      <c r="BL52" s="430"/>
      <c r="BM52" s="430"/>
      <c r="BN52" s="430"/>
      <c r="BO52" s="430"/>
      <c r="BP52" s="430"/>
      <c r="BQ52" s="430"/>
      <c r="BR52" s="430"/>
      <c r="BS52" s="430"/>
      <c r="BT52" s="430"/>
      <c r="BU52" s="430"/>
      <c r="BV52" s="430"/>
      <c r="BW52" s="430"/>
      <c r="BX52" s="430"/>
      <c r="BY52" s="430"/>
      <c r="BZ52" s="430"/>
      <c r="CA52" s="430"/>
      <c r="CB52" s="430"/>
      <c r="CC52" s="430"/>
      <c r="CD52" s="430"/>
      <c r="CE52" s="430"/>
      <c r="CF52" s="430"/>
      <c r="CG52" s="430"/>
      <c r="CH52" s="430"/>
      <c r="CI52" s="430"/>
      <c r="CJ52" s="430"/>
      <c r="CK52" s="430"/>
      <c r="CL52" s="430"/>
      <c r="CM52" s="430"/>
      <c r="CN52" s="430"/>
      <c r="CO52" s="430"/>
      <c r="CP52" s="430"/>
      <c r="CQ52" s="430"/>
      <c r="CR52" s="430"/>
      <c r="CS52" s="430"/>
      <c r="CT52" s="430"/>
      <c r="CU52" s="430"/>
      <c r="CV52" s="430"/>
      <c r="CW52" s="430"/>
      <c r="CX52" s="430"/>
      <c r="CY52" s="430"/>
      <c r="CZ52" s="430"/>
      <c r="DA52" s="430"/>
      <c r="DB52" s="430"/>
      <c r="DC52" s="430"/>
      <c r="DD52" s="430"/>
      <c r="DE52" s="430"/>
      <c r="DF52" s="430"/>
      <c r="DG52" s="430"/>
      <c r="DH52" s="430"/>
      <c r="DI52" s="430"/>
      <c r="DJ52" s="430"/>
      <c r="DK52" s="430"/>
      <c r="DL52" s="430"/>
      <c r="DM52" s="430"/>
      <c r="DN52" s="430"/>
      <c r="DO52" s="430"/>
      <c r="DP52" s="430"/>
      <c r="DQ52" s="430"/>
      <c r="DR52" s="430"/>
      <c r="DS52" s="430"/>
      <c r="DT52" s="430"/>
      <c r="DU52" s="430"/>
      <c r="DV52" s="430"/>
      <c r="DW52" s="430"/>
      <c r="DX52" s="430"/>
      <c r="DY52" s="430"/>
      <c r="DZ52" s="430"/>
      <c r="EA52" s="430"/>
      <c r="EB52" s="430"/>
      <c r="EC52" s="430"/>
      <c r="ED52" s="430"/>
      <c r="EE52" s="430"/>
      <c r="EF52" s="430"/>
      <c r="EG52" s="430"/>
      <c r="EH52" s="430"/>
      <c r="EI52" s="430"/>
      <c r="EJ52" s="430"/>
      <c r="EK52" s="430"/>
      <c r="EL52" s="430"/>
      <c r="EM52" s="430"/>
      <c r="EN52" s="430"/>
      <c r="EO52" s="430"/>
      <c r="EP52" s="430"/>
      <c r="EQ52" s="430"/>
      <c r="ER52" s="430"/>
      <c r="ES52" s="430"/>
      <c r="ET52" s="430"/>
      <c r="EU52" s="430"/>
      <c r="EV52" s="430"/>
      <c r="EW52" s="430"/>
      <c r="EX52" s="430"/>
      <c r="EY52" s="430"/>
      <c r="EZ52" s="430"/>
      <c r="FA52" s="430"/>
      <c r="FB52" s="430"/>
      <c r="FC52" s="430"/>
      <c r="FD52" s="430"/>
      <c r="FE52" s="430"/>
      <c r="FF52" s="430"/>
      <c r="FG52" s="430"/>
      <c r="FH52" s="430"/>
      <c r="FI52" s="430"/>
      <c r="FJ52" s="430"/>
      <c r="FK52" s="430"/>
      <c r="FL52" s="430"/>
      <c r="FM52" s="430"/>
      <c r="FN52" s="430"/>
      <c r="FO52" s="430"/>
      <c r="FP52" s="430"/>
      <c r="FQ52" s="430"/>
      <c r="FR52" s="430"/>
      <c r="FS52" s="430"/>
      <c r="FT52" s="430"/>
      <c r="FU52" s="430"/>
      <c r="FV52" s="430"/>
      <c r="FW52" s="430"/>
      <c r="FX52" s="430"/>
      <c r="FY52" s="430"/>
      <c r="FZ52" s="430"/>
      <c r="GA52" s="430"/>
      <c r="GB52" s="430"/>
      <c r="GC52" s="430"/>
      <c r="GD52" s="430"/>
      <c r="GE52" s="430"/>
      <c r="GF52" s="430"/>
      <c r="GG52" s="430"/>
      <c r="GH52" s="430"/>
      <c r="GI52" s="430"/>
      <c r="GJ52" s="430"/>
      <c r="GK52" s="430"/>
      <c r="GL52" s="430"/>
      <c r="GM52" s="430"/>
      <c r="GN52" s="430"/>
      <c r="GO52" s="430"/>
      <c r="GP52" s="430"/>
      <c r="GQ52" s="430"/>
      <c r="GR52" s="430"/>
      <c r="GS52" s="430"/>
      <c r="GT52" s="430"/>
      <c r="GU52" s="430"/>
      <c r="GV52" s="430"/>
      <c r="GW52" s="430"/>
      <c r="GX52" s="430"/>
      <c r="GY52" s="430"/>
      <c r="GZ52" s="430"/>
      <c r="HA52" s="430"/>
      <c r="HB52" s="430"/>
      <c r="HC52" s="430"/>
      <c r="HD52" s="430"/>
      <c r="HE52" s="430"/>
      <c r="HF52" s="430"/>
      <c r="HG52" s="430"/>
      <c r="HH52" s="430"/>
      <c r="HI52" s="430"/>
      <c r="HJ52" s="430"/>
      <c r="HK52" s="430"/>
      <c r="HL52" s="430"/>
      <c r="HM52" s="430"/>
      <c r="HN52" s="430"/>
      <c r="HO52" s="430"/>
      <c r="HP52" s="430"/>
      <c r="HQ52" s="430"/>
      <c r="HR52" s="430"/>
      <c r="HS52" s="430"/>
      <c r="HT52" s="430"/>
      <c r="HU52" s="430"/>
      <c r="HV52" s="430"/>
      <c r="HW52" s="430"/>
      <c r="HX52" s="430"/>
      <c r="HY52" s="430"/>
      <c r="HZ52" s="430"/>
      <c r="IA52" s="430"/>
      <c r="IB52" s="430"/>
      <c r="IC52" s="430"/>
      <c r="ID52" s="430"/>
      <c r="IE52" s="430"/>
      <c r="IF52" s="430"/>
      <c r="IG52" s="430"/>
      <c r="IH52" s="430"/>
      <c r="II52" s="430"/>
      <c r="IJ52" s="430"/>
      <c r="IK52" s="430"/>
      <c r="IL52" s="430"/>
      <c r="IM52" s="430"/>
      <c r="IN52" s="430"/>
      <c r="IO52" s="430"/>
      <c r="IP52" s="430"/>
      <c r="IQ52" s="430"/>
      <c r="IR52" s="430"/>
      <c r="IS52" s="430"/>
      <c r="IT52" s="430"/>
      <c r="IU52" s="430"/>
      <c r="IV52" s="430"/>
      <c r="IW52" s="430"/>
      <c r="IX52" s="430"/>
      <c r="IY52" s="430"/>
      <c r="IZ52" s="430"/>
      <c r="JA52" s="430"/>
      <c r="JB52" s="430"/>
      <c r="JC52" s="430"/>
      <c r="JD52" s="430"/>
      <c r="JE52" s="430"/>
      <c r="JF52" s="430"/>
      <c r="JG52" s="430"/>
      <c r="JH52" s="430"/>
      <c r="JI52" s="430"/>
      <c r="JJ52" s="430"/>
    </row>
    <row r="53" spans="1:270" s="437" customFormat="1" ht="30" customHeight="1" x14ac:dyDescent="0.2">
      <c r="A53" s="948" t="s">
        <v>352</v>
      </c>
      <c r="B53" s="949"/>
      <c r="C53" s="949"/>
      <c r="D53" s="497" t="str">
        <f>IF(AND(D54="N/A",D55="N/A"),"N/A",ROUND(AVERAGE(D54:D55),2))</f>
        <v>N/A</v>
      </c>
      <c r="E53" s="498"/>
      <c r="F53" s="498"/>
      <c r="G53" s="498"/>
      <c r="H53" s="498"/>
      <c r="I53" s="498"/>
      <c r="J53" s="499"/>
      <c r="K53" s="491"/>
      <c r="L53" s="451"/>
      <c r="M53" s="430"/>
      <c r="N53" s="430"/>
      <c r="O53" s="430"/>
      <c r="P53" s="430"/>
      <c r="Q53" s="430"/>
      <c r="R53" s="430"/>
      <c r="S53" s="430"/>
      <c r="T53" s="430"/>
      <c r="U53" s="430"/>
      <c r="V53" s="430"/>
      <c r="W53" s="430"/>
      <c r="X53" s="430"/>
      <c r="Y53" s="430"/>
      <c r="Z53" s="430"/>
      <c r="AA53" s="430"/>
      <c r="AB53" s="430"/>
      <c r="AC53" s="430"/>
      <c r="AD53" s="430"/>
      <c r="AE53" s="430"/>
      <c r="AF53" s="430"/>
      <c r="AG53" s="430"/>
      <c r="AH53" s="430"/>
      <c r="AI53" s="430"/>
      <c r="AJ53" s="430"/>
      <c r="AK53" s="430"/>
      <c r="AL53" s="430"/>
      <c r="AM53" s="430"/>
      <c r="AN53" s="430"/>
      <c r="AO53" s="430"/>
      <c r="AP53" s="430"/>
      <c r="AQ53" s="430"/>
      <c r="AR53" s="430"/>
      <c r="AS53" s="430"/>
      <c r="AT53" s="430"/>
      <c r="AU53" s="430"/>
      <c r="AV53" s="430"/>
      <c r="AW53" s="430"/>
      <c r="AX53" s="430"/>
      <c r="AY53" s="430"/>
      <c r="AZ53" s="430"/>
      <c r="BA53" s="430"/>
      <c r="BB53" s="430"/>
      <c r="BC53" s="430"/>
      <c r="BD53" s="430"/>
      <c r="BE53" s="430"/>
      <c r="BF53" s="430"/>
      <c r="BG53" s="430"/>
      <c r="BH53" s="430"/>
      <c r="BI53" s="430"/>
      <c r="BJ53" s="430"/>
      <c r="BK53" s="430"/>
      <c r="BL53" s="430"/>
      <c r="BM53" s="430"/>
      <c r="BN53" s="430"/>
      <c r="BO53" s="430"/>
      <c r="BP53" s="430"/>
      <c r="BQ53" s="430"/>
      <c r="BR53" s="430"/>
      <c r="BS53" s="430"/>
      <c r="BT53" s="430"/>
      <c r="BU53" s="430"/>
      <c r="BV53" s="430"/>
      <c r="BW53" s="430"/>
      <c r="BX53" s="430"/>
      <c r="BY53" s="430"/>
      <c r="BZ53" s="430"/>
      <c r="CA53" s="430"/>
      <c r="CB53" s="430"/>
      <c r="CC53" s="430"/>
      <c r="CD53" s="430"/>
      <c r="CE53" s="430"/>
      <c r="CF53" s="430"/>
      <c r="CG53" s="430"/>
      <c r="CH53" s="430"/>
      <c r="CI53" s="430"/>
      <c r="CJ53" s="430"/>
      <c r="CK53" s="430"/>
      <c r="CL53" s="430"/>
      <c r="CM53" s="430"/>
      <c r="CN53" s="430"/>
      <c r="CO53" s="430"/>
      <c r="CP53" s="430"/>
      <c r="CQ53" s="430"/>
      <c r="CR53" s="430"/>
      <c r="CS53" s="430"/>
      <c r="CT53" s="430"/>
      <c r="CU53" s="430"/>
      <c r="CV53" s="430"/>
      <c r="CW53" s="430"/>
      <c r="CX53" s="430"/>
      <c r="CY53" s="430"/>
      <c r="CZ53" s="430"/>
      <c r="DA53" s="430"/>
      <c r="DB53" s="430"/>
      <c r="DC53" s="430"/>
      <c r="DD53" s="430"/>
      <c r="DE53" s="430"/>
      <c r="DF53" s="430"/>
      <c r="DG53" s="430"/>
      <c r="DH53" s="430"/>
      <c r="DI53" s="430"/>
      <c r="DJ53" s="430"/>
      <c r="DK53" s="430"/>
      <c r="DL53" s="430"/>
      <c r="DM53" s="430"/>
      <c r="DN53" s="430"/>
      <c r="DO53" s="430"/>
      <c r="DP53" s="430"/>
      <c r="DQ53" s="430"/>
      <c r="DR53" s="430"/>
      <c r="DS53" s="430"/>
      <c r="DT53" s="430"/>
      <c r="DU53" s="430"/>
      <c r="DV53" s="430"/>
      <c r="DW53" s="430"/>
      <c r="DX53" s="430"/>
      <c r="DY53" s="430"/>
      <c r="DZ53" s="430"/>
      <c r="EA53" s="430"/>
      <c r="EB53" s="430"/>
      <c r="EC53" s="430"/>
      <c r="ED53" s="430"/>
      <c r="EE53" s="430"/>
      <c r="EF53" s="430"/>
      <c r="EG53" s="430"/>
      <c r="EH53" s="430"/>
      <c r="EI53" s="430"/>
      <c r="EJ53" s="430"/>
      <c r="EK53" s="430"/>
      <c r="EL53" s="430"/>
      <c r="EM53" s="430"/>
      <c r="EN53" s="430"/>
      <c r="EO53" s="430"/>
      <c r="EP53" s="430"/>
      <c r="EQ53" s="430"/>
      <c r="ER53" s="430"/>
      <c r="ES53" s="430"/>
      <c r="ET53" s="430"/>
      <c r="EU53" s="430"/>
      <c r="EV53" s="430"/>
      <c r="EW53" s="430"/>
      <c r="EX53" s="430"/>
      <c r="EY53" s="430"/>
      <c r="EZ53" s="430"/>
      <c r="FA53" s="430"/>
      <c r="FB53" s="430"/>
      <c r="FC53" s="430"/>
      <c r="FD53" s="430"/>
      <c r="FE53" s="430"/>
      <c r="FF53" s="430"/>
      <c r="FG53" s="430"/>
      <c r="FH53" s="430"/>
      <c r="FI53" s="430"/>
      <c r="FJ53" s="430"/>
      <c r="FK53" s="430"/>
      <c r="FL53" s="430"/>
      <c r="FM53" s="430"/>
      <c r="FN53" s="430"/>
      <c r="FO53" s="430"/>
      <c r="FP53" s="430"/>
      <c r="FQ53" s="430"/>
      <c r="FR53" s="430"/>
      <c r="FS53" s="430"/>
      <c r="FT53" s="430"/>
      <c r="FU53" s="430"/>
      <c r="FV53" s="430"/>
      <c r="FW53" s="430"/>
      <c r="FX53" s="430"/>
      <c r="FY53" s="430"/>
      <c r="FZ53" s="430"/>
      <c r="GA53" s="430"/>
      <c r="GB53" s="430"/>
      <c r="GC53" s="430"/>
      <c r="GD53" s="430"/>
      <c r="GE53" s="430"/>
      <c r="GF53" s="430"/>
      <c r="GG53" s="430"/>
      <c r="GH53" s="430"/>
      <c r="GI53" s="430"/>
      <c r="GJ53" s="430"/>
      <c r="GK53" s="430"/>
      <c r="GL53" s="430"/>
      <c r="GM53" s="430"/>
      <c r="GN53" s="430"/>
      <c r="GO53" s="430"/>
      <c r="GP53" s="430"/>
      <c r="GQ53" s="430"/>
      <c r="GR53" s="430"/>
      <c r="GS53" s="430"/>
      <c r="GT53" s="430"/>
      <c r="GU53" s="430"/>
      <c r="GV53" s="430"/>
      <c r="GW53" s="430"/>
      <c r="GX53" s="430"/>
      <c r="GY53" s="430"/>
      <c r="GZ53" s="430"/>
      <c r="HA53" s="430"/>
      <c r="HB53" s="430"/>
      <c r="HC53" s="430"/>
      <c r="HD53" s="430"/>
      <c r="HE53" s="430"/>
      <c r="HF53" s="430"/>
      <c r="HG53" s="430"/>
      <c r="HH53" s="430"/>
      <c r="HI53" s="430"/>
      <c r="HJ53" s="430"/>
      <c r="HK53" s="430"/>
      <c r="HL53" s="430"/>
      <c r="HM53" s="430"/>
      <c r="HN53" s="430"/>
      <c r="HO53" s="430"/>
      <c r="HP53" s="430"/>
      <c r="HQ53" s="430"/>
      <c r="HR53" s="430"/>
      <c r="HS53" s="430"/>
      <c r="HT53" s="430"/>
      <c r="HU53" s="430"/>
      <c r="HV53" s="430"/>
      <c r="HW53" s="430"/>
      <c r="HX53" s="430"/>
      <c r="HY53" s="430"/>
      <c r="HZ53" s="430"/>
      <c r="IA53" s="430"/>
      <c r="IB53" s="430"/>
      <c r="IC53" s="430"/>
      <c r="ID53" s="430"/>
      <c r="IE53" s="430"/>
      <c r="IF53" s="430"/>
      <c r="IG53" s="430"/>
      <c r="IH53" s="430"/>
      <c r="II53" s="430"/>
      <c r="IJ53" s="430"/>
      <c r="IK53" s="430"/>
      <c r="IL53" s="430"/>
      <c r="IM53" s="430"/>
      <c r="IN53" s="430"/>
      <c r="IO53" s="430"/>
      <c r="IP53" s="430"/>
      <c r="IQ53" s="430"/>
      <c r="IR53" s="430"/>
      <c r="IS53" s="430"/>
      <c r="IT53" s="430"/>
      <c r="IU53" s="430"/>
      <c r="IV53" s="430"/>
      <c r="IW53" s="430"/>
      <c r="IX53" s="430"/>
      <c r="IY53" s="430"/>
      <c r="IZ53" s="430"/>
      <c r="JA53" s="430"/>
      <c r="JB53" s="430"/>
      <c r="JC53" s="430"/>
      <c r="JD53" s="430"/>
      <c r="JE53" s="430"/>
      <c r="JF53" s="430"/>
      <c r="JG53" s="430"/>
      <c r="JH53" s="430"/>
      <c r="JI53" s="430"/>
      <c r="JJ53" s="430"/>
    </row>
    <row r="54" spans="1:270" s="437" customFormat="1" ht="45" customHeight="1" x14ac:dyDescent="0.2">
      <c r="A54" s="481">
        <v>9</v>
      </c>
      <c r="B54" s="482"/>
      <c r="C54" s="460" t="s">
        <v>246</v>
      </c>
      <c r="D54" s="492" t="str">
        <f t="shared" ref="D54:D57" si="2">IF(E54="Yes - completely",4,IF(E54="Mostly",3,IF(E54="Partly",2,IF(E54="No - not at all",1,"N/A"))))</f>
        <v>N/A</v>
      </c>
      <c r="E54" s="952"/>
      <c r="F54" s="952"/>
      <c r="G54" s="950"/>
      <c r="H54" s="950"/>
      <c r="I54" s="950"/>
      <c r="J54" s="951"/>
      <c r="K54" s="429" t="str">
        <f>IF(AND(J54&lt;&gt;"Yes - completely", J54&lt;&gt;""),"Please Provide a Comment.","")</f>
        <v/>
      </c>
      <c r="L54" s="451"/>
      <c r="M54" s="430"/>
      <c r="N54" s="430"/>
      <c r="O54" s="430"/>
      <c r="P54" s="430"/>
      <c r="Q54" s="430"/>
      <c r="R54" s="430"/>
      <c r="S54" s="430"/>
      <c r="T54" s="430"/>
      <c r="U54" s="430"/>
      <c r="V54" s="430"/>
      <c r="W54" s="430"/>
      <c r="X54" s="430"/>
      <c r="Y54" s="430"/>
      <c r="Z54" s="430"/>
      <c r="AA54" s="430"/>
      <c r="AB54" s="430"/>
      <c r="AC54" s="430"/>
      <c r="AD54" s="430"/>
      <c r="AE54" s="430"/>
      <c r="AF54" s="430"/>
      <c r="AG54" s="430"/>
      <c r="AH54" s="430"/>
      <c r="AI54" s="430"/>
      <c r="AJ54" s="430"/>
      <c r="AK54" s="430"/>
      <c r="AL54" s="430"/>
      <c r="AM54" s="430"/>
      <c r="AN54" s="430"/>
      <c r="AO54" s="430"/>
      <c r="AP54" s="430"/>
      <c r="AQ54" s="430"/>
      <c r="AR54" s="430"/>
      <c r="AS54" s="430"/>
      <c r="AT54" s="430"/>
      <c r="AU54" s="430"/>
      <c r="AV54" s="430"/>
      <c r="AW54" s="430"/>
      <c r="AX54" s="430"/>
      <c r="AY54" s="430"/>
      <c r="AZ54" s="430"/>
      <c r="BA54" s="430"/>
      <c r="BB54" s="430"/>
      <c r="BC54" s="430"/>
      <c r="BD54" s="430"/>
      <c r="BE54" s="430"/>
      <c r="BF54" s="430"/>
      <c r="BG54" s="430"/>
      <c r="BH54" s="430"/>
      <c r="BI54" s="430"/>
      <c r="BJ54" s="430"/>
      <c r="BK54" s="430"/>
      <c r="BL54" s="430"/>
      <c r="BM54" s="430"/>
      <c r="BN54" s="430"/>
      <c r="BO54" s="430"/>
      <c r="BP54" s="430"/>
      <c r="BQ54" s="430"/>
      <c r="BR54" s="430"/>
      <c r="BS54" s="430"/>
      <c r="BT54" s="430"/>
      <c r="BU54" s="430"/>
      <c r="BV54" s="430"/>
      <c r="BW54" s="430"/>
      <c r="BX54" s="430"/>
      <c r="BY54" s="430"/>
      <c r="BZ54" s="430"/>
      <c r="CA54" s="430"/>
      <c r="CB54" s="430"/>
      <c r="CC54" s="430"/>
      <c r="CD54" s="430"/>
      <c r="CE54" s="430"/>
      <c r="CF54" s="430"/>
      <c r="CG54" s="430"/>
      <c r="CH54" s="430"/>
      <c r="CI54" s="430"/>
      <c r="CJ54" s="430"/>
      <c r="CK54" s="430"/>
      <c r="CL54" s="430"/>
      <c r="CM54" s="430"/>
      <c r="CN54" s="430"/>
      <c r="CO54" s="430"/>
      <c r="CP54" s="430"/>
      <c r="CQ54" s="430"/>
      <c r="CR54" s="430"/>
      <c r="CS54" s="430"/>
      <c r="CT54" s="430"/>
      <c r="CU54" s="430"/>
      <c r="CV54" s="430"/>
      <c r="CW54" s="430"/>
      <c r="CX54" s="430"/>
      <c r="CY54" s="430"/>
      <c r="CZ54" s="430"/>
      <c r="DA54" s="430"/>
      <c r="DB54" s="430"/>
      <c r="DC54" s="430"/>
      <c r="DD54" s="430"/>
      <c r="DE54" s="430"/>
      <c r="DF54" s="430"/>
      <c r="DG54" s="430"/>
      <c r="DH54" s="430"/>
      <c r="DI54" s="430"/>
      <c r="DJ54" s="430"/>
      <c r="DK54" s="430"/>
      <c r="DL54" s="430"/>
      <c r="DM54" s="430"/>
      <c r="DN54" s="430"/>
      <c r="DO54" s="430"/>
      <c r="DP54" s="430"/>
      <c r="DQ54" s="430"/>
      <c r="DR54" s="430"/>
      <c r="DS54" s="430"/>
      <c r="DT54" s="430"/>
      <c r="DU54" s="430"/>
      <c r="DV54" s="430"/>
      <c r="DW54" s="430"/>
      <c r="DX54" s="430"/>
      <c r="DY54" s="430"/>
      <c r="DZ54" s="430"/>
      <c r="EA54" s="430"/>
      <c r="EB54" s="430"/>
      <c r="EC54" s="430"/>
      <c r="ED54" s="430"/>
      <c r="EE54" s="430"/>
      <c r="EF54" s="430"/>
      <c r="EG54" s="430"/>
      <c r="EH54" s="430"/>
      <c r="EI54" s="430"/>
      <c r="EJ54" s="430"/>
      <c r="EK54" s="430"/>
      <c r="EL54" s="430"/>
      <c r="EM54" s="430"/>
      <c r="EN54" s="430"/>
      <c r="EO54" s="430"/>
      <c r="EP54" s="430"/>
      <c r="EQ54" s="430"/>
      <c r="ER54" s="430"/>
      <c r="ES54" s="430"/>
      <c r="ET54" s="430"/>
      <c r="EU54" s="430"/>
      <c r="EV54" s="430"/>
      <c r="EW54" s="430"/>
      <c r="EX54" s="430"/>
      <c r="EY54" s="430"/>
      <c r="EZ54" s="430"/>
      <c r="FA54" s="430"/>
      <c r="FB54" s="430"/>
      <c r="FC54" s="430"/>
      <c r="FD54" s="430"/>
      <c r="FE54" s="430"/>
      <c r="FF54" s="430"/>
      <c r="FG54" s="430"/>
      <c r="FH54" s="430"/>
      <c r="FI54" s="430"/>
      <c r="FJ54" s="430"/>
      <c r="FK54" s="430"/>
      <c r="FL54" s="430"/>
      <c r="FM54" s="430"/>
      <c r="FN54" s="430"/>
      <c r="FO54" s="430"/>
      <c r="FP54" s="430"/>
      <c r="FQ54" s="430"/>
      <c r="FR54" s="430"/>
      <c r="FS54" s="430"/>
      <c r="FT54" s="430"/>
      <c r="FU54" s="430"/>
      <c r="FV54" s="430"/>
      <c r="FW54" s="430"/>
      <c r="FX54" s="430"/>
      <c r="FY54" s="430"/>
      <c r="FZ54" s="430"/>
      <c r="GA54" s="430"/>
      <c r="GB54" s="430"/>
      <c r="GC54" s="430"/>
      <c r="GD54" s="430"/>
      <c r="GE54" s="430"/>
      <c r="GF54" s="430"/>
      <c r="GG54" s="430"/>
      <c r="GH54" s="430"/>
      <c r="GI54" s="430"/>
      <c r="GJ54" s="430"/>
      <c r="GK54" s="430"/>
      <c r="GL54" s="430"/>
      <c r="GM54" s="430"/>
      <c r="GN54" s="430"/>
      <c r="GO54" s="430"/>
      <c r="GP54" s="430"/>
      <c r="GQ54" s="430"/>
      <c r="GR54" s="430"/>
      <c r="GS54" s="430"/>
      <c r="GT54" s="430"/>
      <c r="GU54" s="430"/>
      <c r="GV54" s="430"/>
      <c r="GW54" s="430"/>
      <c r="GX54" s="430"/>
      <c r="GY54" s="430"/>
      <c r="GZ54" s="430"/>
      <c r="HA54" s="430"/>
      <c r="HB54" s="430"/>
      <c r="HC54" s="430"/>
      <c r="HD54" s="430"/>
      <c r="HE54" s="430"/>
      <c r="HF54" s="430"/>
      <c r="HG54" s="430"/>
      <c r="HH54" s="430"/>
      <c r="HI54" s="430"/>
      <c r="HJ54" s="430"/>
      <c r="HK54" s="430"/>
      <c r="HL54" s="430"/>
      <c r="HM54" s="430"/>
      <c r="HN54" s="430"/>
      <c r="HO54" s="430"/>
      <c r="HP54" s="430"/>
      <c r="HQ54" s="430"/>
      <c r="HR54" s="430"/>
      <c r="HS54" s="430"/>
      <c r="HT54" s="430"/>
      <c r="HU54" s="430"/>
      <c r="HV54" s="430"/>
      <c r="HW54" s="430"/>
      <c r="HX54" s="430"/>
      <c r="HY54" s="430"/>
      <c r="HZ54" s="430"/>
      <c r="IA54" s="430"/>
      <c r="IB54" s="430"/>
      <c r="IC54" s="430"/>
      <c r="ID54" s="430"/>
      <c r="IE54" s="430"/>
      <c r="IF54" s="430"/>
      <c r="IG54" s="430"/>
      <c r="IH54" s="430"/>
      <c r="II54" s="430"/>
      <c r="IJ54" s="430"/>
      <c r="IK54" s="430"/>
      <c r="IL54" s="430"/>
      <c r="IM54" s="430"/>
      <c r="IN54" s="430"/>
      <c r="IO54" s="430"/>
      <c r="IP54" s="430"/>
      <c r="IQ54" s="430"/>
      <c r="IR54" s="430"/>
      <c r="IS54" s="430"/>
      <c r="IT54" s="430"/>
      <c r="IU54" s="430"/>
      <c r="IV54" s="430"/>
      <c r="IW54" s="430"/>
      <c r="IX54" s="430"/>
      <c r="IY54" s="430"/>
      <c r="IZ54" s="430"/>
      <c r="JA54" s="430"/>
      <c r="JB54" s="430"/>
      <c r="JC54" s="430"/>
      <c r="JD54" s="430"/>
      <c r="JE54" s="430"/>
      <c r="JF54" s="430"/>
      <c r="JG54" s="430"/>
      <c r="JH54" s="430"/>
      <c r="JI54" s="430"/>
      <c r="JJ54" s="430"/>
    </row>
    <row r="55" spans="1:270" s="437" customFormat="1" ht="54" customHeight="1" x14ac:dyDescent="0.2">
      <c r="A55" s="504">
        <v>10</v>
      </c>
      <c r="B55" s="505"/>
      <c r="C55" s="460" t="s">
        <v>247</v>
      </c>
      <c r="D55" s="492" t="str">
        <f t="shared" si="2"/>
        <v>N/A</v>
      </c>
      <c r="E55" s="952"/>
      <c r="F55" s="952"/>
      <c r="G55" s="950"/>
      <c r="H55" s="950"/>
      <c r="I55" s="950"/>
      <c r="J55" s="951"/>
      <c r="K55" s="491"/>
      <c r="L55" s="451"/>
      <c r="M55" s="430"/>
      <c r="N55" s="430"/>
      <c r="O55" s="430"/>
      <c r="P55" s="430"/>
      <c r="Q55" s="430"/>
      <c r="R55" s="430"/>
      <c r="S55" s="430"/>
      <c r="T55" s="430"/>
      <c r="U55" s="430"/>
      <c r="V55" s="430"/>
      <c r="W55" s="430"/>
      <c r="X55" s="430"/>
      <c r="Y55" s="430"/>
      <c r="Z55" s="430"/>
      <c r="AA55" s="430"/>
      <c r="AB55" s="430"/>
      <c r="AC55" s="430"/>
      <c r="AD55" s="430"/>
      <c r="AE55" s="430"/>
      <c r="AF55" s="430"/>
      <c r="AG55" s="430"/>
      <c r="AH55" s="430"/>
      <c r="AI55" s="430"/>
      <c r="AJ55" s="430"/>
      <c r="AK55" s="430"/>
      <c r="AL55" s="430"/>
      <c r="AM55" s="430"/>
      <c r="AN55" s="430"/>
      <c r="AO55" s="430"/>
      <c r="AP55" s="430"/>
      <c r="AQ55" s="430"/>
      <c r="AR55" s="430"/>
      <c r="AS55" s="430"/>
      <c r="AT55" s="430"/>
      <c r="AU55" s="430"/>
      <c r="AV55" s="430"/>
      <c r="AW55" s="430"/>
      <c r="AX55" s="430"/>
      <c r="AY55" s="430"/>
      <c r="AZ55" s="430"/>
      <c r="BA55" s="430"/>
      <c r="BB55" s="430"/>
      <c r="BC55" s="430"/>
      <c r="BD55" s="430"/>
      <c r="BE55" s="430"/>
      <c r="BF55" s="430"/>
      <c r="BG55" s="430"/>
      <c r="BH55" s="430"/>
      <c r="BI55" s="430"/>
      <c r="BJ55" s="430"/>
      <c r="BK55" s="430"/>
      <c r="BL55" s="430"/>
      <c r="BM55" s="430"/>
      <c r="BN55" s="430"/>
      <c r="BO55" s="430"/>
      <c r="BP55" s="430"/>
      <c r="BQ55" s="430"/>
      <c r="BR55" s="430"/>
      <c r="BS55" s="430"/>
      <c r="BT55" s="430"/>
      <c r="BU55" s="430"/>
      <c r="BV55" s="430"/>
      <c r="BW55" s="430"/>
      <c r="BX55" s="430"/>
      <c r="BY55" s="430"/>
      <c r="BZ55" s="430"/>
      <c r="CA55" s="430"/>
      <c r="CB55" s="430"/>
      <c r="CC55" s="430"/>
      <c r="CD55" s="430"/>
      <c r="CE55" s="430"/>
      <c r="CF55" s="430"/>
      <c r="CG55" s="430"/>
      <c r="CH55" s="430"/>
      <c r="CI55" s="430"/>
      <c r="CJ55" s="430"/>
      <c r="CK55" s="430"/>
      <c r="CL55" s="430"/>
      <c r="CM55" s="430"/>
      <c r="CN55" s="430"/>
      <c r="CO55" s="430"/>
      <c r="CP55" s="430"/>
      <c r="CQ55" s="430"/>
      <c r="CR55" s="430"/>
      <c r="CS55" s="430"/>
      <c r="CT55" s="430"/>
      <c r="CU55" s="430"/>
      <c r="CV55" s="430"/>
      <c r="CW55" s="430"/>
      <c r="CX55" s="430"/>
      <c r="CY55" s="430"/>
      <c r="CZ55" s="430"/>
      <c r="DA55" s="430"/>
      <c r="DB55" s="430"/>
      <c r="DC55" s="430"/>
      <c r="DD55" s="430"/>
      <c r="DE55" s="430"/>
      <c r="DF55" s="430"/>
      <c r="DG55" s="430"/>
      <c r="DH55" s="430"/>
      <c r="DI55" s="430"/>
      <c r="DJ55" s="430"/>
      <c r="DK55" s="430"/>
      <c r="DL55" s="430"/>
      <c r="DM55" s="430"/>
      <c r="DN55" s="430"/>
      <c r="DO55" s="430"/>
      <c r="DP55" s="430"/>
      <c r="DQ55" s="430"/>
      <c r="DR55" s="430"/>
      <c r="DS55" s="430"/>
      <c r="DT55" s="430"/>
      <c r="DU55" s="430"/>
      <c r="DV55" s="430"/>
      <c r="DW55" s="430"/>
      <c r="DX55" s="430"/>
      <c r="DY55" s="430"/>
      <c r="DZ55" s="430"/>
      <c r="EA55" s="430"/>
      <c r="EB55" s="430"/>
      <c r="EC55" s="430"/>
      <c r="ED55" s="430"/>
      <c r="EE55" s="430"/>
      <c r="EF55" s="430"/>
      <c r="EG55" s="430"/>
      <c r="EH55" s="430"/>
      <c r="EI55" s="430"/>
      <c r="EJ55" s="430"/>
      <c r="EK55" s="430"/>
      <c r="EL55" s="430"/>
      <c r="EM55" s="430"/>
      <c r="EN55" s="430"/>
      <c r="EO55" s="430"/>
      <c r="EP55" s="430"/>
      <c r="EQ55" s="430"/>
      <c r="ER55" s="430"/>
      <c r="ES55" s="430"/>
      <c r="ET55" s="430"/>
      <c r="EU55" s="430"/>
      <c r="EV55" s="430"/>
      <c r="EW55" s="430"/>
      <c r="EX55" s="430"/>
      <c r="EY55" s="430"/>
      <c r="EZ55" s="430"/>
      <c r="FA55" s="430"/>
      <c r="FB55" s="430"/>
      <c r="FC55" s="430"/>
      <c r="FD55" s="430"/>
      <c r="FE55" s="430"/>
      <c r="FF55" s="430"/>
      <c r="FG55" s="430"/>
      <c r="FH55" s="430"/>
      <c r="FI55" s="430"/>
      <c r="FJ55" s="430"/>
      <c r="FK55" s="430"/>
      <c r="FL55" s="430"/>
      <c r="FM55" s="430"/>
      <c r="FN55" s="430"/>
      <c r="FO55" s="430"/>
      <c r="FP55" s="430"/>
      <c r="FQ55" s="430"/>
      <c r="FR55" s="430"/>
      <c r="FS55" s="430"/>
      <c r="FT55" s="430"/>
      <c r="FU55" s="430"/>
      <c r="FV55" s="430"/>
      <c r="FW55" s="430"/>
      <c r="FX55" s="430"/>
      <c r="FY55" s="430"/>
      <c r="FZ55" s="430"/>
      <c r="GA55" s="430"/>
      <c r="GB55" s="430"/>
      <c r="GC55" s="430"/>
      <c r="GD55" s="430"/>
      <c r="GE55" s="430"/>
      <c r="GF55" s="430"/>
      <c r="GG55" s="430"/>
      <c r="GH55" s="430"/>
      <c r="GI55" s="430"/>
      <c r="GJ55" s="430"/>
      <c r="GK55" s="430"/>
      <c r="GL55" s="430"/>
      <c r="GM55" s="430"/>
      <c r="GN55" s="430"/>
      <c r="GO55" s="430"/>
      <c r="GP55" s="430"/>
      <c r="GQ55" s="430"/>
      <c r="GR55" s="430"/>
      <c r="GS55" s="430"/>
      <c r="GT55" s="430"/>
      <c r="GU55" s="430"/>
      <c r="GV55" s="430"/>
      <c r="GW55" s="430"/>
      <c r="GX55" s="430"/>
      <c r="GY55" s="430"/>
      <c r="GZ55" s="430"/>
      <c r="HA55" s="430"/>
      <c r="HB55" s="430"/>
      <c r="HC55" s="430"/>
      <c r="HD55" s="430"/>
      <c r="HE55" s="430"/>
      <c r="HF55" s="430"/>
      <c r="HG55" s="430"/>
      <c r="HH55" s="430"/>
      <c r="HI55" s="430"/>
      <c r="HJ55" s="430"/>
      <c r="HK55" s="430"/>
      <c r="HL55" s="430"/>
      <c r="HM55" s="430"/>
      <c r="HN55" s="430"/>
      <c r="HO55" s="430"/>
      <c r="HP55" s="430"/>
      <c r="HQ55" s="430"/>
      <c r="HR55" s="430"/>
      <c r="HS55" s="430"/>
      <c r="HT55" s="430"/>
      <c r="HU55" s="430"/>
      <c r="HV55" s="430"/>
      <c r="HW55" s="430"/>
      <c r="HX55" s="430"/>
      <c r="HY55" s="430"/>
      <c r="HZ55" s="430"/>
      <c r="IA55" s="430"/>
      <c r="IB55" s="430"/>
      <c r="IC55" s="430"/>
      <c r="ID55" s="430"/>
      <c r="IE55" s="430"/>
      <c r="IF55" s="430"/>
      <c r="IG55" s="430"/>
      <c r="IH55" s="430"/>
      <c r="II55" s="430"/>
      <c r="IJ55" s="430"/>
      <c r="IK55" s="430"/>
      <c r="IL55" s="430"/>
      <c r="IM55" s="430"/>
      <c r="IN55" s="430"/>
      <c r="IO55" s="430"/>
      <c r="IP55" s="430"/>
      <c r="IQ55" s="430"/>
      <c r="IR55" s="430"/>
      <c r="IS55" s="430"/>
      <c r="IT55" s="430"/>
      <c r="IU55" s="430"/>
      <c r="IV55" s="430"/>
      <c r="IW55" s="430"/>
      <c r="IX55" s="430"/>
      <c r="IY55" s="430"/>
      <c r="IZ55" s="430"/>
      <c r="JA55" s="430"/>
      <c r="JB55" s="430"/>
      <c r="JC55" s="430"/>
      <c r="JD55" s="430"/>
      <c r="JE55" s="430"/>
      <c r="JF55" s="430"/>
      <c r="JG55" s="430"/>
      <c r="JH55" s="430"/>
      <c r="JI55" s="430"/>
      <c r="JJ55" s="430"/>
    </row>
    <row r="56" spans="1:270" s="437" customFormat="1" ht="39" customHeight="1" x14ac:dyDescent="0.2">
      <c r="A56" s="506" t="s">
        <v>335</v>
      </c>
      <c r="B56" s="507"/>
      <c r="C56" s="467" t="s">
        <v>292</v>
      </c>
      <c r="D56" s="495" t="str">
        <f t="shared" si="2"/>
        <v>N/A</v>
      </c>
      <c r="E56" s="952"/>
      <c r="F56" s="952"/>
      <c r="G56" s="950"/>
      <c r="H56" s="950"/>
      <c r="I56" s="950"/>
      <c r="J56" s="951"/>
      <c r="K56" s="491"/>
      <c r="L56" s="451"/>
      <c r="M56" s="430"/>
      <c r="N56" s="430"/>
      <c r="O56" s="430"/>
      <c r="P56" s="430"/>
      <c r="Q56" s="430"/>
      <c r="R56" s="430"/>
      <c r="S56" s="430"/>
      <c r="T56" s="430"/>
      <c r="U56" s="430"/>
      <c r="V56" s="430"/>
      <c r="W56" s="430"/>
      <c r="X56" s="430"/>
      <c r="Y56" s="430"/>
      <c r="Z56" s="430"/>
      <c r="AA56" s="430"/>
      <c r="AB56" s="430"/>
      <c r="AC56" s="430"/>
      <c r="AD56" s="430"/>
      <c r="AE56" s="430"/>
      <c r="AF56" s="430"/>
      <c r="AG56" s="430"/>
      <c r="AH56" s="430"/>
      <c r="AI56" s="430"/>
      <c r="AJ56" s="430"/>
      <c r="AK56" s="430"/>
      <c r="AL56" s="430"/>
      <c r="AM56" s="430"/>
      <c r="AN56" s="430"/>
      <c r="AO56" s="430"/>
      <c r="AP56" s="430"/>
      <c r="AQ56" s="430"/>
      <c r="AR56" s="430"/>
      <c r="AS56" s="430"/>
      <c r="AT56" s="430"/>
      <c r="AU56" s="430"/>
      <c r="AV56" s="430"/>
      <c r="AW56" s="430"/>
      <c r="AX56" s="430"/>
      <c r="AY56" s="430"/>
      <c r="AZ56" s="430"/>
      <c r="BA56" s="430"/>
      <c r="BB56" s="430"/>
      <c r="BC56" s="430"/>
      <c r="BD56" s="430"/>
      <c r="BE56" s="430"/>
      <c r="BF56" s="430"/>
      <c r="BG56" s="430"/>
      <c r="BH56" s="430"/>
      <c r="BI56" s="430"/>
      <c r="BJ56" s="430"/>
      <c r="BK56" s="430"/>
      <c r="BL56" s="430"/>
      <c r="BM56" s="430"/>
      <c r="BN56" s="430"/>
      <c r="BO56" s="430"/>
      <c r="BP56" s="430"/>
      <c r="BQ56" s="430"/>
      <c r="BR56" s="430"/>
      <c r="BS56" s="430"/>
      <c r="BT56" s="430"/>
      <c r="BU56" s="430"/>
      <c r="BV56" s="430"/>
      <c r="BW56" s="430"/>
      <c r="BX56" s="430"/>
      <c r="BY56" s="430"/>
      <c r="BZ56" s="430"/>
      <c r="CA56" s="430"/>
      <c r="CB56" s="430"/>
      <c r="CC56" s="430"/>
      <c r="CD56" s="430"/>
      <c r="CE56" s="430"/>
      <c r="CF56" s="430"/>
      <c r="CG56" s="430"/>
      <c r="CH56" s="430"/>
      <c r="CI56" s="430"/>
      <c r="CJ56" s="430"/>
      <c r="CK56" s="430"/>
      <c r="CL56" s="430"/>
      <c r="CM56" s="430"/>
      <c r="CN56" s="430"/>
      <c r="CO56" s="430"/>
      <c r="CP56" s="430"/>
      <c r="CQ56" s="430"/>
      <c r="CR56" s="430"/>
      <c r="CS56" s="430"/>
      <c r="CT56" s="430"/>
      <c r="CU56" s="430"/>
      <c r="CV56" s="430"/>
      <c r="CW56" s="430"/>
      <c r="CX56" s="430"/>
      <c r="CY56" s="430"/>
      <c r="CZ56" s="430"/>
      <c r="DA56" s="430"/>
      <c r="DB56" s="430"/>
      <c r="DC56" s="430"/>
      <c r="DD56" s="430"/>
      <c r="DE56" s="430"/>
      <c r="DF56" s="430"/>
      <c r="DG56" s="430"/>
      <c r="DH56" s="430"/>
      <c r="DI56" s="430"/>
      <c r="DJ56" s="430"/>
      <c r="DK56" s="430"/>
      <c r="DL56" s="430"/>
      <c r="DM56" s="430"/>
      <c r="DN56" s="430"/>
      <c r="DO56" s="430"/>
      <c r="DP56" s="430"/>
      <c r="DQ56" s="430"/>
      <c r="DR56" s="430"/>
      <c r="DS56" s="430"/>
      <c r="DT56" s="430"/>
      <c r="DU56" s="430"/>
      <c r="DV56" s="430"/>
      <c r="DW56" s="430"/>
      <c r="DX56" s="430"/>
      <c r="DY56" s="430"/>
      <c r="DZ56" s="430"/>
      <c r="EA56" s="430"/>
      <c r="EB56" s="430"/>
      <c r="EC56" s="430"/>
      <c r="ED56" s="430"/>
      <c r="EE56" s="430"/>
      <c r="EF56" s="430"/>
      <c r="EG56" s="430"/>
      <c r="EH56" s="430"/>
      <c r="EI56" s="430"/>
      <c r="EJ56" s="430"/>
      <c r="EK56" s="430"/>
      <c r="EL56" s="430"/>
      <c r="EM56" s="430"/>
      <c r="EN56" s="430"/>
      <c r="EO56" s="430"/>
      <c r="EP56" s="430"/>
      <c r="EQ56" s="430"/>
      <c r="ER56" s="430"/>
      <c r="ES56" s="430"/>
      <c r="ET56" s="430"/>
      <c r="EU56" s="430"/>
      <c r="EV56" s="430"/>
      <c r="EW56" s="430"/>
      <c r="EX56" s="430"/>
      <c r="EY56" s="430"/>
      <c r="EZ56" s="430"/>
      <c r="FA56" s="430"/>
      <c r="FB56" s="430"/>
      <c r="FC56" s="430"/>
      <c r="FD56" s="430"/>
      <c r="FE56" s="430"/>
      <c r="FF56" s="430"/>
      <c r="FG56" s="430"/>
      <c r="FH56" s="430"/>
      <c r="FI56" s="430"/>
      <c r="FJ56" s="430"/>
      <c r="FK56" s="430"/>
      <c r="FL56" s="430"/>
      <c r="FM56" s="430"/>
      <c r="FN56" s="430"/>
      <c r="FO56" s="430"/>
      <c r="FP56" s="430"/>
      <c r="FQ56" s="430"/>
      <c r="FR56" s="430"/>
      <c r="FS56" s="430"/>
      <c r="FT56" s="430"/>
      <c r="FU56" s="430"/>
      <c r="FV56" s="430"/>
      <c r="FW56" s="430"/>
      <c r="FX56" s="430"/>
      <c r="FY56" s="430"/>
      <c r="FZ56" s="430"/>
      <c r="GA56" s="430"/>
      <c r="GB56" s="430"/>
      <c r="GC56" s="430"/>
      <c r="GD56" s="430"/>
      <c r="GE56" s="430"/>
      <c r="GF56" s="430"/>
      <c r="GG56" s="430"/>
      <c r="GH56" s="430"/>
      <c r="GI56" s="430"/>
      <c r="GJ56" s="430"/>
      <c r="GK56" s="430"/>
      <c r="GL56" s="430"/>
      <c r="GM56" s="430"/>
      <c r="GN56" s="430"/>
      <c r="GO56" s="430"/>
      <c r="GP56" s="430"/>
      <c r="GQ56" s="430"/>
      <c r="GR56" s="430"/>
      <c r="GS56" s="430"/>
      <c r="GT56" s="430"/>
      <c r="GU56" s="430"/>
      <c r="GV56" s="430"/>
      <c r="GW56" s="430"/>
      <c r="GX56" s="430"/>
      <c r="GY56" s="430"/>
      <c r="GZ56" s="430"/>
      <c r="HA56" s="430"/>
      <c r="HB56" s="430"/>
      <c r="HC56" s="430"/>
      <c r="HD56" s="430"/>
      <c r="HE56" s="430"/>
      <c r="HF56" s="430"/>
      <c r="HG56" s="430"/>
      <c r="HH56" s="430"/>
      <c r="HI56" s="430"/>
      <c r="HJ56" s="430"/>
      <c r="HK56" s="430"/>
      <c r="HL56" s="430"/>
      <c r="HM56" s="430"/>
      <c r="HN56" s="430"/>
      <c r="HO56" s="430"/>
      <c r="HP56" s="430"/>
      <c r="HQ56" s="430"/>
      <c r="HR56" s="430"/>
      <c r="HS56" s="430"/>
      <c r="HT56" s="430"/>
      <c r="HU56" s="430"/>
      <c r="HV56" s="430"/>
      <c r="HW56" s="430"/>
      <c r="HX56" s="430"/>
      <c r="HY56" s="430"/>
      <c r="HZ56" s="430"/>
      <c r="IA56" s="430"/>
      <c r="IB56" s="430"/>
      <c r="IC56" s="430"/>
      <c r="ID56" s="430"/>
      <c r="IE56" s="430"/>
      <c r="IF56" s="430"/>
      <c r="IG56" s="430"/>
      <c r="IH56" s="430"/>
      <c r="II56" s="430"/>
      <c r="IJ56" s="430"/>
      <c r="IK56" s="430"/>
      <c r="IL56" s="430"/>
      <c r="IM56" s="430"/>
      <c r="IN56" s="430"/>
      <c r="IO56" s="430"/>
      <c r="IP56" s="430"/>
      <c r="IQ56" s="430"/>
      <c r="IR56" s="430"/>
      <c r="IS56" s="430"/>
      <c r="IT56" s="430"/>
      <c r="IU56" s="430"/>
      <c r="IV56" s="430"/>
      <c r="IW56" s="430"/>
      <c r="IX56" s="430"/>
      <c r="IY56" s="430"/>
      <c r="IZ56" s="430"/>
      <c r="JA56" s="430"/>
      <c r="JB56" s="430"/>
      <c r="JC56" s="430"/>
      <c r="JD56" s="430"/>
      <c r="JE56" s="430"/>
      <c r="JF56" s="430"/>
      <c r="JG56" s="430"/>
      <c r="JH56" s="430"/>
      <c r="JI56" s="430"/>
      <c r="JJ56" s="430"/>
    </row>
    <row r="57" spans="1:270" s="437" customFormat="1" ht="41.25" customHeight="1" x14ac:dyDescent="0.2">
      <c r="A57" s="506" t="s">
        <v>336</v>
      </c>
      <c r="B57" s="507"/>
      <c r="C57" s="467" t="s">
        <v>295</v>
      </c>
      <c r="D57" s="495" t="str">
        <f t="shared" si="2"/>
        <v>N/A</v>
      </c>
      <c r="E57" s="952"/>
      <c r="F57" s="952"/>
      <c r="G57" s="950"/>
      <c r="H57" s="950"/>
      <c r="I57" s="950"/>
      <c r="J57" s="951"/>
      <c r="K57" s="491"/>
      <c r="L57" s="451"/>
      <c r="M57" s="430"/>
      <c r="N57" s="430"/>
      <c r="O57" s="430"/>
      <c r="P57" s="430"/>
      <c r="Q57" s="430"/>
      <c r="R57" s="430"/>
      <c r="S57" s="430"/>
      <c r="T57" s="430"/>
      <c r="U57" s="430"/>
      <c r="V57" s="430"/>
      <c r="W57" s="430"/>
      <c r="X57" s="430"/>
      <c r="Y57" s="430"/>
      <c r="Z57" s="430"/>
      <c r="AA57" s="430"/>
      <c r="AB57" s="430"/>
      <c r="AC57" s="430"/>
      <c r="AD57" s="430"/>
      <c r="AE57" s="430"/>
      <c r="AF57" s="430"/>
      <c r="AG57" s="430"/>
      <c r="AH57" s="430"/>
      <c r="AI57" s="430"/>
      <c r="AJ57" s="430"/>
      <c r="AK57" s="430"/>
      <c r="AL57" s="430"/>
      <c r="AM57" s="430"/>
      <c r="AN57" s="430"/>
      <c r="AO57" s="430"/>
      <c r="AP57" s="430"/>
      <c r="AQ57" s="430"/>
      <c r="AR57" s="430"/>
      <c r="AS57" s="430"/>
      <c r="AT57" s="430"/>
      <c r="AU57" s="430"/>
      <c r="AV57" s="430"/>
      <c r="AW57" s="430"/>
      <c r="AX57" s="430"/>
      <c r="AY57" s="430"/>
      <c r="AZ57" s="430"/>
      <c r="BA57" s="430"/>
      <c r="BB57" s="430"/>
      <c r="BC57" s="430"/>
      <c r="BD57" s="430"/>
      <c r="BE57" s="430"/>
      <c r="BF57" s="430"/>
      <c r="BG57" s="430"/>
      <c r="BH57" s="430"/>
      <c r="BI57" s="430"/>
      <c r="BJ57" s="430"/>
      <c r="BK57" s="430"/>
      <c r="BL57" s="430"/>
      <c r="BM57" s="430"/>
      <c r="BN57" s="430"/>
      <c r="BO57" s="430"/>
      <c r="BP57" s="430"/>
      <c r="BQ57" s="430"/>
      <c r="BR57" s="430"/>
      <c r="BS57" s="430"/>
      <c r="BT57" s="430"/>
      <c r="BU57" s="430"/>
      <c r="BV57" s="430"/>
      <c r="BW57" s="430"/>
      <c r="BX57" s="430"/>
      <c r="BY57" s="430"/>
      <c r="BZ57" s="430"/>
      <c r="CA57" s="430"/>
      <c r="CB57" s="430"/>
      <c r="CC57" s="430"/>
      <c r="CD57" s="430"/>
      <c r="CE57" s="430"/>
      <c r="CF57" s="430"/>
      <c r="CG57" s="430"/>
      <c r="CH57" s="430"/>
      <c r="CI57" s="430"/>
      <c r="CJ57" s="430"/>
      <c r="CK57" s="430"/>
      <c r="CL57" s="430"/>
      <c r="CM57" s="430"/>
      <c r="CN57" s="430"/>
      <c r="CO57" s="430"/>
      <c r="CP57" s="430"/>
      <c r="CQ57" s="430"/>
      <c r="CR57" s="430"/>
      <c r="CS57" s="430"/>
      <c r="CT57" s="430"/>
      <c r="CU57" s="430"/>
      <c r="CV57" s="430"/>
      <c r="CW57" s="430"/>
      <c r="CX57" s="430"/>
      <c r="CY57" s="430"/>
      <c r="CZ57" s="430"/>
      <c r="DA57" s="430"/>
      <c r="DB57" s="430"/>
      <c r="DC57" s="430"/>
      <c r="DD57" s="430"/>
      <c r="DE57" s="430"/>
      <c r="DF57" s="430"/>
      <c r="DG57" s="430"/>
      <c r="DH57" s="430"/>
      <c r="DI57" s="430"/>
      <c r="DJ57" s="430"/>
      <c r="DK57" s="430"/>
      <c r="DL57" s="430"/>
      <c r="DM57" s="430"/>
      <c r="DN57" s="430"/>
      <c r="DO57" s="430"/>
      <c r="DP57" s="430"/>
      <c r="DQ57" s="430"/>
      <c r="DR57" s="430"/>
      <c r="DS57" s="430"/>
      <c r="DT57" s="430"/>
      <c r="DU57" s="430"/>
      <c r="DV57" s="430"/>
      <c r="DW57" s="430"/>
      <c r="DX57" s="430"/>
      <c r="DY57" s="430"/>
      <c r="DZ57" s="430"/>
      <c r="EA57" s="430"/>
      <c r="EB57" s="430"/>
      <c r="EC57" s="430"/>
      <c r="ED57" s="430"/>
      <c r="EE57" s="430"/>
      <c r="EF57" s="430"/>
      <c r="EG57" s="430"/>
      <c r="EH57" s="430"/>
      <c r="EI57" s="430"/>
      <c r="EJ57" s="430"/>
      <c r="EK57" s="430"/>
      <c r="EL57" s="430"/>
      <c r="EM57" s="430"/>
      <c r="EN57" s="430"/>
      <c r="EO57" s="430"/>
      <c r="EP57" s="430"/>
      <c r="EQ57" s="430"/>
      <c r="ER57" s="430"/>
      <c r="ES57" s="430"/>
      <c r="ET57" s="430"/>
      <c r="EU57" s="430"/>
      <c r="EV57" s="430"/>
      <c r="EW57" s="430"/>
      <c r="EX57" s="430"/>
      <c r="EY57" s="430"/>
      <c r="EZ57" s="430"/>
      <c r="FA57" s="430"/>
      <c r="FB57" s="430"/>
      <c r="FC57" s="430"/>
      <c r="FD57" s="430"/>
      <c r="FE57" s="430"/>
      <c r="FF57" s="430"/>
      <c r="FG57" s="430"/>
      <c r="FH57" s="430"/>
      <c r="FI57" s="430"/>
      <c r="FJ57" s="430"/>
      <c r="FK57" s="430"/>
      <c r="FL57" s="430"/>
      <c r="FM57" s="430"/>
      <c r="FN57" s="430"/>
      <c r="FO57" s="430"/>
      <c r="FP57" s="430"/>
      <c r="FQ57" s="430"/>
      <c r="FR57" s="430"/>
      <c r="FS57" s="430"/>
      <c r="FT57" s="430"/>
      <c r="FU57" s="430"/>
      <c r="FV57" s="430"/>
      <c r="FW57" s="430"/>
      <c r="FX57" s="430"/>
      <c r="FY57" s="430"/>
      <c r="FZ57" s="430"/>
      <c r="GA57" s="430"/>
      <c r="GB57" s="430"/>
      <c r="GC57" s="430"/>
      <c r="GD57" s="430"/>
      <c r="GE57" s="430"/>
      <c r="GF57" s="430"/>
      <c r="GG57" s="430"/>
      <c r="GH57" s="430"/>
      <c r="GI57" s="430"/>
      <c r="GJ57" s="430"/>
      <c r="GK57" s="430"/>
      <c r="GL57" s="430"/>
      <c r="GM57" s="430"/>
      <c r="GN57" s="430"/>
      <c r="GO57" s="430"/>
      <c r="GP57" s="430"/>
      <c r="GQ57" s="430"/>
      <c r="GR57" s="430"/>
      <c r="GS57" s="430"/>
      <c r="GT57" s="430"/>
      <c r="GU57" s="430"/>
      <c r="GV57" s="430"/>
      <c r="GW57" s="430"/>
      <c r="GX57" s="430"/>
      <c r="GY57" s="430"/>
      <c r="GZ57" s="430"/>
      <c r="HA57" s="430"/>
      <c r="HB57" s="430"/>
      <c r="HC57" s="430"/>
      <c r="HD57" s="430"/>
      <c r="HE57" s="430"/>
      <c r="HF57" s="430"/>
      <c r="HG57" s="430"/>
      <c r="HH57" s="430"/>
      <c r="HI57" s="430"/>
      <c r="HJ57" s="430"/>
      <c r="HK57" s="430"/>
      <c r="HL57" s="430"/>
      <c r="HM57" s="430"/>
      <c r="HN57" s="430"/>
      <c r="HO57" s="430"/>
      <c r="HP57" s="430"/>
      <c r="HQ57" s="430"/>
      <c r="HR57" s="430"/>
      <c r="HS57" s="430"/>
      <c r="HT57" s="430"/>
      <c r="HU57" s="430"/>
      <c r="HV57" s="430"/>
      <c r="HW57" s="430"/>
      <c r="HX57" s="430"/>
      <c r="HY57" s="430"/>
      <c r="HZ57" s="430"/>
      <c r="IA57" s="430"/>
      <c r="IB57" s="430"/>
      <c r="IC57" s="430"/>
      <c r="ID57" s="430"/>
      <c r="IE57" s="430"/>
      <c r="IF57" s="430"/>
      <c r="IG57" s="430"/>
      <c r="IH57" s="430"/>
      <c r="II57" s="430"/>
      <c r="IJ57" s="430"/>
      <c r="IK57" s="430"/>
      <c r="IL57" s="430"/>
      <c r="IM57" s="430"/>
      <c r="IN57" s="430"/>
      <c r="IO57" s="430"/>
      <c r="IP57" s="430"/>
      <c r="IQ57" s="430"/>
      <c r="IR57" s="430"/>
      <c r="IS57" s="430"/>
      <c r="IT57" s="430"/>
      <c r="IU57" s="430"/>
      <c r="IV57" s="430"/>
      <c r="IW57" s="430"/>
      <c r="IX57" s="430"/>
      <c r="IY57" s="430"/>
      <c r="IZ57" s="430"/>
      <c r="JA57" s="430"/>
      <c r="JB57" s="430"/>
      <c r="JC57" s="430"/>
      <c r="JD57" s="430"/>
      <c r="JE57" s="430"/>
      <c r="JF57" s="430"/>
      <c r="JG57" s="430"/>
      <c r="JH57" s="430"/>
      <c r="JI57" s="430"/>
      <c r="JJ57" s="430"/>
    </row>
    <row r="58" spans="1:270" s="452" customFormat="1" ht="30" hidden="1" customHeight="1" x14ac:dyDescent="0.2">
      <c r="A58" s="974" t="s">
        <v>303</v>
      </c>
      <c r="B58" s="975"/>
      <c r="C58" s="975"/>
      <c r="D58" s="496" t="str">
        <f>IF(AND(D56="N/A",D56="N/A"),"N/A",ROUND(AVERAGE(D56:D57),2))</f>
        <v>N/A</v>
      </c>
      <c r="E58" s="976"/>
      <c r="F58" s="976"/>
      <c r="G58" s="976"/>
      <c r="H58" s="976"/>
      <c r="I58" s="976"/>
      <c r="J58" s="977"/>
      <c r="K58" s="491"/>
      <c r="L58" s="451"/>
      <c r="M58" s="430"/>
      <c r="N58" s="430"/>
      <c r="O58" s="430"/>
      <c r="P58" s="430"/>
      <c r="Q58" s="430"/>
      <c r="R58" s="430"/>
      <c r="S58" s="430"/>
      <c r="T58" s="430"/>
      <c r="U58" s="430"/>
      <c r="V58" s="430"/>
      <c r="W58" s="430"/>
      <c r="X58" s="430"/>
      <c r="Y58" s="430"/>
      <c r="Z58" s="430"/>
      <c r="AA58" s="430"/>
      <c r="AB58" s="430"/>
      <c r="AC58" s="430"/>
      <c r="AD58" s="430"/>
      <c r="AE58" s="430"/>
      <c r="AF58" s="430"/>
      <c r="AG58" s="430"/>
      <c r="AH58" s="430"/>
      <c r="AI58" s="430"/>
      <c r="AJ58" s="430"/>
      <c r="AK58" s="430"/>
      <c r="AL58" s="430"/>
      <c r="AM58" s="430"/>
      <c r="AN58" s="430"/>
      <c r="AO58" s="430"/>
      <c r="AP58" s="430"/>
      <c r="AQ58" s="430"/>
      <c r="AR58" s="430"/>
      <c r="AS58" s="430"/>
      <c r="AT58" s="430"/>
      <c r="AU58" s="430"/>
      <c r="AV58" s="430"/>
      <c r="AW58" s="430"/>
      <c r="AX58" s="430"/>
      <c r="AY58" s="430"/>
      <c r="AZ58" s="430"/>
      <c r="BA58" s="430"/>
      <c r="BB58" s="430"/>
      <c r="BC58" s="430"/>
      <c r="BD58" s="430"/>
      <c r="BE58" s="430"/>
      <c r="BF58" s="430"/>
      <c r="BG58" s="430"/>
      <c r="BH58" s="430"/>
      <c r="BI58" s="430"/>
      <c r="BJ58" s="430"/>
      <c r="BK58" s="430"/>
      <c r="BL58" s="430"/>
      <c r="BM58" s="430"/>
      <c r="BN58" s="430"/>
      <c r="BO58" s="430"/>
      <c r="BP58" s="430"/>
      <c r="BQ58" s="430"/>
      <c r="BR58" s="430"/>
      <c r="BS58" s="430"/>
      <c r="BT58" s="430"/>
      <c r="BU58" s="430"/>
      <c r="BV58" s="430"/>
      <c r="BW58" s="430"/>
      <c r="BX58" s="430"/>
      <c r="BY58" s="430"/>
      <c r="BZ58" s="430"/>
      <c r="CA58" s="430"/>
      <c r="CB58" s="430"/>
      <c r="CC58" s="430"/>
      <c r="CD58" s="430"/>
      <c r="CE58" s="430"/>
      <c r="CF58" s="430"/>
      <c r="CG58" s="430"/>
      <c r="CH58" s="430"/>
      <c r="CI58" s="430"/>
      <c r="CJ58" s="430"/>
      <c r="CK58" s="430"/>
      <c r="CL58" s="430"/>
      <c r="CM58" s="430"/>
      <c r="CN58" s="430"/>
      <c r="CO58" s="430"/>
      <c r="CP58" s="430"/>
      <c r="CQ58" s="430"/>
      <c r="CR58" s="430"/>
      <c r="CS58" s="430"/>
      <c r="CT58" s="430"/>
      <c r="CU58" s="430"/>
      <c r="CV58" s="430"/>
      <c r="CW58" s="430"/>
      <c r="CX58" s="430"/>
      <c r="CY58" s="430"/>
      <c r="CZ58" s="430"/>
      <c r="DA58" s="430"/>
      <c r="DB58" s="430"/>
      <c r="DC58" s="430"/>
      <c r="DD58" s="430"/>
      <c r="DE58" s="430"/>
      <c r="DF58" s="430"/>
      <c r="DG58" s="430"/>
      <c r="DH58" s="430"/>
      <c r="DI58" s="430"/>
      <c r="DJ58" s="430"/>
      <c r="DK58" s="430"/>
      <c r="DL58" s="430"/>
      <c r="DM58" s="430"/>
      <c r="DN58" s="430"/>
      <c r="DO58" s="430"/>
      <c r="DP58" s="430"/>
      <c r="DQ58" s="430"/>
      <c r="DR58" s="430"/>
      <c r="DS58" s="430"/>
      <c r="DT58" s="430"/>
      <c r="DU58" s="430"/>
      <c r="DV58" s="430"/>
      <c r="DW58" s="430"/>
      <c r="DX58" s="430"/>
      <c r="DY58" s="430"/>
      <c r="DZ58" s="430"/>
      <c r="EA58" s="430"/>
      <c r="EB58" s="430"/>
      <c r="EC58" s="430"/>
      <c r="ED58" s="430"/>
      <c r="EE58" s="430"/>
      <c r="EF58" s="430"/>
      <c r="EG58" s="430"/>
      <c r="EH58" s="430"/>
      <c r="EI58" s="430"/>
      <c r="EJ58" s="430"/>
      <c r="EK58" s="430"/>
      <c r="EL58" s="430"/>
      <c r="EM58" s="430"/>
      <c r="EN58" s="430"/>
      <c r="EO58" s="430"/>
      <c r="EP58" s="430"/>
      <c r="EQ58" s="430"/>
      <c r="ER58" s="430"/>
      <c r="ES58" s="430"/>
      <c r="ET58" s="430"/>
      <c r="EU58" s="430"/>
      <c r="EV58" s="430"/>
      <c r="EW58" s="430"/>
      <c r="EX58" s="430"/>
      <c r="EY58" s="430"/>
      <c r="EZ58" s="430"/>
      <c r="FA58" s="430"/>
      <c r="FB58" s="430"/>
      <c r="FC58" s="430"/>
      <c r="FD58" s="430"/>
      <c r="FE58" s="430"/>
      <c r="FF58" s="430"/>
      <c r="FG58" s="430"/>
      <c r="FH58" s="430"/>
      <c r="FI58" s="430"/>
      <c r="FJ58" s="430"/>
      <c r="FK58" s="430"/>
      <c r="FL58" s="430"/>
      <c r="FM58" s="430"/>
      <c r="FN58" s="430"/>
      <c r="FO58" s="430"/>
      <c r="FP58" s="430"/>
      <c r="FQ58" s="430"/>
      <c r="FR58" s="430"/>
      <c r="FS58" s="430"/>
      <c r="FT58" s="430"/>
      <c r="FU58" s="430"/>
      <c r="FV58" s="430"/>
      <c r="FW58" s="430"/>
      <c r="FX58" s="430"/>
      <c r="FY58" s="430"/>
      <c r="FZ58" s="430"/>
      <c r="GA58" s="430"/>
      <c r="GB58" s="430"/>
      <c r="GC58" s="430"/>
      <c r="GD58" s="430"/>
      <c r="GE58" s="430"/>
      <c r="GF58" s="430"/>
      <c r="GG58" s="430"/>
      <c r="GH58" s="430"/>
      <c r="GI58" s="430"/>
      <c r="GJ58" s="430"/>
      <c r="GK58" s="430"/>
      <c r="GL58" s="430"/>
      <c r="GM58" s="430"/>
      <c r="GN58" s="430"/>
      <c r="GO58" s="430"/>
      <c r="GP58" s="430"/>
      <c r="GQ58" s="430"/>
      <c r="GR58" s="430"/>
      <c r="GS58" s="430"/>
      <c r="GT58" s="430"/>
      <c r="GU58" s="430"/>
      <c r="GV58" s="430"/>
      <c r="GW58" s="430"/>
      <c r="GX58" s="430"/>
      <c r="GY58" s="430"/>
      <c r="GZ58" s="430"/>
      <c r="HA58" s="430"/>
      <c r="HB58" s="430"/>
      <c r="HC58" s="430"/>
      <c r="HD58" s="430"/>
      <c r="HE58" s="430"/>
      <c r="HF58" s="430"/>
      <c r="HG58" s="430"/>
      <c r="HH58" s="430"/>
      <c r="HI58" s="430"/>
      <c r="HJ58" s="430"/>
      <c r="HK58" s="430"/>
      <c r="HL58" s="430"/>
      <c r="HM58" s="430"/>
      <c r="HN58" s="430"/>
      <c r="HO58" s="430"/>
      <c r="HP58" s="430"/>
      <c r="HQ58" s="430"/>
      <c r="HR58" s="430"/>
      <c r="HS58" s="430"/>
      <c r="HT58" s="430"/>
      <c r="HU58" s="430"/>
      <c r="HV58" s="430"/>
      <c r="HW58" s="430"/>
      <c r="HX58" s="430"/>
      <c r="HY58" s="430"/>
      <c r="HZ58" s="430"/>
      <c r="IA58" s="430"/>
      <c r="IB58" s="430"/>
      <c r="IC58" s="430"/>
      <c r="ID58" s="430"/>
      <c r="IE58" s="430"/>
      <c r="IF58" s="430"/>
      <c r="IG58" s="430"/>
      <c r="IH58" s="430"/>
      <c r="II58" s="430"/>
      <c r="IJ58" s="430"/>
      <c r="IK58" s="430"/>
      <c r="IL58" s="430"/>
      <c r="IM58" s="430"/>
      <c r="IN58" s="430"/>
      <c r="IO58" s="430"/>
      <c r="IP58" s="430"/>
      <c r="IQ58" s="430"/>
      <c r="IR58" s="430"/>
      <c r="IS58" s="430"/>
      <c r="IT58" s="430"/>
      <c r="IU58" s="430"/>
      <c r="IV58" s="430"/>
      <c r="IW58" s="430"/>
      <c r="IX58" s="430"/>
      <c r="IY58" s="430"/>
      <c r="IZ58" s="430"/>
      <c r="JA58" s="430"/>
      <c r="JB58" s="430"/>
      <c r="JC58" s="430"/>
      <c r="JD58" s="430"/>
      <c r="JE58" s="430"/>
      <c r="JF58" s="430"/>
      <c r="JG58" s="430"/>
      <c r="JH58" s="430"/>
      <c r="JI58" s="430"/>
      <c r="JJ58" s="430"/>
    </row>
    <row r="59" spans="1:270" s="452" customFormat="1" ht="30" customHeight="1" x14ac:dyDescent="0.2">
      <c r="A59" s="948" t="s">
        <v>190</v>
      </c>
      <c r="B59" s="949"/>
      <c r="C59" s="949"/>
      <c r="D59" s="497" t="str">
        <f>IF(AND(D60="N/A",D61="N/A",D62="N/A",D63="N/A",D64="N/A",D65="N/A",D66="N/A",D67="N/A",D68="N/A",D69="N/A",D70="N/A"),"N/A",ROUND(AVERAGE(D60:D70),2))</f>
        <v>N/A</v>
      </c>
      <c r="E59" s="498"/>
      <c r="F59" s="498"/>
      <c r="G59" s="498"/>
      <c r="H59" s="498"/>
      <c r="I59" s="498"/>
      <c r="J59" s="499"/>
      <c r="K59" s="491"/>
      <c r="L59" s="451"/>
      <c r="M59" s="430"/>
      <c r="N59" s="430"/>
      <c r="O59" s="430"/>
      <c r="P59" s="430"/>
      <c r="Q59" s="430"/>
      <c r="R59" s="430"/>
      <c r="S59" s="430"/>
      <c r="T59" s="430"/>
      <c r="U59" s="430"/>
      <c r="V59" s="430"/>
      <c r="W59" s="430"/>
      <c r="X59" s="430"/>
      <c r="Y59" s="430"/>
      <c r="Z59" s="430"/>
      <c r="AA59" s="430"/>
      <c r="AB59" s="430"/>
      <c r="AC59" s="430"/>
      <c r="AD59" s="430"/>
      <c r="AE59" s="430"/>
      <c r="AF59" s="430"/>
      <c r="AG59" s="430"/>
      <c r="AH59" s="430"/>
      <c r="AI59" s="430"/>
      <c r="AJ59" s="430"/>
      <c r="AK59" s="430"/>
      <c r="AL59" s="430"/>
      <c r="AM59" s="430"/>
      <c r="AN59" s="430"/>
      <c r="AO59" s="430"/>
      <c r="AP59" s="430"/>
      <c r="AQ59" s="430"/>
      <c r="AR59" s="430"/>
      <c r="AS59" s="430"/>
      <c r="AT59" s="430"/>
      <c r="AU59" s="430"/>
      <c r="AV59" s="430"/>
      <c r="AW59" s="430"/>
      <c r="AX59" s="430"/>
      <c r="AY59" s="430"/>
      <c r="AZ59" s="430"/>
      <c r="BA59" s="430"/>
      <c r="BB59" s="430"/>
      <c r="BC59" s="430"/>
      <c r="BD59" s="430"/>
      <c r="BE59" s="430"/>
      <c r="BF59" s="430"/>
      <c r="BG59" s="430"/>
      <c r="BH59" s="430"/>
      <c r="BI59" s="430"/>
      <c r="BJ59" s="430"/>
      <c r="BK59" s="430"/>
      <c r="BL59" s="430"/>
      <c r="BM59" s="430"/>
      <c r="BN59" s="430"/>
      <c r="BO59" s="430"/>
      <c r="BP59" s="430"/>
      <c r="BQ59" s="430"/>
      <c r="BR59" s="430"/>
      <c r="BS59" s="430"/>
      <c r="BT59" s="430"/>
      <c r="BU59" s="430"/>
      <c r="BV59" s="430"/>
      <c r="BW59" s="430"/>
      <c r="BX59" s="430"/>
      <c r="BY59" s="430"/>
      <c r="BZ59" s="430"/>
      <c r="CA59" s="430"/>
      <c r="CB59" s="430"/>
      <c r="CC59" s="430"/>
      <c r="CD59" s="430"/>
      <c r="CE59" s="430"/>
      <c r="CF59" s="430"/>
      <c r="CG59" s="430"/>
      <c r="CH59" s="430"/>
      <c r="CI59" s="430"/>
      <c r="CJ59" s="430"/>
      <c r="CK59" s="430"/>
      <c r="CL59" s="430"/>
      <c r="CM59" s="430"/>
      <c r="CN59" s="430"/>
      <c r="CO59" s="430"/>
      <c r="CP59" s="430"/>
      <c r="CQ59" s="430"/>
      <c r="CR59" s="430"/>
      <c r="CS59" s="430"/>
      <c r="CT59" s="430"/>
      <c r="CU59" s="430"/>
      <c r="CV59" s="430"/>
      <c r="CW59" s="430"/>
      <c r="CX59" s="430"/>
      <c r="CY59" s="430"/>
      <c r="CZ59" s="430"/>
      <c r="DA59" s="430"/>
      <c r="DB59" s="430"/>
      <c r="DC59" s="430"/>
      <c r="DD59" s="430"/>
      <c r="DE59" s="430"/>
      <c r="DF59" s="430"/>
      <c r="DG59" s="430"/>
      <c r="DH59" s="430"/>
      <c r="DI59" s="430"/>
      <c r="DJ59" s="430"/>
      <c r="DK59" s="430"/>
      <c r="DL59" s="430"/>
      <c r="DM59" s="430"/>
      <c r="DN59" s="430"/>
      <c r="DO59" s="430"/>
      <c r="DP59" s="430"/>
      <c r="DQ59" s="430"/>
      <c r="DR59" s="430"/>
      <c r="DS59" s="430"/>
      <c r="DT59" s="430"/>
      <c r="DU59" s="430"/>
      <c r="DV59" s="430"/>
      <c r="DW59" s="430"/>
      <c r="DX59" s="430"/>
      <c r="DY59" s="430"/>
      <c r="DZ59" s="430"/>
      <c r="EA59" s="430"/>
      <c r="EB59" s="430"/>
      <c r="EC59" s="430"/>
      <c r="ED59" s="430"/>
      <c r="EE59" s="430"/>
      <c r="EF59" s="430"/>
      <c r="EG59" s="430"/>
      <c r="EH59" s="430"/>
      <c r="EI59" s="430"/>
      <c r="EJ59" s="430"/>
      <c r="EK59" s="430"/>
      <c r="EL59" s="430"/>
      <c r="EM59" s="430"/>
      <c r="EN59" s="430"/>
      <c r="EO59" s="430"/>
      <c r="EP59" s="430"/>
      <c r="EQ59" s="430"/>
      <c r="ER59" s="430"/>
      <c r="ES59" s="430"/>
      <c r="ET59" s="430"/>
      <c r="EU59" s="430"/>
      <c r="EV59" s="430"/>
      <c r="EW59" s="430"/>
      <c r="EX59" s="430"/>
      <c r="EY59" s="430"/>
      <c r="EZ59" s="430"/>
      <c r="FA59" s="430"/>
      <c r="FB59" s="430"/>
      <c r="FC59" s="430"/>
      <c r="FD59" s="430"/>
      <c r="FE59" s="430"/>
      <c r="FF59" s="430"/>
      <c r="FG59" s="430"/>
      <c r="FH59" s="430"/>
      <c r="FI59" s="430"/>
      <c r="FJ59" s="430"/>
      <c r="FK59" s="430"/>
      <c r="FL59" s="430"/>
      <c r="FM59" s="430"/>
      <c r="FN59" s="430"/>
      <c r="FO59" s="430"/>
      <c r="FP59" s="430"/>
      <c r="FQ59" s="430"/>
      <c r="FR59" s="430"/>
      <c r="FS59" s="430"/>
      <c r="FT59" s="430"/>
      <c r="FU59" s="430"/>
      <c r="FV59" s="430"/>
      <c r="FW59" s="430"/>
      <c r="FX59" s="430"/>
      <c r="FY59" s="430"/>
      <c r="FZ59" s="430"/>
      <c r="GA59" s="430"/>
      <c r="GB59" s="430"/>
      <c r="GC59" s="430"/>
      <c r="GD59" s="430"/>
      <c r="GE59" s="430"/>
      <c r="GF59" s="430"/>
      <c r="GG59" s="430"/>
      <c r="GH59" s="430"/>
      <c r="GI59" s="430"/>
      <c r="GJ59" s="430"/>
      <c r="GK59" s="430"/>
      <c r="GL59" s="430"/>
      <c r="GM59" s="430"/>
      <c r="GN59" s="430"/>
      <c r="GO59" s="430"/>
      <c r="GP59" s="430"/>
      <c r="GQ59" s="430"/>
      <c r="GR59" s="430"/>
      <c r="GS59" s="430"/>
      <c r="GT59" s="430"/>
      <c r="GU59" s="430"/>
      <c r="GV59" s="430"/>
      <c r="GW59" s="430"/>
      <c r="GX59" s="430"/>
      <c r="GY59" s="430"/>
      <c r="GZ59" s="430"/>
      <c r="HA59" s="430"/>
      <c r="HB59" s="430"/>
      <c r="HC59" s="430"/>
      <c r="HD59" s="430"/>
      <c r="HE59" s="430"/>
      <c r="HF59" s="430"/>
      <c r="HG59" s="430"/>
      <c r="HH59" s="430"/>
      <c r="HI59" s="430"/>
      <c r="HJ59" s="430"/>
      <c r="HK59" s="430"/>
      <c r="HL59" s="430"/>
      <c r="HM59" s="430"/>
      <c r="HN59" s="430"/>
      <c r="HO59" s="430"/>
      <c r="HP59" s="430"/>
      <c r="HQ59" s="430"/>
      <c r="HR59" s="430"/>
      <c r="HS59" s="430"/>
      <c r="HT59" s="430"/>
      <c r="HU59" s="430"/>
      <c r="HV59" s="430"/>
      <c r="HW59" s="430"/>
      <c r="HX59" s="430"/>
      <c r="HY59" s="430"/>
      <c r="HZ59" s="430"/>
      <c r="IA59" s="430"/>
      <c r="IB59" s="430"/>
      <c r="IC59" s="430"/>
      <c r="ID59" s="430"/>
      <c r="IE59" s="430"/>
      <c r="IF59" s="430"/>
      <c r="IG59" s="430"/>
      <c r="IH59" s="430"/>
      <c r="II59" s="430"/>
      <c r="IJ59" s="430"/>
      <c r="IK59" s="430"/>
      <c r="IL59" s="430"/>
      <c r="IM59" s="430"/>
      <c r="IN59" s="430"/>
      <c r="IO59" s="430"/>
      <c r="IP59" s="430"/>
      <c r="IQ59" s="430"/>
      <c r="IR59" s="430"/>
      <c r="IS59" s="430"/>
      <c r="IT59" s="430"/>
      <c r="IU59" s="430"/>
      <c r="IV59" s="430"/>
      <c r="IW59" s="430"/>
      <c r="IX59" s="430"/>
      <c r="IY59" s="430"/>
      <c r="IZ59" s="430"/>
      <c r="JA59" s="430"/>
      <c r="JB59" s="430"/>
      <c r="JC59" s="430"/>
      <c r="JD59" s="430"/>
      <c r="JE59" s="430"/>
      <c r="JF59" s="430"/>
      <c r="JG59" s="430"/>
      <c r="JH59" s="430"/>
      <c r="JI59" s="430"/>
      <c r="JJ59" s="430"/>
    </row>
    <row r="60" spans="1:270" s="437" customFormat="1" ht="57.75" customHeight="1" x14ac:dyDescent="0.2">
      <c r="A60" s="481">
        <v>11</v>
      </c>
      <c r="B60" s="482"/>
      <c r="C60" s="460" t="s">
        <v>248</v>
      </c>
      <c r="D60" s="492" t="str">
        <f t="shared" ref="D60:D71" si="3">IF(E60="Yes - completely",4,IF(E60="Mostly",3,IF(E60="Partly",2,IF(E60="No - not at all",1,"N/A"))))</f>
        <v>N/A</v>
      </c>
      <c r="E60" s="952"/>
      <c r="F60" s="952"/>
      <c r="G60" s="950"/>
      <c r="H60" s="950"/>
      <c r="I60" s="950"/>
      <c r="J60" s="951"/>
      <c r="K60" s="429" t="str">
        <f>IF(AND(J60&lt;&gt;"Yes - completely", J60&lt;&gt;""),"Please Provide a Comment.","")</f>
        <v/>
      </c>
      <c r="L60" s="451"/>
      <c r="M60" s="430"/>
      <c r="N60" s="430"/>
      <c r="O60" s="430"/>
      <c r="P60" s="430"/>
      <c r="Q60" s="430"/>
      <c r="R60" s="430"/>
      <c r="S60" s="430"/>
      <c r="T60" s="430"/>
      <c r="U60" s="430"/>
      <c r="V60" s="430"/>
      <c r="W60" s="430"/>
      <c r="X60" s="430"/>
      <c r="Y60" s="430"/>
      <c r="Z60" s="430"/>
      <c r="AA60" s="430"/>
      <c r="AB60" s="430"/>
      <c r="AC60" s="430"/>
      <c r="AD60" s="430"/>
      <c r="AE60" s="430"/>
      <c r="AF60" s="430"/>
      <c r="AG60" s="430"/>
      <c r="AH60" s="430"/>
      <c r="AI60" s="430"/>
      <c r="AJ60" s="430"/>
      <c r="AK60" s="430"/>
      <c r="AL60" s="430"/>
      <c r="AM60" s="430"/>
      <c r="AN60" s="430"/>
      <c r="AO60" s="430"/>
      <c r="AP60" s="430"/>
      <c r="AQ60" s="430"/>
      <c r="AR60" s="430"/>
      <c r="AS60" s="430"/>
      <c r="AT60" s="430"/>
      <c r="AU60" s="430"/>
      <c r="AV60" s="430"/>
      <c r="AW60" s="430"/>
      <c r="AX60" s="430"/>
      <c r="AY60" s="430"/>
      <c r="AZ60" s="430"/>
      <c r="BA60" s="430"/>
      <c r="BB60" s="430"/>
      <c r="BC60" s="430"/>
      <c r="BD60" s="430"/>
      <c r="BE60" s="430"/>
      <c r="BF60" s="430"/>
      <c r="BG60" s="430"/>
      <c r="BH60" s="430"/>
      <c r="BI60" s="430"/>
      <c r="BJ60" s="430"/>
      <c r="BK60" s="430"/>
      <c r="BL60" s="430"/>
      <c r="BM60" s="430"/>
      <c r="BN60" s="430"/>
      <c r="BO60" s="430"/>
      <c r="BP60" s="430"/>
      <c r="BQ60" s="430"/>
      <c r="BR60" s="430"/>
      <c r="BS60" s="430"/>
      <c r="BT60" s="430"/>
      <c r="BU60" s="430"/>
      <c r="BV60" s="430"/>
      <c r="BW60" s="430"/>
      <c r="BX60" s="430"/>
      <c r="BY60" s="430"/>
      <c r="BZ60" s="430"/>
      <c r="CA60" s="430"/>
      <c r="CB60" s="430"/>
      <c r="CC60" s="430"/>
      <c r="CD60" s="430"/>
      <c r="CE60" s="430"/>
      <c r="CF60" s="430"/>
      <c r="CG60" s="430"/>
      <c r="CH60" s="430"/>
      <c r="CI60" s="430"/>
      <c r="CJ60" s="430"/>
      <c r="CK60" s="430"/>
      <c r="CL60" s="430"/>
      <c r="CM60" s="430"/>
      <c r="CN60" s="430"/>
      <c r="CO60" s="430"/>
      <c r="CP60" s="430"/>
      <c r="CQ60" s="430"/>
      <c r="CR60" s="430"/>
      <c r="CS60" s="430"/>
      <c r="CT60" s="430"/>
      <c r="CU60" s="430"/>
      <c r="CV60" s="430"/>
      <c r="CW60" s="430"/>
      <c r="CX60" s="430"/>
      <c r="CY60" s="430"/>
      <c r="CZ60" s="430"/>
      <c r="DA60" s="430"/>
      <c r="DB60" s="430"/>
      <c r="DC60" s="430"/>
      <c r="DD60" s="430"/>
      <c r="DE60" s="430"/>
      <c r="DF60" s="430"/>
      <c r="DG60" s="430"/>
      <c r="DH60" s="430"/>
      <c r="DI60" s="430"/>
      <c r="DJ60" s="430"/>
      <c r="DK60" s="430"/>
      <c r="DL60" s="430"/>
      <c r="DM60" s="430"/>
      <c r="DN60" s="430"/>
      <c r="DO60" s="430"/>
      <c r="DP60" s="430"/>
      <c r="DQ60" s="430"/>
      <c r="DR60" s="430"/>
      <c r="DS60" s="430"/>
      <c r="DT60" s="430"/>
      <c r="DU60" s="430"/>
      <c r="DV60" s="430"/>
      <c r="DW60" s="430"/>
      <c r="DX60" s="430"/>
      <c r="DY60" s="430"/>
      <c r="DZ60" s="430"/>
      <c r="EA60" s="430"/>
      <c r="EB60" s="430"/>
      <c r="EC60" s="430"/>
      <c r="ED60" s="430"/>
      <c r="EE60" s="430"/>
      <c r="EF60" s="430"/>
      <c r="EG60" s="430"/>
      <c r="EH60" s="430"/>
      <c r="EI60" s="430"/>
      <c r="EJ60" s="430"/>
      <c r="EK60" s="430"/>
      <c r="EL60" s="430"/>
      <c r="EM60" s="430"/>
      <c r="EN60" s="430"/>
      <c r="EO60" s="430"/>
      <c r="EP60" s="430"/>
      <c r="EQ60" s="430"/>
      <c r="ER60" s="430"/>
      <c r="ES60" s="430"/>
      <c r="ET60" s="430"/>
      <c r="EU60" s="430"/>
      <c r="EV60" s="430"/>
      <c r="EW60" s="430"/>
      <c r="EX60" s="430"/>
      <c r="EY60" s="430"/>
      <c r="EZ60" s="430"/>
      <c r="FA60" s="430"/>
      <c r="FB60" s="430"/>
      <c r="FC60" s="430"/>
      <c r="FD60" s="430"/>
      <c r="FE60" s="430"/>
      <c r="FF60" s="430"/>
      <c r="FG60" s="430"/>
      <c r="FH60" s="430"/>
      <c r="FI60" s="430"/>
      <c r="FJ60" s="430"/>
      <c r="FK60" s="430"/>
      <c r="FL60" s="430"/>
      <c r="FM60" s="430"/>
      <c r="FN60" s="430"/>
      <c r="FO60" s="430"/>
      <c r="FP60" s="430"/>
      <c r="FQ60" s="430"/>
      <c r="FR60" s="430"/>
      <c r="FS60" s="430"/>
      <c r="FT60" s="430"/>
      <c r="FU60" s="430"/>
      <c r="FV60" s="430"/>
      <c r="FW60" s="430"/>
      <c r="FX60" s="430"/>
      <c r="FY60" s="430"/>
      <c r="FZ60" s="430"/>
      <c r="GA60" s="430"/>
      <c r="GB60" s="430"/>
      <c r="GC60" s="430"/>
      <c r="GD60" s="430"/>
      <c r="GE60" s="430"/>
      <c r="GF60" s="430"/>
      <c r="GG60" s="430"/>
      <c r="GH60" s="430"/>
      <c r="GI60" s="430"/>
      <c r="GJ60" s="430"/>
      <c r="GK60" s="430"/>
      <c r="GL60" s="430"/>
      <c r="GM60" s="430"/>
      <c r="GN60" s="430"/>
      <c r="GO60" s="430"/>
      <c r="GP60" s="430"/>
      <c r="GQ60" s="430"/>
      <c r="GR60" s="430"/>
      <c r="GS60" s="430"/>
      <c r="GT60" s="430"/>
      <c r="GU60" s="430"/>
      <c r="GV60" s="430"/>
      <c r="GW60" s="430"/>
      <c r="GX60" s="430"/>
      <c r="GY60" s="430"/>
      <c r="GZ60" s="430"/>
      <c r="HA60" s="430"/>
      <c r="HB60" s="430"/>
      <c r="HC60" s="430"/>
      <c r="HD60" s="430"/>
      <c r="HE60" s="430"/>
      <c r="HF60" s="430"/>
      <c r="HG60" s="430"/>
      <c r="HH60" s="430"/>
      <c r="HI60" s="430"/>
      <c r="HJ60" s="430"/>
      <c r="HK60" s="430"/>
      <c r="HL60" s="430"/>
      <c r="HM60" s="430"/>
      <c r="HN60" s="430"/>
      <c r="HO60" s="430"/>
      <c r="HP60" s="430"/>
      <c r="HQ60" s="430"/>
      <c r="HR60" s="430"/>
      <c r="HS60" s="430"/>
      <c r="HT60" s="430"/>
      <c r="HU60" s="430"/>
      <c r="HV60" s="430"/>
      <c r="HW60" s="430"/>
      <c r="HX60" s="430"/>
      <c r="HY60" s="430"/>
      <c r="HZ60" s="430"/>
      <c r="IA60" s="430"/>
      <c r="IB60" s="430"/>
      <c r="IC60" s="430"/>
      <c r="ID60" s="430"/>
      <c r="IE60" s="430"/>
      <c r="IF60" s="430"/>
      <c r="IG60" s="430"/>
      <c r="IH60" s="430"/>
      <c r="II60" s="430"/>
      <c r="IJ60" s="430"/>
      <c r="IK60" s="430"/>
      <c r="IL60" s="430"/>
      <c r="IM60" s="430"/>
      <c r="IN60" s="430"/>
      <c r="IO60" s="430"/>
      <c r="IP60" s="430"/>
      <c r="IQ60" s="430"/>
      <c r="IR60" s="430"/>
      <c r="IS60" s="430"/>
      <c r="IT60" s="430"/>
      <c r="IU60" s="430"/>
      <c r="IV60" s="430"/>
      <c r="IW60" s="430"/>
      <c r="IX60" s="430"/>
      <c r="IY60" s="430"/>
      <c r="IZ60" s="430"/>
      <c r="JA60" s="430"/>
      <c r="JB60" s="430"/>
      <c r="JC60" s="430"/>
      <c r="JD60" s="430"/>
      <c r="JE60" s="430"/>
      <c r="JF60" s="430"/>
      <c r="JG60" s="430"/>
      <c r="JH60" s="430"/>
      <c r="JI60" s="430"/>
      <c r="JJ60" s="430"/>
    </row>
    <row r="61" spans="1:270" s="452" customFormat="1" ht="62.25" customHeight="1" x14ac:dyDescent="0.2">
      <c r="A61" s="481">
        <v>12</v>
      </c>
      <c r="B61" s="482"/>
      <c r="C61" s="460" t="s">
        <v>304</v>
      </c>
      <c r="D61" s="492" t="str">
        <f t="shared" si="3"/>
        <v>N/A</v>
      </c>
      <c r="E61" s="952"/>
      <c r="F61" s="952"/>
      <c r="G61" s="950"/>
      <c r="H61" s="950"/>
      <c r="I61" s="950"/>
      <c r="J61" s="951"/>
      <c r="K61" s="429" t="str">
        <f>IF(AND(J61&lt;&gt;"Yes - completely", J61&lt;&gt;""),"Please Provide a Comment.","")</f>
        <v/>
      </c>
      <c r="L61" s="451"/>
      <c r="M61" s="430"/>
      <c r="N61" s="430"/>
      <c r="O61" s="430"/>
      <c r="P61" s="430"/>
      <c r="Q61" s="430"/>
      <c r="R61" s="430"/>
      <c r="S61" s="430"/>
      <c r="T61" s="430"/>
      <c r="U61" s="430"/>
      <c r="V61" s="430"/>
      <c r="W61" s="430"/>
      <c r="X61" s="430"/>
      <c r="Y61" s="430"/>
      <c r="Z61" s="430"/>
      <c r="AA61" s="430"/>
      <c r="AB61" s="430"/>
      <c r="AC61" s="430"/>
      <c r="AD61" s="430"/>
      <c r="AE61" s="430"/>
      <c r="AF61" s="430"/>
      <c r="AG61" s="430"/>
      <c r="AH61" s="430"/>
      <c r="AI61" s="430"/>
      <c r="AJ61" s="430"/>
      <c r="AK61" s="430"/>
      <c r="AL61" s="430"/>
      <c r="AM61" s="430"/>
      <c r="AN61" s="430"/>
      <c r="AO61" s="430"/>
      <c r="AP61" s="430"/>
      <c r="AQ61" s="430"/>
      <c r="AR61" s="430"/>
      <c r="AS61" s="430"/>
      <c r="AT61" s="430"/>
      <c r="AU61" s="430"/>
      <c r="AV61" s="430"/>
      <c r="AW61" s="430"/>
      <c r="AX61" s="430"/>
      <c r="AY61" s="430"/>
      <c r="AZ61" s="430"/>
      <c r="BA61" s="430"/>
      <c r="BB61" s="430"/>
      <c r="BC61" s="430"/>
      <c r="BD61" s="430"/>
      <c r="BE61" s="430"/>
      <c r="BF61" s="430"/>
      <c r="BG61" s="430"/>
      <c r="BH61" s="430"/>
      <c r="BI61" s="430"/>
      <c r="BJ61" s="430"/>
      <c r="BK61" s="430"/>
      <c r="BL61" s="430"/>
      <c r="BM61" s="430"/>
      <c r="BN61" s="430"/>
      <c r="BO61" s="430"/>
      <c r="BP61" s="430"/>
      <c r="BQ61" s="430"/>
      <c r="BR61" s="430"/>
      <c r="BS61" s="430"/>
      <c r="BT61" s="430"/>
      <c r="BU61" s="430"/>
      <c r="BV61" s="430"/>
      <c r="BW61" s="430"/>
      <c r="BX61" s="430"/>
      <c r="BY61" s="430"/>
      <c r="BZ61" s="430"/>
      <c r="CA61" s="430"/>
      <c r="CB61" s="430"/>
      <c r="CC61" s="430"/>
      <c r="CD61" s="430"/>
      <c r="CE61" s="430"/>
      <c r="CF61" s="430"/>
      <c r="CG61" s="430"/>
      <c r="CH61" s="430"/>
      <c r="CI61" s="430"/>
      <c r="CJ61" s="430"/>
      <c r="CK61" s="430"/>
      <c r="CL61" s="430"/>
      <c r="CM61" s="430"/>
      <c r="CN61" s="430"/>
      <c r="CO61" s="430"/>
      <c r="CP61" s="430"/>
      <c r="CQ61" s="430"/>
      <c r="CR61" s="430"/>
      <c r="CS61" s="430"/>
      <c r="CT61" s="430"/>
      <c r="CU61" s="430"/>
      <c r="CV61" s="430"/>
      <c r="CW61" s="430"/>
      <c r="CX61" s="430"/>
      <c r="CY61" s="430"/>
      <c r="CZ61" s="430"/>
      <c r="DA61" s="430"/>
      <c r="DB61" s="430"/>
      <c r="DC61" s="430"/>
      <c r="DD61" s="430"/>
      <c r="DE61" s="430"/>
      <c r="DF61" s="430"/>
      <c r="DG61" s="430"/>
      <c r="DH61" s="430"/>
      <c r="DI61" s="430"/>
      <c r="DJ61" s="430"/>
      <c r="DK61" s="430"/>
      <c r="DL61" s="430"/>
      <c r="DM61" s="430"/>
      <c r="DN61" s="430"/>
      <c r="DO61" s="430"/>
      <c r="DP61" s="430"/>
      <c r="DQ61" s="430"/>
      <c r="DR61" s="430"/>
      <c r="DS61" s="430"/>
      <c r="DT61" s="430"/>
      <c r="DU61" s="430"/>
      <c r="DV61" s="430"/>
      <c r="DW61" s="430"/>
      <c r="DX61" s="430"/>
      <c r="DY61" s="430"/>
      <c r="DZ61" s="430"/>
      <c r="EA61" s="430"/>
      <c r="EB61" s="430"/>
      <c r="EC61" s="430"/>
      <c r="ED61" s="430"/>
      <c r="EE61" s="430"/>
      <c r="EF61" s="430"/>
      <c r="EG61" s="430"/>
      <c r="EH61" s="430"/>
      <c r="EI61" s="430"/>
      <c r="EJ61" s="430"/>
      <c r="EK61" s="430"/>
      <c r="EL61" s="430"/>
      <c r="EM61" s="430"/>
      <c r="EN61" s="430"/>
      <c r="EO61" s="430"/>
      <c r="EP61" s="430"/>
      <c r="EQ61" s="430"/>
      <c r="ER61" s="430"/>
      <c r="ES61" s="430"/>
      <c r="ET61" s="430"/>
      <c r="EU61" s="430"/>
      <c r="EV61" s="430"/>
      <c r="EW61" s="430"/>
      <c r="EX61" s="430"/>
      <c r="EY61" s="430"/>
      <c r="EZ61" s="430"/>
      <c r="FA61" s="430"/>
      <c r="FB61" s="430"/>
      <c r="FC61" s="430"/>
      <c r="FD61" s="430"/>
      <c r="FE61" s="430"/>
      <c r="FF61" s="430"/>
      <c r="FG61" s="430"/>
      <c r="FH61" s="430"/>
      <c r="FI61" s="430"/>
      <c r="FJ61" s="430"/>
      <c r="FK61" s="430"/>
      <c r="FL61" s="430"/>
      <c r="FM61" s="430"/>
      <c r="FN61" s="430"/>
      <c r="FO61" s="430"/>
      <c r="FP61" s="430"/>
      <c r="FQ61" s="430"/>
      <c r="FR61" s="430"/>
      <c r="FS61" s="430"/>
      <c r="FT61" s="430"/>
      <c r="FU61" s="430"/>
      <c r="FV61" s="430"/>
      <c r="FW61" s="430"/>
      <c r="FX61" s="430"/>
      <c r="FY61" s="430"/>
      <c r="FZ61" s="430"/>
      <c r="GA61" s="430"/>
      <c r="GB61" s="430"/>
      <c r="GC61" s="430"/>
      <c r="GD61" s="430"/>
      <c r="GE61" s="430"/>
      <c r="GF61" s="430"/>
      <c r="GG61" s="430"/>
      <c r="GH61" s="430"/>
      <c r="GI61" s="430"/>
      <c r="GJ61" s="430"/>
      <c r="GK61" s="430"/>
      <c r="GL61" s="430"/>
      <c r="GM61" s="430"/>
      <c r="GN61" s="430"/>
      <c r="GO61" s="430"/>
      <c r="GP61" s="430"/>
      <c r="GQ61" s="430"/>
      <c r="GR61" s="430"/>
      <c r="GS61" s="430"/>
      <c r="GT61" s="430"/>
      <c r="GU61" s="430"/>
      <c r="GV61" s="430"/>
      <c r="GW61" s="430"/>
      <c r="GX61" s="430"/>
      <c r="GY61" s="430"/>
      <c r="GZ61" s="430"/>
      <c r="HA61" s="430"/>
      <c r="HB61" s="430"/>
      <c r="HC61" s="430"/>
      <c r="HD61" s="430"/>
      <c r="HE61" s="430"/>
      <c r="HF61" s="430"/>
      <c r="HG61" s="430"/>
      <c r="HH61" s="430"/>
      <c r="HI61" s="430"/>
      <c r="HJ61" s="430"/>
      <c r="HK61" s="430"/>
      <c r="HL61" s="430"/>
      <c r="HM61" s="430"/>
      <c r="HN61" s="430"/>
      <c r="HO61" s="430"/>
      <c r="HP61" s="430"/>
      <c r="HQ61" s="430"/>
      <c r="HR61" s="430"/>
      <c r="HS61" s="430"/>
      <c r="HT61" s="430"/>
      <c r="HU61" s="430"/>
      <c r="HV61" s="430"/>
      <c r="HW61" s="430"/>
      <c r="HX61" s="430"/>
      <c r="HY61" s="430"/>
      <c r="HZ61" s="430"/>
      <c r="IA61" s="430"/>
      <c r="IB61" s="430"/>
      <c r="IC61" s="430"/>
      <c r="ID61" s="430"/>
      <c r="IE61" s="430"/>
      <c r="IF61" s="430"/>
      <c r="IG61" s="430"/>
      <c r="IH61" s="430"/>
      <c r="II61" s="430"/>
      <c r="IJ61" s="430"/>
      <c r="IK61" s="430"/>
      <c r="IL61" s="430"/>
      <c r="IM61" s="430"/>
      <c r="IN61" s="430"/>
      <c r="IO61" s="430"/>
      <c r="IP61" s="430"/>
      <c r="IQ61" s="430"/>
      <c r="IR61" s="430"/>
      <c r="IS61" s="430"/>
      <c r="IT61" s="430"/>
      <c r="IU61" s="430"/>
      <c r="IV61" s="430"/>
      <c r="IW61" s="430"/>
      <c r="IX61" s="430"/>
      <c r="IY61" s="430"/>
      <c r="IZ61" s="430"/>
      <c r="JA61" s="430"/>
      <c r="JB61" s="430"/>
      <c r="JC61" s="430"/>
      <c r="JD61" s="430"/>
      <c r="JE61" s="430"/>
      <c r="JF61" s="430"/>
      <c r="JG61" s="430"/>
      <c r="JH61" s="430"/>
      <c r="JI61" s="430"/>
      <c r="JJ61" s="430"/>
    </row>
    <row r="62" spans="1:270" s="452" customFormat="1" ht="63.75" customHeight="1" x14ac:dyDescent="0.2">
      <c r="A62" s="481">
        <v>13</v>
      </c>
      <c r="B62" s="482"/>
      <c r="C62" s="460" t="s">
        <v>385</v>
      </c>
      <c r="D62" s="492" t="str">
        <f t="shared" si="3"/>
        <v>N/A</v>
      </c>
      <c r="E62" s="952"/>
      <c r="F62" s="952"/>
      <c r="G62" s="967"/>
      <c r="H62" s="968"/>
      <c r="I62" s="968"/>
      <c r="J62" s="969"/>
      <c r="K62" s="429" t="str">
        <f>IF(AND(J62&lt;&gt;"Yes - completely", J62&lt;&gt;""),"Please Provide a Comment.","")</f>
        <v/>
      </c>
      <c r="L62" s="451"/>
      <c r="M62" s="430"/>
      <c r="N62" s="430"/>
      <c r="O62" s="430"/>
      <c r="P62" s="430"/>
      <c r="Q62" s="430"/>
      <c r="R62" s="430"/>
      <c r="S62" s="430"/>
      <c r="T62" s="430"/>
      <c r="U62" s="430"/>
      <c r="V62" s="430"/>
      <c r="W62" s="430"/>
      <c r="X62" s="430"/>
      <c r="Y62" s="430"/>
      <c r="Z62" s="430"/>
      <c r="AA62" s="430"/>
      <c r="AB62" s="430"/>
      <c r="AC62" s="430"/>
      <c r="AD62" s="430"/>
      <c r="AE62" s="430"/>
      <c r="AF62" s="430"/>
      <c r="AG62" s="430"/>
      <c r="AH62" s="430"/>
      <c r="AI62" s="430"/>
      <c r="AJ62" s="430"/>
      <c r="AK62" s="430"/>
      <c r="AL62" s="430"/>
      <c r="AM62" s="430"/>
      <c r="AN62" s="430"/>
      <c r="AO62" s="430"/>
      <c r="AP62" s="430"/>
      <c r="AQ62" s="430"/>
      <c r="AR62" s="430"/>
      <c r="AS62" s="430"/>
      <c r="AT62" s="430"/>
      <c r="AU62" s="430"/>
      <c r="AV62" s="430"/>
      <c r="AW62" s="430"/>
      <c r="AX62" s="430"/>
      <c r="AY62" s="430"/>
      <c r="AZ62" s="430"/>
      <c r="BA62" s="430"/>
      <c r="BB62" s="430"/>
      <c r="BC62" s="430"/>
      <c r="BD62" s="430"/>
      <c r="BE62" s="430"/>
      <c r="BF62" s="430"/>
      <c r="BG62" s="430"/>
      <c r="BH62" s="430"/>
      <c r="BI62" s="430"/>
      <c r="BJ62" s="430"/>
      <c r="BK62" s="430"/>
      <c r="BL62" s="430"/>
      <c r="BM62" s="430"/>
      <c r="BN62" s="430"/>
      <c r="BO62" s="430"/>
      <c r="BP62" s="430"/>
      <c r="BQ62" s="430"/>
      <c r="BR62" s="430"/>
      <c r="BS62" s="430"/>
      <c r="BT62" s="430"/>
      <c r="BU62" s="430"/>
      <c r="BV62" s="430"/>
      <c r="BW62" s="430"/>
      <c r="BX62" s="430"/>
      <c r="BY62" s="430"/>
      <c r="BZ62" s="430"/>
      <c r="CA62" s="430"/>
      <c r="CB62" s="430"/>
      <c r="CC62" s="430"/>
      <c r="CD62" s="430"/>
      <c r="CE62" s="430"/>
      <c r="CF62" s="430"/>
      <c r="CG62" s="430"/>
      <c r="CH62" s="430"/>
      <c r="CI62" s="430"/>
      <c r="CJ62" s="430"/>
      <c r="CK62" s="430"/>
      <c r="CL62" s="430"/>
      <c r="CM62" s="430"/>
      <c r="CN62" s="430"/>
      <c r="CO62" s="430"/>
      <c r="CP62" s="430"/>
      <c r="CQ62" s="430"/>
      <c r="CR62" s="430"/>
      <c r="CS62" s="430"/>
      <c r="CT62" s="430"/>
      <c r="CU62" s="430"/>
      <c r="CV62" s="430"/>
      <c r="CW62" s="430"/>
      <c r="CX62" s="430"/>
      <c r="CY62" s="430"/>
      <c r="CZ62" s="430"/>
      <c r="DA62" s="430"/>
      <c r="DB62" s="430"/>
      <c r="DC62" s="430"/>
      <c r="DD62" s="430"/>
      <c r="DE62" s="430"/>
      <c r="DF62" s="430"/>
      <c r="DG62" s="430"/>
      <c r="DH62" s="430"/>
      <c r="DI62" s="430"/>
      <c r="DJ62" s="430"/>
      <c r="DK62" s="430"/>
      <c r="DL62" s="430"/>
      <c r="DM62" s="430"/>
      <c r="DN62" s="430"/>
      <c r="DO62" s="430"/>
      <c r="DP62" s="430"/>
      <c r="DQ62" s="430"/>
      <c r="DR62" s="430"/>
      <c r="DS62" s="430"/>
      <c r="DT62" s="430"/>
      <c r="DU62" s="430"/>
      <c r="DV62" s="430"/>
      <c r="DW62" s="430"/>
      <c r="DX62" s="430"/>
      <c r="DY62" s="430"/>
      <c r="DZ62" s="430"/>
      <c r="EA62" s="430"/>
      <c r="EB62" s="430"/>
      <c r="EC62" s="430"/>
      <c r="ED62" s="430"/>
      <c r="EE62" s="430"/>
      <c r="EF62" s="430"/>
      <c r="EG62" s="430"/>
      <c r="EH62" s="430"/>
      <c r="EI62" s="430"/>
      <c r="EJ62" s="430"/>
      <c r="EK62" s="430"/>
      <c r="EL62" s="430"/>
      <c r="EM62" s="430"/>
      <c r="EN62" s="430"/>
      <c r="EO62" s="430"/>
      <c r="EP62" s="430"/>
      <c r="EQ62" s="430"/>
      <c r="ER62" s="430"/>
      <c r="ES62" s="430"/>
      <c r="ET62" s="430"/>
      <c r="EU62" s="430"/>
      <c r="EV62" s="430"/>
      <c r="EW62" s="430"/>
      <c r="EX62" s="430"/>
      <c r="EY62" s="430"/>
      <c r="EZ62" s="430"/>
      <c r="FA62" s="430"/>
      <c r="FB62" s="430"/>
      <c r="FC62" s="430"/>
      <c r="FD62" s="430"/>
      <c r="FE62" s="430"/>
      <c r="FF62" s="430"/>
      <c r="FG62" s="430"/>
      <c r="FH62" s="430"/>
      <c r="FI62" s="430"/>
      <c r="FJ62" s="430"/>
      <c r="FK62" s="430"/>
      <c r="FL62" s="430"/>
      <c r="FM62" s="430"/>
      <c r="FN62" s="430"/>
      <c r="FO62" s="430"/>
      <c r="FP62" s="430"/>
      <c r="FQ62" s="430"/>
      <c r="FR62" s="430"/>
      <c r="FS62" s="430"/>
      <c r="FT62" s="430"/>
      <c r="FU62" s="430"/>
      <c r="FV62" s="430"/>
      <c r="FW62" s="430"/>
      <c r="FX62" s="430"/>
      <c r="FY62" s="430"/>
      <c r="FZ62" s="430"/>
      <c r="GA62" s="430"/>
      <c r="GB62" s="430"/>
      <c r="GC62" s="430"/>
      <c r="GD62" s="430"/>
      <c r="GE62" s="430"/>
      <c r="GF62" s="430"/>
      <c r="GG62" s="430"/>
      <c r="GH62" s="430"/>
      <c r="GI62" s="430"/>
      <c r="GJ62" s="430"/>
      <c r="GK62" s="430"/>
      <c r="GL62" s="430"/>
      <c r="GM62" s="430"/>
      <c r="GN62" s="430"/>
      <c r="GO62" s="430"/>
      <c r="GP62" s="430"/>
      <c r="GQ62" s="430"/>
      <c r="GR62" s="430"/>
      <c r="GS62" s="430"/>
      <c r="GT62" s="430"/>
      <c r="GU62" s="430"/>
      <c r="GV62" s="430"/>
      <c r="GW62" s="430"/>
      <c r="GX62" s="430"/>
      <c r="GY62" s="430"/>
      <c r="GZ62" s="430"/>
      <c r="HA62" s="430"/>
      <c r="HB62" s="430"/>
      <c r="HC62" s="430"/>
      <c r="HD62" s="430"/>
      <c r="HE62" s="430"/>
      <c r="HF62" s="430"/>
      <c r="HG62" s="430"/>
      <c r="HH62" s="430"/>
      <c r="HI62" s="430"/>
      <c r="HJ62" s="430"/>
      <c r="HK62" s="430"/>
      <c r="HL62" s="430"/>
      <c r="HM62" s="430"/>
      <c r="HN62" s="430"/>
      <c r="HO62" s="430"/>
      <c r="HP62" s="430"/>
      <c r="HQ62" s="430"/>
      <c r="HR62" s="430"/>
      <c r="HS62" s="430"/>
      <c r="HT62" s="430"/>
      <c r="HU62" s="430"/>
      <c r="HV62" s="430"/>
      <c r="HW62" s="430"/>
      <c r="HX62" s="430"/>
      <c r="HY62" s="430"/>
      <c r="HZ62" s="430"/>
      <c r="IA62" s="430"/>
      <c r="IB62" s="430"/>
      <c r="IC62" s="430"/>
      <c r="ID62" s="430"/>
      <c r="IE62" s="430"/>
      <c r="IF62" s="430"/>
      <c r="IG62" s="430"/>
      <c r="IH62" s="430"/>
      <c r="II62" s="430"/>
      <c r="IJ62" s="430"/>
      <c r="IK62" s="430"/>
      <c r="IL62" s="430"/>
      <c r="IM62" s="430"/>
      <c r="IN62" s="430"/>
      <c r="IO62" s="430"/>
      <c r="IP62" s="430"/>
      <c r="IQ62" s="430"/>
      <c r="IR62" s="430"/>
      <c r="IS62" s="430"/>
      <c r="IT62" s="430"/>
      <c r="IU62" s="430"/>
      <c r="IV62" s="430"/>
      <c r="IW62" s="430"/>
      <c r="IX62" s="430"/>
      <c r="IY62" s="430"/>
      <c r="IZ62" s="430"/>
      <c r="JA62" s="430"/>
      <c r="JB62" s="430"/>
      <c r="JC62" s="430"/>
      <c r="JD62" s="430"/>
      <c r="JE62" s="430"/>
      <c r="JF62" s="430"/>
      <c r="JG62" s="430"/>
      <c r="JH62" s="430"/>
      <c r="JI62" s="430"/>
      <c r="JJ62" s="430"/>
    </row>
    <row r="63" spans="1:270" s="452" customFormat="1" ht="60" customHeight="1" x14ac:dyDescent="0.2">
      <c r="A63" s="481">
        <v>14</v>
      </c>
      <c r="B63" s="482"/>
      <c r="C63" s="460" t="s">
        <v>249</v>
      </c>
      <c r="D63" s="492" t="str">
        <f t="shared" si="3"/>
        <v>N/A</v>
      </c>
      <c r="E63" s="952"/>
      <c r="F63" s="952"/>
      <c r="G63" s="967"/>
      <c r="H63" s="968"/>
      <c r="I63" s="968"/>
      <c r="J63" s="969"/>
      <c r="K63" s="429"/>
      <c r="L63" s="451"/>
      <c r="M63" s="430"/>
      <c r="N63" s="430"/>
      <c r="O63" s="430"/>
      <c r="P63" s="430"/>
      <c r="Q63" s="430"/>
      <c r="R63" s="430"/>
      <c r="S63" s="430"/>
      <c r="T63" s="430"/>
      <c r="U63" s="430"/>
      <c r="V63" s="430"/>
      <c r="W63" s="430"/>
      <c r="X63" s="430"/>
      <c r="Y63" s="430"/>
      <c r="Z63" s="430"/>
      <c r="AA63" s="430"/>
      <c r="AB63" s="430"/>
      <c r="AC63" s="430"/>
      <c r="AD63" s="430"/>
      <c r="AE63" s="430"/>
      <c r="AF63" s="430"/>
      <c r="AG63" s="430"/>
      <c r="AH63" s="430"/>
      <c r="AI63" s="430"/>
      <c r="AJ63" s="430"/>
      <c r="AK63" s="430"/>
      <c r="AL63" s="430"/>
      <c r="AM63" s="430"/>
      <c r="AN63" s="430"/>
      <c r="AO63" s="430"/>
      <c r="AP63" s="430"/>
      <c r="AQ63" s="430"/>
      <c r="AR63" s="430"/>
      <c r="AS63" s="430"/>
      <c r="AT63" s="430"/>
      <c r="AU63" s="430"/>
      <c r="AV63" s="430"/>
      <c r="AW63" s="430"/>
      <c r="AX63" s="430"/>
      <c r="AY63" s="430"/>
      <c r="AZ63" s="430"/>
      <c r="BA63" s="430"/>
      <c r="BB63" s="430"/>
      <c r="BC63" s="430"/>
      <c r="BD63" s="430"/>
      <c r="BE63" s="430"/>
      <c r="BF63" s="430"/>
      <c r="BG63" s="430"/>
      <c r="BH63" s="430"/>
      <c r="BI63" s="430"/>
      <c r="BJ63" s="430"/>
      <c r="BK63" s="430"/>
      <c r="BL63" s="430"/>
      <c r="BM63" s="430"/>
      <c r="BN63" s="430"/>
      <c r="BO63" s="430"/>
      <c r="BP63" s="430"/>
      <c r="BQ63" s="430"/>
      <c r="BR63" s="430"/>
      <c r="BS63" s="430"/>
      <c r="BT63" s="430"/>
      <c r="BU63" s="430"/>
      <c r="BV63" s="430"/>
      <c r="BW63" s="430"/>
      <c r="BX63" s="430"/>
      <c r="BY63" s="430"/>
      <c r="BZ63" s="430"/>
      <c r="CA63" s="430"/>
      <c r="CB63" s="430"/>
      <c r="CC63" s="430"/>
      <c r="CD63" s="430"/>
      <c r="CE63" s="430"/>
      <c r="CF63" s="430"/>
      <c r="CG63" s="430"/>
      <c r="CH63" s="430"/>
      <c r="CI63" s="430"/>
      <c r="CJ63" s="430"/>
      <c r="CK63" s="430"/>
      <c r="CL63" s="430"/>
      <c r="CM63" s="430"/>
      <c r="CN63" s="430"/>
      <c r="CO63" s="430"/>
      <c r="CP63" s="430"/>
      <c r="CQ63" s="430"/>
      <c r="CR63" s="430"/>
      <c r="CS63" s="430"/>
      <c r="CT63" s="430"/>
      <c r="CU63" s="430"/>
      <c r="CV63" s="430"/>
      <c r="CW63" s="430"/>
      <c r="CX63" s="430"/>
      <c r="CY63" s="430"/>
      <c r="CZ63" s="430"/>
      <c r="DA63" s="430"/>
      <c r="DB63" s="430"/>
      <c r="DC63" s="430"/>
      <c r="DD63" s="430"/>
      <c r="DE63" s="430"/>
      <c r="DF63" s="430"/>
      <c r="DG63" s="430"/>
      <c r="DH63" s="430"/>
      <c r="DI63" s="430"/>
      <c r="DJ63" s="430"/>
      <c r="DK63" s="430"/>
      <c r="DL63" s="430"/>
      <c r="DM63" s="430"/>
      <c r="DN63" s="430"/>
      <c r="DO63" s="430"/>
      <c r="DP63" s="430"/>
      <c r="DQ63" s="430"/>
      <c r="DR63" s="430"/>
      <c r="DS63" s="430"/>
      <c r="DT63" s="430"/>
      <c r="DU63" s="430"/>
      <c r="DV63" s="430"/>
      <c r="DW63" s="430"/>
      <c r="DX63" s="430"/>
      <c r="DY63" s="430"/>
      <c r="DZ63" s="430"/>
      <c r="EA63" s="430"/>
      <c r="EB63" s="430"/>
      <c r="EC63" s="430"/>
      <c r="ED63" s="430"/>
      <c r="EE63" s="430"/>
      <c r="EF63" s="430"/>
      <c r="EG63" s="430"/>
      <c r="EH63" s="430"/>
      <c r="EI63" s="430"/>
      <c r="EJ63" s="430"/>
      <c r="EK63" s="430"/>
      <c r="EL63" s="430"/>
      <c r="EM63" s="430"/>
      <c r="EN63" s="430"/>
      <c r="EO63" s="430"/>
      <c r="EP63" s="430"/>
      <c r="EQ63" s="430"/>
      <c r="ER63" s="430"/>
      <c r="ES63" s="430"/>
      <c r="ET63" s="430"/>
      <c r="EU63" s="430"/>
      <c r="EV63" s="430"/>
      <c r="EW63" s="430"/>
      <c r="EX63" s="430"/>
      <c r="EY63" s="430"/>
      <c r="EZ63" s="430"/>
      <c r="FA63" s="430"/>
      <c r="FB63" s="430"/>
      <c r="FC63" s="430"/>
      <c r="FD63" s="430"/>
      <c r="FE63" s="430"/>
      <c r="FF63" s="430"/>
      <c r="FG63" s="430"/>
      <c r="FH63" s="430"/>
      <c r="FI63" s="430"/>
      <c r="FJ63" s="430"/>
      <c r="FK63" s="430"/>
      <c r="FL63" s="430"/>
      <c r="FM63" s="430"/>
      <c r="FN63" s="430"/>
      <c r="FO63" s="430"/>
      <c r="FP63" s="430"/>
      <c r="FQ63" s="430"/>
      <c r="FR63" s="430"/>
      <c r="FS63" s="430"/>
      <c r="FT63" s="430"/>
      <c r="FU63" s="430"/>
      <c r="FV63" s="430"/>
      <c r="FW63" s="430"/>
      <c r="FX63" s="430"/>
      <c r="FY63" s="430"/>
      <c r="FZ63" s="430"/>
      <c r="GA63" s="430"/>
      <c r="GB63" s="430"/>
      <c r="GC63" s="430"/>
      <c r="GD63" s="430"/>
      <c r="GE63" s="430"/>
      <c r="GF63" s="430"/>
      <c r="GG63" s="430"/>
      <c r="GH63" s="430"/>
      <c r="GI63" s="430"/>
      <c r="GJ63" s="430"/>
      <c r="GK63" s="430"/>
      <c r="GL63" s="430"/>
      <c r="GM63" s="430"/>
      <c r="GN63" s="430"/>
      <c r="GO63" s="430"/>
      <c r="GP63" s="430"/>
      <c r="GQ63" s="430"/>
      <c r="GR63" s="430"/>
      <c r="GS63" s="430"/>
      <c r="GT63" s="430"/>
      <c r="GU63" s="430"/>
      <c r="GV63" s="430"/>
      <c r="GW63" s="430"/>
      <c r="GX63" s="430"/>
      <c r="GY63" s="430"/>
      <c r="GZ63" s="430"/>
      <c r="HA63" s="430"/>
      <c r="HB63" s="430"/>
      <c r="HC63" s="430"/>
      <c r="HD63" s="430"/>
      <c r="HE63" s="430"/>
      <c r="HF63" s="430"/>
      <c r="HG63" s="430"/>
      <c r="HH63" s="430"/>
      <c r="HI63" s="430"/>
      <c r="HJ63" s="430"/>
      <c r="HK63" s="430"/>
      <c r="HL63" s="430"/>
      <c r="HM63" s="430"/>
      <c r="HN63" s="430"/>
      <c r="HO63" s="430"/>
      <c r="HP63" s="430"/>
      <c r="HQ63" s="430"/>
      <c r="HR63" s="430"/>
      <c r="HS63" s="430"/>
      <c r="HT63" s="430"/>
      <c r="HU63" s="430"/>
      <c r="HV63" s="430"/>
      <c r="HW63" s="430"/>
      <c r="HX63" s="430"/>
      <c r="HY63" s="430"/>
      <c r="HZ63" s="430"/>
      <c r="IA63" s="430"/>
      <c r="IB63" s="430"/>
      <c r="IC63" s="430"/>
      <c r="ID63" s="430"/>
      <c r="IE63" s="430"/>
      <c r="IF63" s="430"/>
      <c r="IG63" s="430"/>
      <c r="IH63" s="430"/>
      <c r="II63" s="430"/>
      <c r="IJ63" s="430"/>
      <c r="IK63" s="430"/>
      <c r="IL63" s="430"/>
      <c r="IM63" s="430"/>
      <c r="IN63" s="430"/>
      <c r="IO63" s="430"/>
      <c r="IP63" s="430"/>
      <c r="IQ63" s="430"/>
      <c r="IR63" s="430"/>
      <c r="IS63" s="430"/>
      <c r="IT63" s="430"/>
      <c r="IU63" s="430"/>
      <c r="IV63" s="430"/>
      <c r="IW63" s="430"/>
      <c r="IX63" s="430"/>
      <c r="IY63" s="430"/>
      <c r="IZ63" s="430"/>
      <c r="JA63" s="430"/>
      <c r="JB63" s="430"/>
      <c r="JC63" s="430"/>
      <c r="JD63" s="430"/>
      <c r="JE63" s="430"/>
      <c r="JF63" s="430"/>
      <c r="JG63" s="430"/>
      <c r="JH63" s="430"/>
      <c r="JI63" s="430"/>
      <c r="JJ63" s="430"/>
    </row>
    <row r="64" spans="1:270" s="452" customFormat="1" ht="60.75" customHeight="1" x14ac:dyDescent="0.2">
      <c r="A64" s="481">
        <v>15</v>
      </c>
      <c r="B64" s="482"/>
      <c r="C64" s="460" t="s">
        <v>382</v>
      </c>
      <c r="D64" s="492" t="str">
        <f t="shared" si="3"/>
        <v>N/A</v>
      </c>
      <c r="E64" s="952"/>
      <c r="F64" s="952"/>
      <c r="G64" s="967"/>
      <c r="H64" s="968"/>
      <c r="I64" s="968"/>
      <c r="J64" s="969"/>
      <c r="K64" s="429"/>
      <c r="L64" s="451"/>
      <c r="M64" s="430"/>
      <c r="N64" s="430"/>
      <c r="O64" s="430"/>
      <c r="P64" s="430"/>
      <c r="Q64" s="430"/>
      <c r="R64" s="430"/>
      <c r="S64" s="430"/>
      <c r="T64" s="430"/>
      <c r="U64" s="430"/>
      <c r="V64" s="430"/>
      <c r="W64" s="430"/>
      <c r="X64" s="430"/>
      <c r="Y64" s="430"/>
      <c r="Z64" s="430"/>
      <c r="AA64" s="430"/>
      <c r="AB64" s="430"/>
      <c r="AC64" s="430"/>
      <c r="AD64" s="430"/>
      <c r="AE64" s="430"/>
      <c r="AF64" s="430"/>
      <c r="AG64" s="430"/>
      <c r="AH64" s="430"/>
      <c r="AI64" s="430"/>
      <c r="AJ64" s="430"/>
      <c r="AK64" s="430"/>
      <c r="AL64" s="430"/>
      <c r="AM64" s="430"/>
      <c r="AN64" s="430"/>
      <c r="AO64" s="430"/>
      <c r="AP64" s="430"/>
      <c r="AQ64" s="430"/>
      <c r="AR64" s="430"/>
      <c r="AS64" s="430"/>
      <c r="AT64" s="430"/>
      <c r="AU64" s="430"/>
      <c r="AV64" s="430"/>
      <c r="AW64" s="430"/>
      <c r="AX64" s="430"/>
      <c r="AY64" s="430"/>
      <c r="AZ64" s="430"/>
      <c r="BA64" s="430"/>
      <c r="BB64" s="430"/>
      <c r="BC64" s="430"/>
      <c r="BD64" s="430"/>
      <c r="BE64" s="430"/>
      <c r="BF64" s="430"/>
      <c r="BG64" s="430"/>
      <c r="BH64" s="430"/>
      <c r="BI64" s="430"/>
      <c r="BJ64" s="430"/>
      <c r="BK64" s="430"/>
      <c r="BL64" s="430"/>
      <c r="BM64" s="430"/>
      <c r="BN64" s="430"/>
      <c r="BO64" s="430"/>
      <c r="BP64" s="430"/>
      <c r="BQ64" s="430"/>
      <c r="BR64" s="430"/>
      <c r="BS64" s="430"/>
      <c r="BT64" s="430"/>
      <c r="BU64" s="430"/>
      <c r="BV64" s="430"/>
      <c r="BW64" s="430"/>
      <c r="BX64" s="430"/>
      <c r="BY64" s="430"/>
      <c r="BZ64" s="430"/>
      <c r="CA64" s="430"/>
      <c r="CB64" s="430"/>
      <c r="CC64" s="430"/>
      <c r="CD64" s="430"/>
      <c r="CE64" s="430"/>
      <c r="CF64" s="430"/>
      <c r="CG64" s="430"/>
      <c r="CH64" s="430"/>
      <c r="CI64" s="430"/>
      <c r="CJ64" s="430"/>
      <c r="CK64" s="430"/>
      <c r="CL64" s="430"/>
      <c r="CM64" s="430"/>
      <c r="CN64" s="430"/>
      <c r="CO64" s="430"/>
      <c r="CP64" s="430"/>
      <c r="CQ64" s="430"/>
      <c r="CR64" s="430"/>
      <c r="CS64" s="430"/>
      <c r="CT64" s="430"/>
      <c r="CU64" s="430"/>
      <c r="CV64" s="430"/>
      <c r="CW64" s="430"/>
      <c r="CX64" s="430"/>
      <c r="CY64" s="430"/>
      <c r="CZ64" s="430"/>
      <c r="DA64" s="430"/>
      <c r="DB64" s="430"/>
      <c r="DC64" s="430"/>
      <c r="DD64" s="430"/>
      <c r="DE64" s="430"/>
      <c r="DF64" s="430"/>
      <c r="DG64" s="430"/>
      <c r="DH64" s="430"/>
      <c r="DI64" s="430"/>
      <c r="DJ64" s="430"/>
      <c r="DK64" s="430"/>
      <c r="DL64" s="430"/>
      <c r="DM64" s="430"/>
      <c r="DN64" s="430"/>
      <c r="DO64" s="430"/>
      <c r="DP64" s="430"/>
      <c r="DQ64" s="430"/>
      <c r="DR64" s="430"/>
      <c r="DS64" s="430"/>
      <c r="DT64" s="430"/>
      <c r="DU64" s="430"/>
      <c r="DV64" s="430"/>
      <c r="DW64" s="430"/>
      <c r="DX64" s="430"/>
      <c r="DY64" s="430"/>
      <c r="DZ64" s="430"/>
      <c r="EA64" s="430"/>
      <c r="EB64" s="430"/>
      <c r="EC64" s="430"/>
      <c r="ED64" s="430"/>
      <c r="EE64" s="430"/>
      <c r="EF64" s="430"/>
      <c r="EG64" s="430"/>
      <c r="EH64" s="430"/>
      <c r="EI64" s="430"/>
      <c r="EJ64" s="430"/>
      <c r="EK64" s="430"/>
      <c r="EL64" s="430"/>
      <c r="EM64" s="430"/>
      <c r="EN64" s="430"/>
      <c r="EO64" s="430"/>
      <c r="EP64" s="430"/>
      <c r="EQ64" s="430"/>
      <c r="ER64" s="430"/>
      <c r="ES64" s="430"/>
      <c r="ET64" s="430"/>
      <c r="EU64" s="430"/>
      <c r="EV64" s="430"/>
      <c r="EW64" s="430"/>
      <c r="EX64" s="430"/>
      <c r="EY64" s="430"/>
      <c r="EZ64" s="430"/>
      <c r="FA64" s="430"/>
      <c r="FB64" s="430"/>
      <c r="FC64" s="430"/>
      <c r="FD64" s="430"/>
      <c r="FE64" s="430"/>
      <c r="FF64" s="430"/>
      <c r="FG64" s="430"/>
      <c r="FH64" s="430"/>
      <c r="FI64" s="430"/>
      <c r="FJ64" s="430"/>
      <c r="FK64" s="430"/>
      <c r="FL64" s="430"/>
      <c r="FM64" s="430"/>
      <c r="FN64" s="430"/>
      <c r="FO64" s="430"/>
      <c r="FP64" s="430"/>
      <c r="FQ64" s="430"/>
      <c r="FR64" s="430"/>
      <c r="FS64" s="430"/>
      <c r="FT64" s="430"/>
      <c r="FU64" s="430"/>
      <c r="FV64" s="430"/>
      <c r="FW64" s="430"/>
      <c r="FX64" s="430"/>
      <c r="FY64" s="430"/>
      <c r="FZ64" s="430"/>
      <c r="GA64" s="430"/>
      <c r="GB64" s="430"/>
      <c r="GC64" s="430"/>
      <c r="GD64" s="430"/>
      <c r="GE64" s="430"/>
      <c r="GF64" s="430"/>
      <c r="GG64" s="430"/>
      <c r="GH64" s="430"/>
      <c r="GI64" s="430"/>
      <c r="GJ64" s="430"/>
      <c r="GK64" s="430"/>
      <c r="GL64" s="430"/>
      <c r="GM64" s="430"/>
      <c r="GN64" s="430"/>
      <c r="GO64" s="430"/>
      <c r="GP64" s="430"/>
      <c r="GQ64" s="430"/>
      <c r="GR64" s="430"/>
      <c r="GS64" s="430"/>
      <c r="GT64" s="430"/>
      <c r="GU64" s="430"/>
      <c r="GV64" s="430"/>
      <c r="GW64" s="430"/>
      <c r="GX64" s="430"/>
      <c r="GY64" s="430"/>
      <c r="GZ64" s="430"/>
      <c r="HA64" s="430"/>
      <c r="HB64" s="430"/>
      <c r="HC64" s="430"/>
      <c r="HD64" s="430"/>
      <c r="HE64" s="430"/>
      <c r="HF64" s="430"/>
      <c r="HG64" s="430"/>
      <c r="HH64" s="430"/>
      <c r="HI64" s="430"/>
      <c r="HJ64" s="430"/>
      <c r="HK64" s="430"/>
      <c r="HL64" s="430"/>
      <c r="HM64" s="430"/>
      <c r="HN64" s="430"/>
      <c r="HO64" s="430"/>
      <c r="HP64" s="430"/>
      <c r="HQ64" s="430"/>
      <c r="HR64" s="430"/>
      <c r="HS64" s="430"/>
      <c r="HT64" s="430"/>
      <c r="HU64" s="430"/>
      <c r="HV64" s="430"/>
      <c r="HW64" s="430"/>
      <c r="HX64" s="430"/>
      <c r="HY64" s="430"/>
      <c r="HZ64" s="430"/>
      <c r="IA64" s="430"/>
      <c r="IB64" s="430"/>
      <c r="IC64" s="430"/>
      <c r="ID64" s="430"/>
      <c r="IE64" s="430"/>
      <c r="IF64" s="430"/>
      <c r="IG64" s="430"/>
      <c r="IH64" s="430"/>
      <c r="II64" s="430"/>
      <c r="IJ64" s="430"/>
      <c r="IK64" s="430"/>
      <c r="IL64" s="430"/>
      <c r="IM64" s="430"/>
      <c r="IN64" s="430"/>
      <c r="IO64" s="430"/>
      <c r="IP64" s="430"/>
      <c r="IQ64" s="430"/>
      <c r="IR64" s="430"/>
      <c r="IS64" s="430"/>
      <c r="IT64" s="430"/>
      <c r="IU64" s="430"/>
      <c r="IV64" s="430"/>
      <c r="IW64" s="430"/>
      <c r="IX64" s="430"/>
      <c r="IY64" s="430"/>
      <c r="IZ64" s="430"/>
      <c r="JA64" s="430"/>
      <c r="JB64" s="430"/>
      <c r="JC64" s="430"/>
      <c r="JD64" s="430"/>
      <c r="JE64" s="430"/>
      <c r="JF64" s="430"/>
      <c r="JG64" s="430"/>
      <c r="JH64" s="430"/>
      <c r="JI64" s="430"/>
      <c r="JJ64" s="430"/>
    </row>
    <row r="65" spans="1:270" s="452" customFormat="1" ht="60.75" customHeight="1" x14ac:dyDescent="0.2">
      <c r="A65" s="481">
        <v>16</v>
      </c>
      <c r="B65" s="482"/>
      <c r="C65" s="460" t="s">
        <v>279</v>
      </c>
      <c r="D65" s="492" t="str">
        <f t="shared" si="3"/>
        <v>N/A</v>
      </c>
      <c r="E65" s="958"/>
      <c r="F65" s="959"/>
      <c r="G65" s="971"/>
      <c r="H65" s="972"/>
      <c r="I65" s="972"/>
      <c r="J65" s="973"/>
      <c r="K65" s="429"/>
      <c r="L65" s="451"/>
      <c r="M65" s="430"/>
      <c r="N65" s="430"/>
      <c r="O65" s="430"/>
      <c r="P65" s="430"/>
      <c r="Q65" s="430"/>
      <c r="R65" s="430"/>
      <c r="S65" s="430"/>
      <c r="T65" s="430"/>
      <c r="U65" s="430"/>
      <c r="V65" s="430"/>
      <c r="W65" s="430"/>
      <c r="X65" s="430"/>
      <c r="Y65" s="430"/>
      <c r="Z65" s="430"/>
      <c r="AA65" s="430"/>
      <c r="AB65" s="430"/>
      <c r="AC65" s="430"/>
      <c r="AD65" s="430"/>
      <c r="AE65" s="430"/>
      <c r="AF65" s="430"/>
      <c r="AG65" s="430"/>
      <c r="AH65" s="430"/>
      <c r="AI65" s="430"/>
      <c r="AJ65" s="430"/>
      <c r="AK65" s="430"/>
      <c r="AL65" s="430"/>
      <c r="AM65" s="430"/>
      <c r="AN65" s="430"/>
      <c r="AO65" s="430"/>
      <c r="AP65" s="430"/>
      <c r="AQ65" s="430"/>
      <c r="AR65" s="430"/>
      <c r="AS65" s="430"/>
      <c r="AT65" s="430"/>
      <c r="AU65" s="430"/>
      <c r="AV65" s="430"/>
      <c r="AW65" s="430"/>
      <c r="AX65" s="430"/>
      <c r="AY65" s="430"/>
      <c r="AZ65" s="430"/>
      <c r="BA65" s="430"/>
      <c r="BB65" s="430"/>
      <c r="BC65" s="430"/>
      <c r="BD65" s="430"/>
      <c r="BE65" s="430"/>
      <c r="BF65" s="430"/>
      <c r="BG65" s="430"/>
      <c r="BH65" s="430"/>
      <c r="BI65" s="430"/>
      <c r="BJ65" s="430"/>
      <c r="BK65" s="430"/>
      <c r="BL65" s="430"/>
      <c r="BM65" s="430"/>
      <c r="BN65" s="430"/>
      <c r="BO65" s="430"/>
      <c r="BP65" s="430"/>
      <c r="BQ65" s="430"/>
      <c r="BR65" s="430"/>
      <c r="BS65" s="430"/>
      <c r="BT65" s="430"/>
      <c r="BU65" s="430"/>
      <c r="BV65" s="430"/>
      <c r="BW65" s="430"/>
      <c r="BX65" s="430"/>
      <c r="BY65" s="430"/>
      <c r="BZ65" s="430"/>
      <c r="CA65" s="430"/>
      <c r="CB65" s="430"/>
      <c r="CC65" s="430"/>
      <c r="CD65" s="430"/>
      <c r="CE65" s="430"/>
      <c r="CF65" s="430"/>
      <c r="CG65" s="430"/>
      <c r="CH65" s="430"/>
      <c r="CI65" s="430"/>
      <c r="CJ65" s="430"/>
      <c r="CK65" s="430"/>
      <c r="CL65" s="430"/>
      <c r="CM65" s="430"/>
      <c r="CN65" s="430"/>
      <c r="CO65" s="430"/>
      <c r="CP65" s="430"/>
      <c r="CQ65" s="430"/>
      <c r="CR65" s="430"/>
      <c r="CS65" s="430"/>
      <c r="CT65" s="430"/>
      <c r="CU65" s="430"/>
      <c r="CV65" s="430"/>
      <c r="CW65" s="430"/>
      <c r="CX65" s="430"/>
      <c r="CY65" s="430"/>
      <c r="CZ65" s="430"/>
      <c r="DA65" s="430"/>
      <c r="DB65" s="430"/>
      <c r="DC65" s="430"/>
      <c r="DD65" s="430"/>
      <c r="DE65" s="430"/>
      <c r="DF65" s="430"/>
      <c r="DG65" s="430"/>
      <c r="DH65" s="430"/>
      <c r="DI65" s="430"/>
      <c r="DJ65" s="430"/>
      <c r="DK65" s="430"/>
      <c r="DL65" s="430"/>
      <c r="DM65" s="430"/>
      <c r="DN65" s="430"/>
      <c r="DO65" s="430"/>
      <c r="DP65" s="430"/>
      <c r="DQ65" s="430"/>
      <c r="DR65" s="430"/>
      <c r="DS65" s="430"/>
      <c r="DT65" s="430"/>
      <c r="DU65" s="430"/>
      <c r="DV65" s="430"/>
      <c r="DW65" s="430"/>
      <c r="DX65" s="430"/>
      <c r="DY65" s="430"/>
      <c r="DZ65" s="430"/>
      <c r="EA65" s="430"/>
      <c r="EB65" s="430"/>
      <c r="EC65" s="430"/>
      <c r="ED65" s="430"/>
      <c r="EE65" s="430"/>
      <c r="EF65" s="430"/>
      <c r="EG65" s="430"/>
      <c r="EH65" s="430"/>
      <c r="EI65" s="430"/>
      <c r="EJ65" s="430"/>
      <c r="EK65" s="430"/>
      <c r="EL65" s="430"/>
      <c r="EM65" s="430"/>
      <c r="EN65" s="430"/>
      <c r="EO65" s="430"/>
      <c r="EP65" s="430"/>
      <c r="EQ65" s="430"/>
      <c r="ER65" s="430"/>
      <c r="ES65" s="430"/>
      <c r="ET65" s="430"/>
      <c r="EU65" s="430"/>
      <c r="EV65" s="430"/>
      <c r="EW65" s="430"/>
      <c r="EX65" s="430"/>
      <c r="EY65" s="430"/>
      <c r="EZ65" s="430"/>
      <c r="FA65" s="430"/>
      <c r="FB65" s="430"/>
      <c r="FC65" s="430"/>
      <c r="FD65" s="430"/>
      <c r="FE65" s="430"/>
      <c r="FF65" s="430"/>
      <c r="FG65" s="430"/>
      <c r="FH65" s="430"/>
      <c r="FI65" s="430"/>
      <c r="FJ65" s="430"/>
      <c r="FK65" s="430"/>
      <c r="FL65" s="430"/>
      <c r="FM65" s="430"/>
      <c r="FN65" s="430"/>
      <c r="FO65" s="430"/>
      <c r="FP65" s="430"/>
      <c r="FQ65" s="430"/>
      <c r="FR65" s="430"/>
      <c r="FS65" s="430"/>
      <c r="FT65" s="430"/>
      <c r="FU65" s="430"/>
      <c r="FV65" s="430"/>
      <c r="FW65" s="430"/>
      <c r="FX65" s="430"/>
      <c r="FY65" s="430"/>
      <c r="FZ65" s="430"/>
      <c r="GA65" s="430"/>
      <c r="GB65" s="430"/>
      <c r="GC65" s="430"/>
      <c r="GD65" s="430"/>
      <c r="GE65" s="430"/>
      <c r="GF65" s="430"/>
      <c r="GG65" s="430"/>
      <c r="GH65" s="430"/>
      <c r="GI65" s="430"/>
      <c r="GJ65" s="430"/>
      <c r="GK65" s="430"/>
      <c r="GL65" s="430"/>
      <c r="GM65" s="430"/>
      <c r="GN65" s="430"/>
      <c r="GO65" s="430"/>
      <c r="GP65" s="430"/>
      <c r="GQ65" s="430"/>
      <c r="GR65" s="430"/>
      <c r="GS65" s="430"/>
      <c r="GT65" s="430"/>
      <c r="GU65" s="430"/>
      <c r="GV65" s="430"/>
      <c r="GW65" s="430"/>
      <c r="GX65" s="430"/>
      <c r="GY65" s="430"/>
      <c r="GZ65" s="430"/>
      <c r="HA65" s="430"/>
      <c r="HB65" s="430"/>
      <c r="HC65" s="430"/>
      <c r="HD65" s="430"/>
      <c r="HE65" s="430"/>
      <c r="HF65" s="430"/>
      <c r="HG65" s="430"/>
      <c r="HH65" s="430"/>
      <c r="HI65" s="430"/>
      <c r="HJ65" s="430"/>
      <c r="HK65" s="430"/>
      <c r="HL65" s="430"/>
      <c r="HM65" s="430"/>
      <c r="HN65" s="430"/>
      <c r="HO65" s="430"/>
      <c r="HP65" s="430"/>
      <c r="HQ65" s="430"/>
      <c r="HR65" s="430"/>
      <c r="HS65" s="430"/>
      <c r="HT65" s="430"/>
      <c r="HU65" s="430"/>
      <c r="HV65" s="430"/>
      <c r="HW65" s="430"/>
      <c r="HX65" s="430"/>
      <c r="HY65" s="430"/>
      <c r="HZ65" s="430"/>
      <c r="IA65" s="430"/>
      <c r="IB65" s="430"/>
      <c r="IC65" s="430"/>
      <c r="ID65" s="430"/>
      <c r="IE65" s="430"/>
      <c r="IF65" s="430"/>
      <c r="IG65" s="430"/>
      <c r="IH65" s="430"/>
      <c r="II65" s="430"/>
      <c r="IJ65" s="430"/>
      <c r="IK65" s="430"/>
      <c r="IL65" s="430"/>
      <c r="IM65" s="430"/>
      <c r="IN65" s="430"/>
      <c r="IO65" s="430"/>
      <c r="IP65" s="430"/>
      <c r="IQ65" s="430"/>
      <c r="IR65" s="430"/>
      <c r="IS65" s="430"/>
      <c r="IT65" s="430"/>
      <c r="IU65" s="430"/>
      <c r="IV65" s="430"/>
      <c r="IW65" s="430"/>
      <c r="IX65" s="430"/>
      <c r="IY65" s="430"/>
      <c r="IZ65" s="430"/>
      <c r="JA65" s="430"/>
      <c r="JB65" s="430"/>
      <c r="JC65" s="430"/>
      <c r="JD65" s="430"/>
      <c r="JE65" s="430"/>
      <c r="JF65" s="430"/>
      <c r="JG65" s="430"/>
      <c r="JH65" s="430"/>
      <c r="JI65" s="430"/>
      <c r="JJ65" s="430"/>
    </row>
    <row r="66" spans="1:270" s="452" customFormat="1" ht="60" customHeight="1" x14ac:dyDescent="0.2">
      <c r="A66" s="481">
        <v>17</v>
      </c>
      <c r="B66" s="482"/>
      <c r="C66" s="460" t="s">
        <v>251</v>
      </c>
      <c r="D66" s="492" t="str">
        <f t="shared" si="3"/>
        <v>N/A</v>
      </c>
      <c r="E66" s="952"/>
      <c r="F66" s="952"/>
      <c r="G66" s="967"/>
      <c r="H66" s="968"/>
      <c r="I66" s="968"/>
      <c r="J66" s="969"/>
      <c r="K66" s="429"/>
      <c r="L66" s="451"/>
      <c r="M66" s="430"/>
      <c r="N66" s="430"/>
      <c r="O66" s="430"/>
      <c r="P66" s="430"/>
      <c r="Q66" s="430"/>
      <c r="R66" s="430"/>
      <c r="S66" s="430"/>
      <c r="T66" s="430"/>
      <c r="U66" s="430"/>
      <c r="V66" s="430"/>
      <c r="W66" s="430"/>
      <c r="X66" s="430"/>
      <c r="Y66" s="430"/>
      <c r="Z66" s="430"/>
      <c r="AA66" s="430"/>
      <c r="AB66" s="430"/>
      <c r="AC66" s="430"/>
      <c r="AD66" s="430"/>
      <c r="AE66" s="430"/>
      <c r="AF66" s="430"/>
      <c r="AG66" s="430"/>
      <c r="AH66" s="430"/>
      <c r="AI66" s="430"/>
      <c r="AJ66" s="430"/>
      <c r="AK66" s="430"/>
      <c r="AL66" s="430"/>
      <c r="AM66" s="430"/>
      <c r="AN66" s="430"/>
      <c r="AO66" s="430"/>
      <c r="AP66" s="430"/>
      <c r="AQ66" s="430"/>
      <c r="AR66" s="430"/>
      <c r="AS66" s="430"/>
      <c r="AT66" s="430"/>
      <c r="AU66" s="430"/>
      <c r="AV66" s="430"/>
      <c r="AW66" s="430"/>
      <c r="AX66" s="430"/>
      <c r="AY66" s="430"/>
      <c r="AZ66" s="430"/>
      <c r="BA66" s="430"/>
      <c r="BB66" s="430"/>
      <c r="BC66" s="430"/>
      <c r="BD66" s="430"/>
      <c r="BE66" s="430"/>
      <c r="BF66" s="430"/>
      <c r="BG66" s="430"/>
      <c r="BH66" s="430"/>
      <c r="BI66" s="430"/>
      <c r="BJ66" s="430"/>
      <c r="BK66" s="430"/>
      <c r="BL66" s="430"/>
      <c r="BM66" s="430"/>
      <c r="BN66" s="430"/>
      <c r="BO66" s="430"/>
      <c r="BP66" s="430"/>
      <c r="BQ66" s="430"/>
      <c r="BR66" s="430"/>
      <c r="BS66" s="430"/>
      <c r="BT66" s="430"/>
      <c r="BU66" s="430"/>
      <c r="BV66" s="430"/>
      <c r="BW66" s="430"/>
      <c r="BX66" s="430"/>
      <c r="BY66" s="430"/>
      <c r="BZ66" s="430"/>
      <c r="CA66" s="430"/>
      <c r="CB66" s="430"/>
      <c r="CC66" s="430"/>
      <c r="CD66" s="430"/>
      <c r="CE66" s="430"/>
      <c r="CF66" s="430"/>
      <c r="CG66" s="430"/>
      <c r="CH66" s="430"/>
      <c r="CI66" s="430"/>
      <c r="CJ66" s="430"/>
      <c r="CK66" s="430"/>
      <c r="CL66" s="430"/>
      <c r="CM66" s="430"/>
      <c r="CN66" s="430"/>
      <c r="CO66" s="430"/>
      <c r="CP66" s="430"/>
      <c r="CQ66" s="430"/>
      <c r="CR66" s="430"/>
      <c r="CS66" s="430"/>
      <c r="CT66" s="430"/>
      <c r="CU66" s="430"/>
      <c r="CV66" s="430"/>
      <c r="CW66" s="430"/>
      <c r="CX66" s="430"/>
      <c r="CY66" s="430"/>
      <c r="CZ66" s="430"/>
      <c r="DA66" s="430"/>
      <c r="DB66" s="430"/>
      <c r="DC66" s="430"/>
      <c r="DD66" s="430"/>
      <c r="DE66" s="430"/>
      <c r="DF66" s="430"/>
      <c r="DG66" s="430"/>
      <c r="DH66" s="430"/>
      <c r="DI66" s="430"/>
      <c r="DJ66" s="430"/>
      <c r="DK66" s="430"/>
      <c r="DL66" s="430"/>
      <c r="DM66" s="430"/>
      <c r="DN66" s="430"/>
      <c r="DO66" s="430"/>
      <c r="DP66" s="430"/>
      <c r="DQ66" s="430"/>
      <c r="DR66" s="430"/>
      <c r="DS66" s="430"/>
      <c r="DT66" s="430"/>
      <c r="DU66" s="430"/>
      <c r="DV66" s="430"/>
      <c r="DW66" s="430"/>
      <c r="DX66" s="430"/>
      <c r="DY66" s="430"/>
      <c r="DZ66" s="430"/>
      <c r="EA66" s="430"/>
      <c r="EB66" s="430"/>
      <c r="EC66" s="430"/>
      <c r="ED66" s="430"/>
      <c r="EE66" s="430"/>
      <c r="EF66" s="430"/>
      <c r="EG66" s="430"/>
      <c r="EH66" s="430"/>
      <c r="EI66" s="430"/>
      <c r="EJ66" s="430"/>
      <c r="EK66" s="430"/>
      <c r="EL66" s="430"/>
      <c r="EM66" s="430"/>
      <c r="EN66" s="430"/>
      <c r="EO66" s="430"/>
      <c r="EP66" s="430"/>
      <c r="EQ66" s="430"/>
      <c r="ER66" s="430"/>
      <c r="ES66" s="430"/>
      <c r="ET66" s="430"/>
      <c r="EU66" s="430"/>
      <c r="EV66" s="430"/>
      <c r="EW66" s="430"/>
      <c r="EX66" s="430"/>
      <c r="EY66" s="430"/>
      <c r="EZ66" s="430"/>
      <c r="FA66" s="430"/>
      <c r="FB66" s="430"/>
      <c r="FC66" s="430"/>
      <c r="FD66" s="430"/>
      <c r="FE66" s="430"/>
      <c r="FF66" s="430"/>
      <c r="FG66" s="430"/>
      <c r="FH66" s="430"/>
      <c r="FI66" s="430"/>
      <c r="FJ66" s="430"/>
      <c r="FK66" s="430"/>
      <c r="FL66" s="430"/>
      <c r="FM66" s="430"/>
      <c r="FN66" s="430"/>
      <c r="FO66" s="430"/>
      <c r="FP66" s="430"/>
      <c r="FQ66" s="430"/>
      <c r="FR66" s="430"/>
      <c r="FS66" s="430"/>
      <c r="FT66" s="430"/>
      <c r="FU66" s="430"/>
      <c r="FV66" s="430"/>
      <c r="FW66" s="430"/>
      <c r="FX66" s="430"/>
      <c r="FY66" s="430"/>
      <c r="FZ66" s="430"/>
      <c r="GA66" s="430"/>
      <c r="GB66" s="430"/>
      <c r="GC66" s="430"/>
      <c r="GD66" s="430"/>
      <c r="GE66" s="430"/>
      <c r="GF66" s="430"/>
      <c r="GG66" s="430"/>
      <c r="GH66" s="430"/>
      <c r="GI66" s="430"/>
      <c r="GJ66" s="430"/>
      <c r="GK66" s="430"/>
      <c r="GL66" s="430"/>
      <c r="GM66" s="430"/>
      <c r="GN66" s="430"/>
      <c r="GO66" s="430"/>
      <c r="GP66" s="430"/>
      <c r="GQ66" s="430"/>
      <c r="GR66" s="430"/>
      <c r="GS66" s="430"/>
      <c r="GT66" s="430"/>
      <c r="GU66" s="430"/>
      <c r="GV66" s="430"/>
      <c r="GW66" s="430"/>
      <c r="GX66" s="430"/>
      <c r="GY66" s="430"/>
      <c r="GZ66" s="430"/>
      <c r="HA66" s="430"/>
      <c r="HB66" s="430"/>
      <c r="HC66" s="430"/>
      <c r="HD66" s="430"/>
      <c r="HE66" s="430"/>
      <c r="HF66" s="430"/>
      <c r="HG66" s="430"/>
      <c r="HH66" s="430"/>
      <c r="HI66" s="430"/>
      <c r="HJ66" s="430"/>
      <c r="HK66" s="430"/>
      <c r="HL66" s="430"/>
      <c r="HM66" s="430"/>
      <c r="HN66" s="430"/>
      <c r="HO66" s="430"/>
      <c r="HP66" s="430"/>
      <c r="HQ66" s="430"/>
      <c r="HR66" s="430"/>
      <c r="HS66" s="430"/>
      <c r="HT66" s="430"/>
      <c r="HU66" s="430"/>
      <c r="HV66" s="430"/>
      <c r="HW66" s="430"/>
      <c r="HX66" s="430"/>
      <c r="HY66" s="430"/>
      <c r="HZ66" s="430"/>
      <c r="IA66" s="430"/>
      <c r="IB66" s="430"/>
      <c r="IC66" s="430"/>
      <c r="ID66" s="430"/>
      <c r="IE66" s="430"/>
      <c r="IF66" s="430"/>
      <c r="IG66" s="430"/>
      <c r="IH66" s="430"/>
      <c r="II66" s="430"/>
      <c r="IJ66" s="430"/>
      <c r="IK66" s="430"/>
      <c r="IL66" s="430"/>
      <c r="IM66" s="430"/>
      <c r="IN66" s="430"/>
      <c r="IO66" s="430"/>
      <c r="IP66" s="430"/>
      <c r="IQ66" s="430"/>
      <c r="IR66" s="430"/>
      <c r="IS66" s="430"/>
      <c r="IT66" s="430"/>
      <c r="IU66" s="430"/>
      <c r="IV66" s="430"/>
      <c r="IW66" s="430"/>
      <c r="IX66" s="430"/>
      <c r="IY66" s="430"/>
      <c r="IZ66" s="430"/>
      <c r="JA66" s="430"/>
      <c r="JB66" s="430"/>
      <c r="JC66" s="430"/>
      <c r="JD66" s="430"/>
      <c r="JE66" s="430"/>
      <c r="JF66" s="430"/>
      <c r="JG66" s="430"/>
      <c r="JH66" s="430"/>
      <c r="JI66" s="430"/>
      <c r="JJ66" s="430"/>
    </row>
    <row r="67" spans="1:270" s="452" customFormat="1" ht="60" customHeight="1" x14ac:dyDescent="0.2">
      <c r="A67" s="481">
        <v>18</v>
      </c>
      <c r="B67" s="482"/>
      <c r="C67" s="460" t="s">
        <v>252</v>
      </c>
      <c r="D67" s="508" t="str">
        <f t="shared" si="3"/>
        <v>N/A</v>
      </c>
      <c r="E67" s="952"/>
      <c r="F67" s="952"/>
      <c r="G67" s="967"/>
      <c r="H67" s="968"/>
      <c r="I67" s="968"/>
      <c r="J67" s="969"/>
      <c r="K67" s="429"/>
      <c r="L67" s="451"/>
      <c r="M67" s="430"/>
      <c r="N67" s="430"/>
      <c r="O67" s="430"/>
      <c r="P67" s="430"/>
      <c r="Q67" s="430"/>
      <c r="R67" s="430"/>
      <c r="S67" s="430"/>
      <c r="T67" s="430"/>
      <c r="U67" s="430"/>
      <c r="V67" s="430"/>
      <c r="W67" s="430"/>
      <c r="X67" s="430"/>
      <c r="Y67" s="430"/>
      <c r="Z67" s="430"/>
      <c r="AA67" s="430"/>
      <c r="AB67" s="430"/>
      <c r="AC67" s="430"/>
      <c r="AD67" s="430"/>
      <c r="AE67" s="430"/>
      <c r="AF67" s="430"/>
      <c r="AG67" s="430"/>
      <c r="AH67" s="430"/>
      <c r="AI67" s="430"/>
      <c r="AJ67" s="430"/>
      <c r="AK67" s="430"/>
      <c r="AL67" s="430"/>
      <c r="AM67" s="430"/>
      <c r="AN67" s="430"/>
      <c r="AO67" s="430"/>
      <c r="AP67" s="430"/>
      <c r="AQ67" s="430"/>
      <c r="AR67" s="430"/>
      <c r="AS67" s="430"/>
      <c r="AT67" s="430"/>
      <c r="AU67" s="430"/>
      <c r="AV67" s="430"/>
      <c r="AW67" s="430"/>
      <c r="AX67" s="430"/>
      <c r="AY67" s="430"/>
      <c r="AZ67" s="430"/>
      <c r="BA67" s="430"/>
      <c r="BB67" s="430"/>
      <c r="BC67" s="430"/>
      <c r="BD67" s="430"/>
      <c r="BE67" s="430"/>
      <c r="BF67" s="430"/>
      <c r="BG67" s="430"/>
      <c r="BH67" s="430"/>
      <c r="BI67" s="430"/>
      <c r="BJ67" s="430"/>
      <c r="BK67" s="430"/>
      <c r="BL67" s="430"/>
      <c r="BM67" s="430"/>
      <c r="BN67" s="430"/>
      <c r="BO67" s="430"/>
      <c r="BP67" s="430"/>
      <c r="BQ67" s="430"/>
      <c r="BR67" s="430"/>
      <c r="BS67" s="430"/>
      <c r="BT67" s="430"/>
      <c r="BU67" s="430"/>
      <c r="BV67" s="430"/>
      <c r="BW67" s="430"/>
      <c r="BX67" s="430"/>
      <c r="BY67" s="430"/>
      <c r="BZ67" s="430"/>
      <c r="CA67" s="430"/>
      <c r="CB67" s="430"/>
      <c r="CC67" s="430"/>
      <c r="CD67" s="430"/>
      <c r="CE67" s="430"/>
      <c r="CF67" s="430"/>
      <c r="CG67" s="430"/>
      <c r="CH67" s="430"/>
      <c r="CI67" s="430"/>
      <c r="CJ67" s="430"/>
      <c r="CK67" s="430"/>
      <c r="CL67" s="430"/>
      <c r="CM67" s="430"/>
      <c r="CN67" s="430"/>
      <c r="CO67" s="430"/>
      <c r="CP67" s="430"/>
      <c r="CQ67" s="430"/>
      <c r="CR67" s="430"/>
      <c r="CS67" s="430"/>
      <c r="CT67" s="430"/>
      <c r="CU67" s="430"/>
      <c r="CV67" s="430"/>
      <c r="CW67" s="430"/>
      <c r="CX67" s="430"/>
      <c r="CY67" s="430"/>
      <c r="CZ67" s="430"/>
      <c r="DA67" s="430"/>
      <c r="DB67" s="430"/>
      <c r="DC67" s="430"/>
      <c r="DD67" s="430"/>
      <c r="DE67" s="430"/>
      <c r="DF67" s="430"/>
      <c r="DG67" s="430"/>
      <c r="DH67" s="430"/>
      <c r="DI67" s="430"/>
      <c r="DJ67" s="430"/>
      <c r="DK67" s="430"/>
      <c r="DL67" s="430"/>
      <c r="DM67" s="430"/>
      <c r="DN67" s="430"/>
      <c r="DO67" s="430"/>
      <c r="DP67" s="430"/>
      <c r="DQ67" s="430"/>
      <c r="DR67" s="430"/>
      <c r="DS67" s="430"/>
      <c r="DT67" s="430"/>
      <c r="DU67" s="430"/>
      <c r="DV67" s="430"/>
      <c r="DW67" s="430"/>
      <c r="DX67" s="430"/>
      <c r="DY67" s="430"/>
      <c r="DZ67" s="430"/>
      <c r="EA67" s="430"/>
      <c r="EB67" s="430"/>
      <c r="EC67" s="430"/>
      <c r="ED67" s="430"/>
      <c r="EE67" s="430"/>
      <c r="EF67" s="430"/>
      <c r="EG67" s="430"/>
      <c r="EH67" s="430"/>
      <c r="EI67" s="430"/>
      <c r="EJ67" s="430"/>
      <c r="EK67" s="430"/>
      <c r="EL67" s="430"/>
      <c r="EM67" s="430"/>
      <c r="EN67" s="430"/>
      <c r="EO67" s="430"/>
      <c r="EP67" s="430"/>
      <c r="EQ67" s="430"/>
      <c r="ER67" s="430"/>
      <c r="ES67" s="430"/>
      <c r="ET67" s="430"/>
      <c r="EU67" s="430"/>
      <c r="EV67" s="430"/>
      <c r="EW67" s="430"/>
      <c r="EX67" s="430"/>
      <c r="EY67" s="430"/>
      <c r="EZ67" s="430"/>
      <c r="FA67" s="430"/>
      <c r="FB67" s="430"/>
      <c r="FC67" s="430"/>
      <c r="FD67" s="430"/>
      <c r="FE67" s="430"/>
      <c r="FF67" s="430"/>
      <c r="FG67" s="430"/>
      <c r="FH67" s="430"/>
      <c r="FI67" s="430"/>
      <c r="FJ67" s="430"/>
      <c r="FK67" s="430"/>
      <c r="FL67" s="430"/>
      <c r="FM67" s="430"/>
      <c r="FN67" s="430"/>
      <c r="FO67" s="430"/>
      <c r="FP67" s="430"/>
      <c r="FQ67" s="430"/>
      <c r="FR67" s="430"/>
      <c r="FS67" s="430"/>
      <c r="FT67" s="430"/>
      <c r="FU67" s="430"/>
      <c r="FV67" s="430"/>
      <c r="FW67" s="430"/>
      <c r="FX67" s="430"/>
      <c r="FY67" s="430"/>
      <c r="FZ67" s="430"/>
      <c r="GA67" s="430"/>
      <c r="GB67" s="430"/>
      <c r="GC67" s="430"/>
      <c r="GD67" s="430"/>
      <c r="GE67" s="430"/>
      <c r="GF67" s="430"/>
      <c r="GG67" s="430"/>
      <c r="GH67" s="430"/>
      <c r="GI67" s="430"/>
      <c r="GJ67" s="430"/>
      <c r="GK67" s="430"/>
      <c r="GL67" s="430"/>
      <c r="GM67" s="430"/>
      <c r="GN67" s="430"/>
      <c r="GO67" s="430"/>
      <c r="GP67" s="430"/>
      <c r="GQ67" s="430"/>
      <c r="GR67" s="430"/>
      <c r="GS67" s="430"/>
      <c r="GT67" s="430"/>
      <c r="GU67" s="430"/>
      <c r="GV67" s="430"/>
      <c r="GW67" s="430"/>
      <c r="GX67" s="430"/>
      <c r="GY67" s="430"/>
      <c r="GZ67" s="430"/>
      <c r="HA67" s="430"/>
      <c r="HB67" s="430"/>
      <c r="HC67" s="430"/>
      <c r="HD67" s="430"/>
      <c r="HE67" s="430"/>
      <c r="HF67" s="430"/>
      <c r="HG67" s="430"/>
      <c r="HH67" s="430"/>
      <c r="HI67" s="430"/>
      <c r="HJ67" s="430"/>
      <c r="HK67" s="430"/>
      <c r="HL67" s="430"/>
      <c r="HM67" s="430"/>
      <c r="HN67" s="430"/>
      <c r="HO67" s="430"/>
      <c r="HP67" s="430"/>
      <c r="HQ67" s="430"/>
      <c r="HR67" s="430"/>
      <c r="HS67" s="430"/>
      <c r="HT67" s="430"/>
      <c r="HU67" s="430"/>
      <c r="HV67" s="430"/>
      <c r="HW67" s="430"/>
      <c r="HX67" s="430"/>
      <c r="HY67" s="430"/>
      <c r="HZ67" s="430"/>
      <c r="IA67" s="430"/>
      <c r="IB67" s="430"/>
      <c r="IC67" s="430"/>
      <c r="ID67" s="430"/>
      <c r="IE67" s="430"/>
      <c r="IF67" s="430"/>
      <c r="IG67" s="430"/>
      <c r="IH67" s="430"/>
      <c r="II67" s="430"/>
      <c r="IJ67" s="430"/>
      <c r="IK67" s="430"/>
      <c r="IL67" s="430"/>
      <c r="IM67" s="430"/>
      <c r="IN67" s="430"/>
      <c r="IO67" s="430"/>
      <c r="IP67" s="430"/>
      <c r="IQ67" s="430"/>
      <c r="IR67" s="430"/>
      <c r="IS67" s="430"/>
      <c r="IT67" s="430"/>
      <c r="IU67" s="430"/>
      <c r="IV67" s="430"/>
      <c r="IW67" s="430"/>
      <c r="IX67" s="430"/>
      <c r="IY67" s="430"/>
      <c r="IZ67" s="430"/>
      <c r="JA67" s="430"/>
      <c r="JB67" s="430"/>
      <c r="JC67" s="430"/>
      <c r="JD67" s="430"/>
      <c r="JE67" s="430"/>
      <c r="JF67" s="430"/>
      <c r="JG67" s="430"/>
      <c r="JH67" s="430"/>
      <c r="JI67" s="430"/>
      <c r="JJ67" s="430"/>
    </row>
    <row r="68" spans="1:270" s="452" customFormat="1" ht="60" customHeight="1" x14ac:dyDescent="0.2">
      <c r="A68" s="481">
        <v>19</v>
      </c>
      <c r="B68" s="482"/>
      <c r="C68" s="509" t="s">
        <v>280</v>
      </c>
      <c r="D68" s="492" t="str">
        <f t="shared" si="3"/>
        <v>N/A</v>
      </c>
      <c r="E68" s="952"/>
      <c r="F68" s="952"/>
      <c r="G68" s="967"/>
      <c r="H68" s="968"/>
      <c r="I68" s="968"/>
      <c r="J68" s="969"/>
      <c r="K68" s="429"/>
      <c r="L68" s="451"/>
      <c r="M68" s="430"/>
      <c r="N68" s="430"/>
      <c r="O68" s="430"/>
      <c r="P68" s="430"/>
      <c r="Q68" s="430"/>
      <c r="R68" s="430"/>
      <c r="S68" s="430"/>
      <c r="T68" s="430"/>
      <c r="U68" s="430"/>
      <c r="V68" s="430"/>
      <c r="W68" s="430"/>
      <c r="X68" s="430"/>
      <c r="Y68" s="430"/>
      <c r="Z68" s="430"/>
      <c r="AA68" s="430"/>
      <c r="AB68" s="430"/>
      <c r="AC68" s="430"/>
      <c r="AD68" s="430"/>
      <c r="AE68" s="430"/>
      <c r="AF68" s="430"/>
      <c r="AG68" s="430"/>
      <c r="AH68" s="430"/>
      <c r="AI68" s="430"/>
      <c r="AJ68" s="430"/>
      <c r="AK68" s="430"/>
      <c r="AL68" s="430"/>
      <c r="AM68" s="430"/>
      <c r="AN68" s="430"/>
      <c r="AO68" s="430"/>
      <c r="AP68" s="430"/>
      <c r="AQ68" s="430"/>
      <c r="AR68" s="430"/>
      <c r="AS68" s="430"/>
      <c r="AT68" s="430"/>
      <c r="AU68" s="430"/>
      <c r="AV68" s="430"/>
      <c r="AW68" s="430"/>
      <c r="AX68" s="430"/>
      <c r="AY68" s="430"/>
      <c r="AZ68" s="430"/>
      <c r="BA68" s="430"/>
      <c r="BB68" s="430"/>
      <c r="BC68" s="430"/>
      <c r="BD68" s="430"/>
      <c r="BE68" s="430"/>
      <c r="BF68" s="430"/>
      <c r="BG68" s="430"/>
      <c r="BH68" s="430"/>
      <c r="BI68" s="430"/>
      <c r="BJ68" s="430"/>
      <c r="BK68" s="430"/>
      <c r="BL68" s="430"/>
      <c r="BM68" s="430"/>
      <c r="BN68" s="430"/>
      <c r="BO68" s="430"/>
      <c r="BP68" s="430"/>
      <c r="BQ68" s="430"/>
      <c r="BR68" s="430"/>
      <c r="BS68" s="430"/>
      <c r="BT68" s="430"/>
      <c r="BU68" s="430"/>
      <c r="BV68" s="430"/>
      <c r="BW68" s="430"/>
      <c r="BX68" s="430"/>
      <c r="BY68" s="430"/>
      <c r="BZ68" s="430"/>
      <c r="CA68" s="430"/>
      <c r="CB68" s="430"/>
      <c r="CC68" s="430"/>
      <c r="CD68" s="430"/>
      <c r="CE68" s="430"/>
      <c r="CF68" s="430"/>
      <c r="CG68" s="430"/>
      <c r="CH68" s="430"/>
      <c r="CI68" s="430"/>
      <c r="CJ68" s="430"/>
      <c r="CK68" s="430"/>
      <c r="CL68" s="430"/>
      <c r="CM68" s="430"/>
      <c r="CN68" s="430"/>
      <c r="CO68" s="430"/>
      <c r="CP68" s="430"/>
      <c r="CQ68" s="430"/>
      <c r="CR68" s="430"/>
      <c r="CS68" s="430"/>
      <c r="CT68" s="430"/>
      <c r="CU68" s="430"/>
      <c r="CV68" s="430"/>
      <c r="CW68" s="430"/>
      <c r="CX68" s="430"/>
      <c r="CY68" s="430"/>
      <c r="CZ68" s="430"/>
      <c r="DA68" s="430"/>
      <c r="DB68" s="430"/>
      <c r="DC68" s="430"/>
      <c r="DD68" s="430"/>
      <c r="DE68" s="430"/>
      <c r="DF68" s="430"/>
      <c r="DG68" s="430"/>
      <c r="DH68" s="430"/>
      <c r="DI68" s="430"/>
      <c r="DJ68" s="430"/>
      <c r="DK68" s="430"/>
      <c r="DL68" s="430"/>
      <c r="DM68" s="430"/>
      <c r="DN68" s="430"/>
      <c r="DO68" s="430"/>
      <c r="DP68" s="430"/>
      <c r="DQ68" s="430"/>
      <c r="DR68" s="430"/>
      <c r="DS68" s="430"/>
      <c r="DT68" s="430"/>
      <c r="DU68" s="430"/>
      <c r="DV68" s="430"/>
      <c r="DW68" s="430"/>
      <c r="DX68" s="430"/>
      <c r="DY68" s="430"/>
      <c r="DZ68" s="430"/>
      <c r="EA68" s="430"/>
      <c r="EB68" s="430"/>
      <c r="EC68" s="430"/>
      <c r="ED68" s="430"/>
      <c r="EE68" s="430"/>
      <c r="EF68" s="430"/>
      <c r="EG68" s="430"/>
      <c r="EH68" s="430"/>
      <c r="EI68" s="430"/>
      <c r="EJ68" s="430"/>
      <c r="EK68" s="430"/>
      <c r="EL68" s="430"/>
      <c r="EM68" s="430"/>
      <c r="EN68" s="430"/>
      <c r="EO68" s="430"/>
      <c r="EP68" s="430"/>
      <c r="EQ68" s="430"/>
      <c r="ER68" s="430"/>
      <c r="ES68" s="430"/>
      <c r="ET68" s="430"/>
      <c r="EU68" s="430"/>
      <c r="EV68" s="430"/>
      <c r="EW68" s="430"/>
      <c r="EX68" s="430"/>
      <c r="EY68" s="430"/>
      <c r="EZ68" s="430"/>
      <c r="FA68" s="430"/>
      <c r="FB68" s="430"/>
      <c r="FC68" s="430"/>
      <c r="FD68" s="430"/>
      <c r="FE68" s="430"/>
      <c r="FF68" s="430"/>
      <c r="FG68" s="430"/>
      <c r="FH68" s="430"/>
      <c r="FI68" s="430"/>
      <c r="FJ68" s="430"/>
      <c r="FK68" s="430"/>
      <c r="FL68" s="430"/>
      <c r="FM68" s="430"/>
      <c r="FN68" s="430"/>
      <c r="FO68" s="430"/>
      <c r="FP68" s="430"/>
      <c r="FQ68" s="430"/>
      <c r="FR68" s="430"/>
      <c r="FS68" s="430"/>
      <c r="FT68" s="430"/>
      <c r="FU68" s="430"/>
      <c r="FV68" s="430"/>
      <c r="FW68" s="430"/>
      <c r="FX68" s="430"/>
      <c r="FY68" s="430"/>
      <c r="FZ68" s="430"/>
      <c r="GA68" s="430"/>
      <c r="GB68" s="430"/>
      <c r="GC68" s="430"/>
      <c r="GD68" s="430"/>
      <c r="GE68" s="430"/>
      <c r="GF68" s="430"/>
      <c r="GG68" s="430"/>
      <c r="GH68" s="430"/>
      <c r="GI68" s="430"/>
      <c r="GJ68" s="430"/>
      <c r="GK68" s="430"/>
      <c r="GL68" s="430"/>
      <c r="GM68" s="430"/>
      <c r="GN68" s="430"/>
      <c r="GO68" s="430"/>
      <c r="GP68" s="430"/>
      <c r="GQ68" s="430"/>
      <c r="GR68" s="430"/>
      <c r="GS68" s="430"/>
      <c r="GT68" s="430"/>
      <c r="GU68" s="430"/>
      <c r="GV68" s="430"/>
      <c r="GW68" s="430"/>
      <c r="GX68" s="430"/>
      <c r="GY68" s="430"/>
      <c r="GZ68" s="430"/>
      <c r="HA68" s="430"/>
      <c r="HB68" s="430"/>
      <c r="HC68" s="430"/>
      <c r="HD68" s="430"/>
      <c r="HE68" s="430"/>
      <c r="HF68" s="430"/>
      <c r="HG68" s="430"/>
      <c r="HH68" s="430"/>
      <c r="HI68" s="430"/>
      <c r="HJ68" s="430"/>
      <c r="HK68" s="430"/>
      <c r="HL68" s="430"/>
      <c r="HM68" s="430"/>
      <c r="HN68" s="430"/>
      <c r="HO68" s="430"/>
      <c r="HP68" s="430"/>
      <c r="HQ68" s="430"/>
      <c r="HR68" s="430"/>
      <c r="HS68" s="430"/>
      <c r="HT68" s="430"/>
      <c r="HU68" s="430"/>
      <c r="HV68" s="430"/>
      <c r="HW68" s="430"/>
      <c r="HX68" s="430"/>
      <c r="HY68" s="430"/>
      <c r="HZ68" s="430"/>
      <c r="IA68" s="430"/>
      <c r="IB68" s="430"/>
      <c r="IC68" s="430"/>
      <c r="ID68" s="430"/>
      <c r="IE68" s="430"/>
      <c r="IF68" s="430"/>
      <c r="IG68" s="430"/>
      <c r="IH68" s="430"/>
      <c r="II68" s="430"/>
      <c r="IJ68" s="430"/>
      <c r="IK68" s="430"/>
      <c r="IL68" s="430"/>
      <c r="IM68" s="430"/>
      <c r="IN68" s="430"/>
      <c r="IO68" s="430"/>
      <c r="IP68" s="430"/>
      <c r="IQ68" s="430"/>
      <c r="IR68" s="430"/>
      <c r="IS68" s="430"/>
      <c r="IT68" s="430"/>
      <c r="IU68" s="430"/>
      <c r="IV68" s="430"/>
      <c r="IW68" s="430"/>
      <c r="IX68" s="430"/>
      <c r="IY68" s="430"/>
      <c r="IZ68" s="430"/>
      <c r="JA68" s="430"/>
      <c r="JB68" s="430"/>
      <c r="JC68" s="430"/>
      <c r="JD68" s="430"/>
      <c r="JE68" s="430"/>
      <c r="JF68" s="430"/>
      <c r="JG68" s="430"/>
      <c r="JH68" s="430"/>
      <c r="JI68" s="430"/>
      <c r="JJ68" s="430"/>
    </row>
    <row r="69" spans="1:270" s="452" customFormat="1" ht="60" customHeight="1" x14ac:dyDescent="0.2">
      <c r="A69" s="481">
        <v>20</v>
      </c>
      <c r="B69" s="482"/>
      <c r="C69" s="460" t="s">
        <v>253</v>
      </c>
      <c r="D69" s="492" t="str">
        <f t="shared" si="3"/>
        <v>N/A</v>
      </c>
      <c r="E69" s="952"/>
      <c r="F69" s="952"/>
      <c r="G69" s="960"/>
      <c r="H69" s="961"/>
      <c r="I69" s="961"/>
      <c r="J69" s="962"/>
      <c r="K69" s="429"/>
      <c r="L69" s="451"/>
      <c r="M69" s="430"/>
      <c r="N69" s="430"/>
      <c r="O69" s="430"/>
      <c r="P69" s="430"/>
      <c r="Q69" s="430"/>
      <c r="R69" s="430"/>
      <c r="S69" s="430"/>
      <c r="T69" s="430"/>
      <c r="U69" s="430"/>
      <c r="V69" s="430"/>
      <c r="W69" s="430"/>
      <c r="X69" s="430"/>
      <c r="Y69" s="430"/>
      <c r="Z69" s="430"/>
      <c r="AA69" s="430"/>
      <c r="AB69" s="430"/>
      <c r="AC69" s="430"/>
      <c r="AD69" s="430"/>
      <c r="AE69" s="430"/>
      <c r="AF69" s="430"/>
      <c r="AG69" s="430"/>
      <c r="AH69" s="430"/>
      <c r="AI69" s="430"/>
      <c r="AJ69" s="430"/>
      <c r="AK69" s="430"/>
      <c r="AL69" s="430"/>
      <c r="AM69" s="430"/>
      <c r="AN69" s="430"/>
      <c r="AO69" s="430"/>
      <c r="AP69" s="430"/>
      <c r="AQ69" s="430"/>
      <c r="AR69" s="430"/>
      <c r="AS69" s="430"/>
      <c r="AT69" s="430"/>
      <c r="AU69" s="430"/>
      <c r="AV69" s="430"/>
      <c r="AW69" s="430"/>
      <c r="AX69" s="430"/>
      <c r="AY69" s="430"/>
      <c r="AZ69" s="430"/>
      <c r="BA69" s="430"/>
      <c r="BB69" s="430"/>
      <c r="BC69" s="430"/>
      <c r="BD69" s="430"/>
      <c r="BE69" s="430"/>
      <c r="BF69" s="430"/>
      <c r="BG69" s="430"/>
      <c r="BH69" s="430"/>
      <c r="BI69" s="430"/>
      <c r="BJ69" s="430"/>
      <c r="BK69" s="430"/>
      <c r="BL69" s="430"/>
      <c r="BM69" s="430"/>
      <c r="BN69" s="430"/>
      <c r="BO69" s="430"/>
      <c r="BP69" s="430"/>
      <c r="BQ69" s="430"/>
      <c r="BR69" s="430"/>
      <c r="BS69" s="430"/>
      <c r="BT69" s="430"/>
      <c r="BU69" s="430"/>
      <c r="BV69" s="430"/>
      <c r="BW69" s="430"/>
      <c r="BX69" s="430"/>
      <c r="BY69" s="430"/>
      <c r="BZ69" s="430"/>
      <c r="CA69" s="430"/>
      <c r="CB69" s="430"/>
      <c r="CC69" s="430"/>
      <c r="CD69" s="430"/>
      <c r="CE69" s="430"/>
      <c r="CF69" s="430"/>
      <c r="CG69" s="430"/>
      <c r="CH69" s="430"/>
      <c r="CI69" s="430"/>
      <c r="CJ69" s="430"/>
      <c r="CK69" s="430"/>
      <c r="CL69" s="430"/>
      <c r="CM69" s="430"/>
      <c r="CN69" s="430"/>
      <c r="CO69" s="430"/>
      <c r="CP69" s="430"/>
      <c r="CQ69" s="430"/>
      <c r="CR69" s="430"/>
      <c r="CS69" s="430"/>
      <c r="CT69" s="430"/>
      <c r="CU69" s="430"/>
      <c r="CV69" s="430"/>
      <c r="CW69" s="430"/>
      <c r="CX69" s="430"/>
      <c r="CY69" s="430"/>
      <c r="CZ69" s="430"/>
      <c r="DA69" s="430"/>
      <c r="DB69" s="430"/>
      <c r="DC69" s="430"/>
      <c r="DD69" s="430"/>
      <c r="DE69" s="430"/>
      <c r="DF69" s="430"/>
      <c r="DG69" s="430"/>
      <c r="DH69" s="430"/>
      <c r="DI69" s="430"/>
      <c r="DJ69" s="430"/>
      <c r="DK69" s="430"/>
      <c r="DL69" s="430"/>
      <c r="DM69" s="430"/>
      <c r="DN69" s="430"/>
      <c r="DO69" s="430"/>
      <c r="DP69" s="430"/>
      <c r="DQ69" s="430"/>
      <c r="DR69" s="430"/>
      <c r="DS69" s="430"/>
      <c r="DT69" s="430"/>
      <c r="DU69" s="430"/>
      <c r="DV69" s="430"/>
      <c r="DW69" s="430"/>
      <c r="DX69" s="430"/>
      <c r="DY69" s="430"/>
      <c r="DZ69" s="430"/>
      <c r="EA69" s="430"/>
      <c r="EB69" s="430"/>
      <c r="EC69" s="430"/>
      <c r="ED69" s="430"/>
      <c r="EE69" s="430"/>
      <c r="EF69" s="430"/>
      <c r="EG69" s="430"/>
      <c r="EH69" s="430"/>
      <c r="EI69" s="430"/>
      <c r="EJ69" s="430"/>
      <c r="EK69" s="430"/>
      <c r="EL69" s="430"/>
      <c r="EM69" s="430"/>
      <c r="EN69" s="430"/>
      <c r="EO69" s="430"/>
      <c r="EP69" s="430"/>
      <c r="EQ69" s="430"/>
      <c r="ER69" s="430"/>
      <c r="ES69" s="430"/>
      <c r="ET69" s="430"/>
      <c r="EU69" s="430"/>
      <c r="EV69" s="430"/>
      <c r="EW69" s="430"/>
      <c r="EX69" s="430"/>
      <c r="EY69" s="430"/>
      <c r="EZ69" s="430"/>
      <c r="FA69" s="430"/>
      <c r="FB69" s="430"/>
      <c r="FC69" s="430"/>
      <c r="FD69" s="430"/>
      <c r="FE69" s="430"/>
      <c r="FF69" s="430"/>
      <c r="FG69" s="430"/>
      <c r="FH69" s="430"/>
      <c r="FI69" s="430"/>
      <c r="FJ69" s="430"/>
      <c r="FK69" s="430"/>
      <c r="FL69" s="430"/>
      <c r="FM69" s="430"/>
      <c r="FN69" s="430"/>
      <c r="FO69" s="430"/>
      <c r="FP69" s="430"/>
      <c r="FQ69" s="430"/>
      <c r="FR69" s="430"/>
      <c r="FS69" s="430"/>
      <c r="FT69" s="430"/>
      <c r="FU69" s="430"/>
      <c r="FV69" s="430"/>
      <c r="FW69" s="430"/>
      <c r="FX69" s="430"/>
      <c r="FY69" s="430"/>
      <c r="FZ69" s="430"/>
      <c r="GA69" s="430"/>
      <c r="GB69" s="430"/>
      <c r="GC69" s="430"/>
      <c r="GD69" s="430"/>
      <c r="GE69" s="430"/>
      <c r="GF69" s="430"/>
      <c r="GG69" s="430"/>
      <c r="GH69" s="430"/>
      <c r="GI69" s="430"/>
      <c r="GJ69" s="430"/>
      <c r="GK69" s="430"/>
      <c r="GL69" s="430"/>
      <c r="GM69" s="430"/>
      <c r="GN69" s="430"/>
      <c r="GO69" s="430"/>
      <c r="GP69" s="430"/>
      <c r="GQ69" s="430"/>
      <c r="GR69" s="430"/>
      <c r="GS69" s="430"/>
      <c r="GT69" s="430"/>
      <c r="GU69" s="430"/>
      <c r="GV69" s="430"/>
      <c r="GW69" s="430"/>
      <c r="GX69" s="430"/>
      <c r="GY69" s="430"/>
      <c r="GZ69" s="430"/>
      <c r="HA69" s="430"/>
      <c r="HB69" s="430"/>
      <c r="HC69" s="430"/>
      <c r="HD69" s="430"/>
      <c r="HE69" s="430"/>
      <c r="HF69" s="430"/>
      <c r="HG69" s="430"/>
      <c r="HH69" s="430"/>
      <c r="HI69" s="430"/>
      <c r="HJ69" s="430"/>
      <c r="HK69" s="430"/>
      <c r="HL69" s="430"/>
      <c r="HM69" s="430"/>
      <c r="HN69" s="430"/>
      <c r="HO69" s="430"/>
      <c r="HP69" s="430"/>
      <c r="HQ69" s="430"/>
      <c r="HR69" s="430"/>
      <c r="HS69" s="430"/>
      <c r="HT69" s="430"/>
      <c r="HU69" s="430"/>
      <c r="HV69" s="430"/>
      <c r="HW69" s="430"/>
      <c r="HX69" s="430"/>
      <c r="HY69" s="430"/>
      <c r="HZ69" s="430"/>
      <c r="IA69" s="430"/>
      <c r="IB69" s="430"/>
      <c r="IC69" s="430"/>
      <c r="ID69" s="430"/>
      <c r="IE69" s="430"/>
      <c r="IF69" s="430"/>
      <c r="IG69" s="430"/>
      <c r="IH69" s="430"/>
      <c r="II69" s="430"/>
      <c r="IJ69" s="430"/>
      <c r="IK69" s="430"/>
      <c r="IL69" s="430"/>
      <c r="IM69" s="430"/>
      <c r="IN69" s="430"/>
      <c r="IO69" s="430"/>
      <c r="IP69" s="430"/>
      <c r="IQ69" s="430"/>
      <c r="IR69" s="430"/>
      <c r="IS69" s="430"/>
      <c r="IT69" s="430"/>
      <c r="IU69" s="430"/>
      <c r="IV69" s="430"/>
      <c r="IW69" s="430"/>
      <c r="IX69" s="430"/>
      <c r="IY69" s="430"/>
      <c r="IZ69" s="430"/>
      <c r="JA69" s="430"/>
      <c r="JB69" s="430"/>
      <c r="JC69" s="430"/>
      <c r="JD69" s="430"/>
      <c r="JE69" s="430"/>
      <c r="JF69" s="430"/>
      <c r="JG69" s="430"/>
      <c r="JH69" s="430"/>
      <c r="JI69" s="430"/>
      <c r="JJ69" s="430"/>
    </row>
    <row r="70" spans="1:270" s="452" customFormat="1" ht="46.5" customHeight="1" x14ac:dyDescent="0.2">
      <c r="A70" s="481">
        <v>21</v>
      </c>
      <c r="B70" s="482"/>
      <c r="C70" s="460" t="s">
        <v>254</v>
      </c>
      <c r="D70" s="492" t="str">
        <f t="shared" si="3"/>
        <v>N/A</v>
      </c>
      <c r="E70" s="952"/>
      <c r="F70" s="952"/>
      <c r="G70" s="960"/>
      <c r="H70" s="961"/>
      <c r="I70" s="961"/>
      <c r="J70" s="962"/>
      <c r="K70" s="429" t="str">
        <f>IF(AND(J70&lt;&gt;"Yes - completely", J70&lt;&gt;""),"Please Provide a Comment.","")</f>
        <v/>
      </c>
      <c r="L70" s="451"/>
      <c r="M70" s="430"/>
      <c r="N70" s="430"/>
      <c r="O70" s="430"/>
      <c r="P70" s="430"/>
      <c r="Q70" s="430"/>
      <c r="R70" s="430"/>
      <c r="S70" s="430"/>
      <c r="T70" s="430"/>
      <c r="U70" s="430"/>
      <c r="V70" s="430"/>
      <c r="W70" s="430"/>
      <c r="X70" s="430"/>
      <c r="Y70" s="430"/>
      <c r="Z70" s="430"/>
      <c r="AA70" s="430"/>
      <c r="AB70" s="430"/>
      <c r="AC70" s="430"/>
      <c r="AD70" s="430"/>
      <c r="AE70" s="430"/>
      <c r="AF70" s="430"/>
      <c r="AG70" s="430"/>
      <c r="AH70" s="430"/>
      <c r="AI70" s="430"/>
      <c r="AJ70" s="430"/>
      <c r="AK70" s="430"/>
      <c r="AL70" s="430"/>
      <c r="AM70" s="430"/>
      <c r="AN70" s="430"/>
      <c r="AO70" s="430"/>
      <c r="AP70" s="430"/>
      <c r="AQ70" s="430"/>
      <c r="AR70" s="430"/>
      <c r="AS70" s="430"/>
      <c r="AT70" s="430"/>
      <c r="AU70" s="430"/>
      <c r="AV70" s="430"/>
      <c r="AW70" s="430"/>
      <c r="AX70" s="430"/>
      <c r="AY70" s="430"/>
      <c r="AZ70" s="430"/>
      <c r="BA70" s="430"/>
      <c r="BB70" s="430"/>
      <c r="BC70" s="430"/>
      <c r="BD70" s="430"/>
      <c r="BE70" s="430"/>
      <c r="BF70" s="430"/>
      <c r="BG70" s="430"/>
      <c r="BH70" s="430"/>
      <c r="BI70" s="430"/>
      <c r="BJ70" s="430"/>
      <c r="BK70" s="430"/>
      <c r="BL70" s="430"/>
      <c r="BM70" s="430"/>
      <c r="BN70" s="430"/>
      <c r="BO70" s="430"/>
      <c r="BP70" s="430"/>
      <c r="BQ70" s="430"/>
      <c r="BR70" s="430"/>
      <c r="BS70" s="430"/>
      <c r="BT70" s="430"/>
      <c r="BU70" s="430"/>
      <c r="BV70" s="430"/>
      <c r="BW70" s="430"/>
      <c r="BX70" s="430"/>
      <c r="BY70" s="430"/>
      <c r="BZ70" s="430"/>
      <c r="CA70" s="430"/>
      <c r="CB70" s="430"/>
      <c r="CC70" s="430"/>
      <c r="CD70" s="430"/>
      <c r="CE70" s="430"/>
      <c r="CF70" s="430"/>
      <c r="CG70" s="430"/>
      <c r="CH70" s="430"/>
      <c r="CI70" s="430"/>
      <c r="CJ70" s="430"/>
      <c r="CK70" s="430"/>
      <c r="CL70" s="430"/>
      <c r="CM70" s="430"/>
      <c r="CN70" s="430"/>
      <c r="CO70" s="430"/>
      <c r="CP70" s="430"/>
      <c r="CQ70" s="430"/>
      <c r="CR70" s="430"/>
      <c r="CS70" s="430"/>
      <c r="CT70" s="430"/>
      <c r="CU70" s="430"/>
      <c r="CV70" s="430"/>
      <c r="CW70" s="430"/>
      <c r="CX70" s="430"/>
      <c r="CY70" s="430"/>
      <c r="CZ70" s="430"/>
      <c r="DA70" s="430"/>
      <c r="DB70" s="430"/>
      <c r="DC70" s="430"/>
      <c r="DD70" s="430"/>
      <c r="DE70" s="430"/>
      <c r="DF70" s="430"/>
      <c r="DG70" s="430"/>
      <c r="DH70" s="430"/>
      <c r="DI70" s="430"/>
      <c r="DJ70" s="430"/>
      <c r="DK70" s="430"/>
      <c r="DL70" s="430"/>
      <c r="DM70" s="430"/>
      <c r="DN70" s="430"/>
      <c r="DO70" s="430"/>
      <c r="DP70" s="430"/>
      <c r="DQ70" s="430"/>
      <c r="DR70" s="430"/>
      <c r="DS70" s="430"/>
      <c r="DT70" s="430"/>
      <c r="DU70" s="430"/>
      <c r="DV70" s="430"/>
      <c r="DW70" s="430"/>
      <c r="DX70" s="430"/>
      <c r="DY70" s="430"/>
      <c r="DZ70" s="430"/>
      <c r="EA70" s="430"/>
      <c r="EB70" s="430"/>
      <c r="EC70" s="430"/>
      <c r="ED70" s="430"/>
      <c r="EE70" s="430"/>
      <c r="EF70" s="430"/>
      <c r="EG70" s="430"/>
      <c r="EH70" s="430"/>
      <c r="EI70" s="430"/>
      <c r="EJ70" s="430"/>
      <c r="EK70" s="430"/>
      <c r="EL70" s="430"/>
      <c r="EM70" s="430"/>
      <c r="EN70" s="430"/>
      <c r="EO70" s="430"/>
      <c r="EP70" s="430"/>
      <c r="EQ70" s="430"/>
      <c r="ER70" s="430"/>
      <c r="ES70" s="430"/>
      <c r="ET70" s="430"/>
      <c r="EU70" s="430"/>
      <c r="EV70" s="430"/>
      <c r="EW70" s="430"/>
      <c r="EX70" s="430"/>
      <c r="EY70" s="430"/>
      <c r="EZ70" s="430"/>
      <c r="FA70" s="430"/>
      <c r="FB70" s="430"/>
      <c r="FC70" s="430"/>
      <c r="FD70" s="430"/>
      <c r="FE70" s="430"/>
      <c r="FF70" s="430"/>
      <c r="FG70" s="430"/>
      <c r="FH70" s="430"/>
      <c r="FI70" s="430"/>
      <c r="FJ70" s="430"/>
      <c r="FK70" s="430"/>
      <c r="FL70" s="430"/>
      <c r="FM70" s="430"/>
      <c r="FN70" s="430"/>
      <c r="FO70" s="430"/>
      <c r="FP70" s="430"/>
      <c r="FQ70" s="430"/>
      <c r="FR70" s="430"/>
      <c r="FS70" s="430"/>
      <c r="FT70" s="430"/>
      <c r="FU70" s="430"/>
      <c r="FV70" s="430"/>
      <c r="FW70" s="430"/>
      <c r="FX70" s="430"/>
      <c r="FY70" s="430"/>
      <c r="FZ70" s="430"/>
      <c r="GA70" s="430"/>
      <c r="GB70" s="430"/>
      <c r="GC70" s="430"/>
      <c r="GD70" s="430"/>
      <c r="GE70" s="430"/>
      <c r="GF70" s="430"/>
      <c r="GG70" s="430"/>
      <c r="GH70" s="430"/>
      <c r="GI70" s="430"/>
      <c r="GJ70" s="430"/>
      <c r="GK70" s="430"/>
      <c r="GL70" s="430"/>
      <c r="GM70" s="430"/>
      <c r="GN70" s="430"/>
      <c r="GO70" s="430"/>
      <c r="GP70" s="430"/>
      <c r="GQ70" s="430"/>
      <c r="GR70" s="430"/>
      <c r="GS70" s="430"/>
      <c r="GT70" s="430"/>
      <c r="GU70" s="430"/>
      <c r="GV70" s="430"/>
      <c r="GW70" s="430"/>
      <c r="GX70" s="430"/>
      <c r="GY70" s="430"/>
      <c r="GZ70" s="430"/>
      <c r="HA70" s="430"/>
      <c r="HB70" s="430"/>
      <c r="HC70" s="430"/>
      <c r="HD70" s="430"/>
      <c r="HE70" s="430"/>
      <c r="HF70" s="430"/>
      <c r="HG70" s="430"/>
      <c r="HH70" s="430"/>
      <c r="HI70" s="430"/>
      <c r="HJ70" s="430"/>
      <c r="HK70" s="430"/>
      <c r="HL70" s="430"/>
      <c r="HM70" s="430"/>
      <c r="HN70" s="430"/>
      <c r="HO70" s="430"/>
      <c r="HP70" s="430"/>
      <c r="HQ70" s="430"/>
      <c r="HR70" s="430"/>
      <c r="HS70" s="430"/>
      <c r="HT70" s="430"/>
      <c r="HU70" s="430"/>
      <c r="HV70" s="430"/>
      <c r="HW70" s="430"/>
      <c r="HX70" s="430"/>
      <c r="HY70" s="430"/>
      <c r="HZ70" s="430"/>
      <c r="IA70" s="430"/>
      <c r="IB70" s="430"/>
      <c r="IC70" s="430"/>
      <c r="ID70" s="430"/>
      <c r="IE70" s="430"/>
      <c r="IF70" s="430"/>
      <c r="IG70" s="430"/>
      <c r="IH70" s="430"/>
      <c r="II70" s="430"/>
      <c r="IJ70" s="430"/>
      <c r="IK70" s="430"/>
      <c r="IL70" s="430"/>
      <c r="IM70" s="430"/>
      <c r="IN70" s="430"/>
      <c r="IO70" s="430"/>
      <c r="IP70" s="430"/>
      <c r="IQ70" s="430"/>
      <c r="IR70" s="430"/>
      <c r="IS70" s="430"/>
      <c r="IT70" s="430"/>
      <c r="IU70" s="430"/>
      <c r="IV70" s="430"/>
      <c r="IW70" s="430"/>
      <c r="IX70" s="430"/>
      <c r="IY70" s="430"/>
      <c r="IZ70" s="430"/>
      <c r="JA70" s="430"/>
      <c r="JB70" s="430"/>
      <c r="JC70" s="430"/>
      <c r="JD70" s="430"/>
      <c r="JE70" s="430"/>
      <c r="JF70" s="430"/>
      <c r="JG70" s="430"/>
      <c r="JH70" s="430"/>
      <c r="JI70" s="430"/>
      <c r="JJ70" s="430"/>
    </row>
    <row r="71" spans="1:270" s="452" customFormat="1" ht="48.75" customHeight="1" x14ac:dyDescent="0.2">
      <c r="A71" s="493" t="s">
        <v>337</v>
      </c>
      <c r="B71" s="494"/>
      <c r="C71" s="467" t="s">
        <v>301</v>
      </c>
      <c r="D71" s="495" t="str">
        <f t="shared" si="3"/>
        <v>N/A</v>
      </c>
      <c r="E71" s="952"/>
      <c r="F71" s="952"/>
      <c r="G71" s="960"/>
      <c r="H71" s="961"/>
      <c r="I71" s="961"/>
      <c r="J71" s="962"/>
      <c r="K71" s="429" t="str">
        <f>IF(AND(J71&lt;&gt;"Yes - completely", J71&lt;&gt;""),"Please Provide a Comment.","")</f>
        <v/>
      </c>
      <c r="L71" s="451"/>
      <c r="M71" s="430"/>
      <c r="N71" s="430"/>
      <c r="O71" s="430"/>
      <c r="P71" s="430"/>
      <c r="Q71" s="430"/>
      <c r="R71" s="430"/>
      <c r="S71" s="430"/>
      <c r="T71" s="430"/>
      <c r="U71" s="430"/>
      <c r="V71" s="430"/>
      <c r="W71" s="430"/>
      <c r="X71" s="430"/>
      <c r="Y71" s="430"/>
      <c r="Z71" s="430"/>
      <c r="AA71" s="430"/>
      <c r="AB71" s="430"/>
      <c r="AC71" s="430"/>
      <c r="AD71" s="430"/>
      <c r="AE71" s="430"/>
      <c r="AF71" s="430"/>
      <c r="AG71" s="430"/>
      <c r="AH71" s="430"/>
      <c r="AI71" s="430"/>
      <c r="AJ71" s="430"/>
      <c r="AK71" s="430"/>
      <c r="AL71" s="430"/>
      <c r="AM71" s="430"/>
      <c r="AN71" s="430"/>
      <c r="AO71" s="430"/>
      <c r="AP71" s="430"/>
      <c r="AQ71" s="430"/>
      <c r="AR71" s="430"/>
      <c r="AS71" s="430"/>
      <c r="AT71" s="430"/>
      <c r="AU71" s="430"/>
      <c r="AV71" s="430"/>
      <c r="AW71" s="430"/>
      <c r="AX71" s="430"/>
      <c r="AY71" s="430"/>
      <c r="AZ71" s="430"/>
      <c r="BA71" s="430"/>
      <c r="BB71" s="430"/>
      <c r="BC71" s="430"/>
      <c r="BD71" s="430"/>
      <c r="BE71" s="430"/>
      <c r="BF71" s="430"/>
      <c r="BG71" s="430"/>
      <c r="BH71" s="430"/>
      <c r="BI71" s="430"/>
      <c r="BJ71" s="430"/>
      <c r="BK71" s="430"/>
      <c r="BL71" s="430"/>
      <c r="BM71" s="430"/>
      <c r="BN71" s="430"/>
      <c r="BO71" s="430"/>
      <c r="BP71" s="430"/>
      <c r="BQ71" s="430"/>
      <c r="BR71" s="430"/>
      <c r="BS71" s="430"/>
      <c r="BT71" s="430"/>
      <c r="BU71" s="430"/>
      <c r="BV71" s="430"/>
      <c r="BW71" s="430"/>
      <c r="BX71" s="430"/>
      <c r="BY71" s="430"/>
      <c r="BZ71" s="430"/>
      <c r="CA71" s="430"/>
      <c r="CB71" s="430"/>
      <c r="CC71" s="430"/>
      <c r="CD71" s="430"/>
      <c r="CE71" s="430"/>
      <c r="CF71" s="430"/>
      <c r="CG71" s="430"/>
      <c r="CH71" s="430"/>
      <c r="CI71" s="430"/>
      <c r="CJ71" s="430"/>
      <c r="CK71" s="430"/>
      <c r="CL71" s="430"/>
      <c r="CM71" s="430"/>
      <c r="CN71" s="430"/>
      <c r="CO71" s="430"/>
      <c r="CP71" s="430"/>
      <c r="CQ71" s="430"/>
      <c r="CR71" s="430"/>
      <c r="CS71" s="430"/>
      <c r="CT71" s="430"/>
      <c r="CU71" s="430"/>
      <c r="CV71" s="430"/>
      <c r="CW71" s="430"/>
      <c r="CX71" s="430"/>
      <c r="CY71" s="430"/>
      <c r="CZ71" s="430"/>
      <c r="DA71" s="430"/>
      <c r="DB71" s="430"/>
      <c r="DC71" s="430"/>
      <c r="DD71" s="430"/>
      <c r="DE71" s="430"/>
      <c r="DF71" s="430"/>
      <c r="DG71" s="430"/>
      <c r="DH71" s="430"/>
      <c r="DI71" s="430"/>
      <c r="DJ71" s="430"/>
      <c r="DK71" s="430"/>
      <c r="DL71" s="430"/>
      <c r="DM71" s="430"/>
      <c r="DN71" s="430"/>
      <c r="DO71" s="430"/>
      <c r="DP71" s="430"/>
      <c r="DQ71" s="430"/>
      <c r="DR71" s="430"/>
      <c r="DS71" s="430"/>
      <c r="DT71" s="430"/>
      <c r="DU71" s="430"/>
      <c r="DV71" s="430"/>
      <c r="DW71" s="430"/>
      <c r="DX71" s="430"/>
      <c r="DY71" s="430"/>
      <c r="DZ71" s="430"/>
      <c r="EA71" s="430"/>
      <c r="EB71" s="430"/>
      <c r="EC71" s="430"/>
      <c r="ED71" s="430"/>
      <c r="EE71" s="430"/>
      <c r="EF71" s="430"/>
      <c r="EG71" s="430"/>
      <c r="EH71" s="430"/>
      <c r="EI71" s="430"/>
      <c r="EJ71" s="430"/>
      <c r="EK71" s="430"/>
      <c r="EL71" s="430"/>
      <c r="EM71" s="430"/>
      <c r="EN71" s="430"/>
      <c r="EO71" s="430"/>
      <c r="EP71" s="430"/>
      <c r="EQ71" s="430"/>
      <c r="ER71" s="430"/>
      <c r="ES71" s="430"/>
      <c r="ET71" s="430"/>
      <c r="EU71" s="430"/>
      <c r="EV71" s="430"/>
      <c r="EW71" s="430"/>
      <c r="EX71" s="430"/>
      <c r="EY71" s="430"/>
      <c r="EZ71" s="430"/>
      <c r="FA71" s="430"/>
      <c r="FB71" s="430"/>
      <c r="FC71" s="430"/>
      <c r="FD71" s="430"/>
      <c r="FE71" s="430"/>
      <c r="FF71" s="430"/>
      <c r="FG71" s="430"/>
      <c r="FH71" s="430"/>
      <c r="FI71" s="430"/>
      <c r="FJ71" s="430"/>
      <c r="FK71" s="430"/>
      <c r="FL71" s="430"/>
      <c r="FM71" s="430"/>
      <c r="FN71" s="430"/>
      <c r="FO71" s="430"/>
      <c r="FP71" s="430"/>
      <c r="FQ71" s="430"/>
      <c r="FR71" s="430"/>
      <c r="FS71" s="430"/>
      <c r="FT71" s="430"/>
      <c r="FU71" s="430"/>
      <c r="FV71" s="430"/>
      <c r="FW71" s="430"/>
      <c r="FX71" s="430"/>
      <c r="FY71" s="430"/>
      <c r="FZ71" s="430"/>
      <c r="GA71" s="430"/>
      <c r="GB71" s="430"/>
      <c r="GC71" s="430"/>
      <c r="GD71" s="430"/>
      <c r="GE71" s="430"/>
      <c r="GF71" s="430"/>
      <c r="GG71" s="430"/>
      <c r="GH71" s="430"/>
      <c r="GI71" s="430"/>
      <c r="GJ71" s="430"/>
      <c r="GK71" s="430"/>
      <c r="GL71" s="430"/>
      <c r="GM71" s="430"/>
      <c r="GN71" s="430"/>
      <c r="GO71" s="430"/>
      <c r="GP71" s="430"/>
      <c r="GQ71" s="430"/>
      <c r="GR71" s="430"/>
      <c r="GS71" s="430"/>
      <c r="GT71" s="430"/>
      <c r="GU71" s="430"/>
      <c r="GV71" s="430"/>
      <c r="GW71" s="430"/>
      <c r="GX71" s="430"/>
      <c r="GY71" s="430"/>
      <c r="GZ71" s="430"/>
      <c r="HA71" s="430"/>
      <c r="HB71" s="430"/>
      <c r="HC71" s="430"/>
      <c r="HD71" s="430"/>
      <c r="HE71" s="430"/>
      <c r="HF71" s="430"/>
      <c r="HG71" s="430"/>
      <c r="HH71" s="430"/>
      <c r="HI71" s="430"/>
      <c r="HJ71" s="430"/>
      <c r="HK71" s="430"/>
      <c r="HL71" s="430"/>
      <c r="HM71" s="430"/>
      <c r="HN71" s="430"/>
      <c r="HO71" s="430"/>
      <c r="HP71" s="430"/>
      <c r="HQ71" s="430"/>
      <c r="HR71" s="430"/>
      <c r="HS71" s="430"/>
      <c r="HT71" s="430"/>
      <c r="HU71" s="430"/>
      <c r="HV71" s="430"/>
      <c r="HW71" s="430"/>
      <c r="HX71" s="430"/>
      <c r="HY71" s="430"/>
      <c r="HZ71" s="430"/>
      <c r="IA71" s="430"/>
      <c r="IB71" s="430"/>
      <c r="IC71" s="430"/>
      <c r="ID71" s="430"/>
      <c r="IE71" s="430"/>
      <c r="IF71" s="430"/>
      <c r="IG71" s="430"/>
      <c r="IH71" s="430"/>
      <c r="II71" s="430"/>
      <c r="IJ71" s="430"/>
      <c r="IK71" s="430"/>
      <c r="IL71" s="430"/>
      <c r="IM71" s="430"/>
      <c r="IN71" s="430"/>
      <c r="IO71" s="430"/>
      <c r="IP71" s="430"/>
      <c r="IQ71" s="430"/>
      <c r="IR71" s="430"/>
      <c r="IS71" s="430"/>
      <c r="IT71" s="430"/>
      <c r="IU71" s="430"/>
      <c r="IV71" s="430"/>
      <c r="IW71" s="430"/>
      <c r="IX71" s="430"/>
      <c r="IY71" s="430"/>
      <c r="IZ71" s="430"/>
      <c r="JA71" s="430"/>
      <c r="JB71" s="430"/>
      <c r="JC71" s="430"/>
      <c r="JD71" s="430"/>
      <c r="JE71" s="430"/>
      <c r="JF71" s="430"/>
      <c r="JG71" s="430"/>
      <c r="JH71" s="430"/>
      <c r="JI71" s="430"/>
      <c r="JJ71" s="430"/>
    </row>
    <row r="72" spans="1:270" s="452" customFormat="1" ht="30" hidden="1" customHeight="1" x14ac:dyDescent="0.2">
      <c r="A72" s="974" t="s">
        <v>160</v>
      </c>
      <c r="B72" s="975"/>
      <c r="C72" s="975"/>
      <c r="D72" s="496" t="str">
        <f>IF(AND(D71="N/A"),"N/A",ROUND(AVERAGE(D71),1))</f>
        <v>N/A</v>
      </c>
      <c r="E72" s="976"/>
      <c r="F72" s="976"/>
      <c r="G72" s="976"/>
      <c r="H72" s="976"/>
      <c r="I72" s="976"/>
      <c r="J72" s="977"/>
      <c r="K72" s="491"/>
      <c r="L72" s="446"/>
      <c r="M72" s="430"/>
      <c r="N72" s="430"/>
      <c r="O72" s="430"/>
      <c r="P72" s="430"/>
      <c r="Q72" s="430"/>
      <c r="R72" s="430"/>
      <c r="S72" s="430"/>
      <c r="T72" s="430"/>
      <c r="U72" s="430"/>
      <c r="V72" s="430"/>
      <c r="W72" s="430"/>
      <c r="X72" s="430"/>
      <c r="Y72" s="430"/>
      <c r="Z72" s="430"/>
      <c r="AA72" s="430"/>
      <c r="AB72" s="430"/>
      <c r="AC72" s="430"/>
      <c r="AD72" s="430"/>
      <c r="AE72" s="430"/>
      <c r="AF72" s="430"/>
      <c r="AG72" s="430"/>
      <c r="AH72" s="430"/>
      <c r="AI72" s="430"/>
      <c r="AJ72" s="430"/>
      <c r="AK72" s="430"/>
      <c r="AL72" s="430"/>
      <c r="AM72" s="430"/>
      <c r="AN72" s="430"/>
      <c r="AO72" s="430"/>
      <c r="AP72" s="430"/>
      <c r="AQ72" s="430"/>
      <c r="AR72" s="430"/>
      <c r="AS72" s="430"/>
      <c r="AT72" s="430"/>
      <c r="AU72" s="430"/>
      <c r="AV72" s="430"/>
      <c r="AW72" s="430"/>
      <c r="AX72" s="430"/>
      <c r="AY72" s="430"/>
      <c r="AZ72" s="430"/>
      <c r="BA72" s="430"/>
      <c r="BB72" s="430"/>
      <c r="BC72" s="430"/>
      <c r="BD72" s="430"/>
      <c r="BE72" s="430"/>
      <c r="BF72" s="430"/>
      <c r="BG72" s="430"/>
      <c r="BH72" s="430"/>
      <c r="BI72" s="430"/>
      <c r="BJ72" s="430"/>
      <c r="BK72" s="430"/>
      <c r="BL72" s="430"/>
      <c r="BM72" s="430"/>
      <c r="BN72" s="430"/>
      <c r="BO72" s="430"/>
      <c r="BP72" s="430"/>
      <c r="BQ72" s="430"/>
      <c r="BR72" s="430"/>
      <c r="BS72" s="430"/>
      <c r="BT72" s="430"/>
      <c r="BU72" s="430"/>
      <c r="BV72" s="430"/>
      <c r="BW72" s="430"/>
      <c r="BX72" s="430"/>
      <c r="BY72" s="430"/>
      <c r="BZ72" s="430"/>
      <c r="CA72" s="430"/>
      <c r="CB72" s="430"/>
      <c r="CC72" s="430"/>
      <c r="CD72" s="430"/>
      <c r="CE72" s="430"/>
      <c r="CF72" s="430"/>
      <c r="CG72" s="430"/>
      <c r="CH72" s="430"/>
      <c r="CI72" s="430"/>
      <c r="CJ72" s="430"/>
      <c r="CK72" s="430"/>
      <c r="CL72" s="430"/>
      <c r="CM72" s="430"/>
      <c r="CN72" s="430"/>
      <c r="CO72" s="430"/>
      <c r="CP72" s="430"/>
      <c r="CQ72" s="430"/>
      <c r="CR72" s="430"/>
      <c r="CS72" s="430"/>
      <c r="CT72" s="430"/>
      <c r="CU72" s="430"/>
      <c r="CV72" s="430"/>
      <c r="CW72" s="430"/>
      <c r="CX72" s="430"/>
      <c r="CY72" s="430"/>
      <c r="CZ72" s="430"/>
      <c r="DA72" s="430"/>
      <c r="DB72" s="430"/>
      <c r="DC72" s="430"/>
      <c r="DD72" s="430"/>
      <c r="DE72" s="430"/>
      <c r="DF72" s="430"/>
      <c r="DG72" s="430"/>
      <c r="DH72" s="430"/>
      <c r="DI72" s="430"/>
      <c r="DJ72" s="430"/>
      <c r="DK72" s="430"/>
      <c r="DL72" s="430"/>
      <c r="DM72" s="430"/>
      <c r="DN72" s="430"/>
      <c r="DO72" s="430"/>
      <c r="DP72" s="430"/>
      <c r="DQ72" s="430"/>
      <c r="DR72" s="430"/>
      <c r="DS72" s="430"/>
      <c r="DT72" s="430"/>
      <c r="DU72" s="430"/>
      <c r="DV72" s="430"/>
      <c r="DW72" s="430"/>
      <c r="DX72" s="430"/>
      <c r="DY72" s="430"/>
      <c r="DZ72" s="430"/>
      <c r="EA72" s="430"/>
      <c r="EB72" s="430"/>
      <c r="EC72" s="430"/>
      <c r="ED72" s="430"/>
      <c r="EE72" s="430"/>
      <c r="EF72" s="430"/>
      <c r="EG72" s="430"/>
      <c r="EH72" s="430"/>
      <c r="EI72" s="430"/>
      <c r="EJ72" s="430"/>
      <c r="EK72" s="430"/>
      <c r="EL72" s="430"/>
      <c r="EM72" s="430"/>
      <c r="EN72" s="430"/>
      <c r="EO72" s="430"/>
      <c r="EP72" s="430"/>
      <c r="EQ72" s="430"/>
      <c r="ER72" s="430"/>
      <c r="ES72" s="430"/>
      <c r="ET72" s="430"/>
      <c r="EU72" s="430"/>
      <c r="EV72" s="430"/>
      <c r="EW72" s="430"/>
      <c r="EX72" s="430"/>
      <c r="EY72" s="430"/>
      <c r="EZ72" s="430"/>
      <c r="FA72" s="430"/>
      <c r="FB72" s="430"/>
      <c r="FC72" s="430"/>
      <c r="FD72" s="430"/>
      <c r="FE72" s="430"/>
      <c r="FF72" s="430"/>
      <c r="FG72" s="430"/>
      <c r="FH72" s="430"/>
      <c r="FI72" s="430"/>
      <c r="FJ72" s="430"/>
      <c r="FK72" s="430"/>
      <c r="FL72" s="430"/>
      <c r="FM72" s="430"/>
      <c r="FN72" s="430"/>
      <c r="FO72" s="430"/>
      <c r="FP72" s="430"/>
      <c r="FQ72" s="430"/>
      <c r="FR72" s="430"/>
      <c r="FS72" s="430"/>
      <c r="FT72" s="430"/>
      <c r="FU72" s="430"/>
      <c r="FV72" s="430"/>
      <c r="FW72" s="430"/>
      <c r="FX72" s="430"/>
      <c r="FY72" s="430"/>
      <c r="FZ72" s="430"/>
      <c r="GA72" s="430"/>
      <c r="GB72" s="430"/>
      <c r="GC72" s="430"/>
      <c r="GD72" s="430"/>
      <c r="GE72" s="430"/>
      <c r="GF72" s="430"/>
      <c r="GG72" s="430"/>
      <c r="GH72" s="430"/>
      <c r="GI72" s="430"/>
      <c r="GJ72" s="430"/>
      <c r="GK72" s="430"/>
      <c r="GL72" s="430"/>
      <c r="GM72" s="430"/>
      <c r="GN72" s="430"/>
      <c r="GO72" s="430"/>
      <c r="GP72" s="430"/>
      <c r="GQ72" s="430"/>
      <c r="GR72" s="430"/>
      <c r="GS72" s="430"/>
      <c r="GT72" s="430"/>
      <c r="GU72" s="430"/>
      <c r="GV72" s="430"/>
      <c r="GW72" s="430"/>
      <c r="GX72" s="430"/>
      <c r="GY72" s="430"/>
      <c r="GZ72" s="430"/>
      <c r="HA72" s="430"/>
      <c r="HB72" s="430"/>
      <c r="HC72" s="430"/>
      <c r="HD72" s="430"/>
      <c r="HE72" s="430"/>
      <c r="HF72" s="430"/>
      <c r="HG72" s="430"/>
      <c r="HH72" s="430"/>
      <c r="HI72" s="430"/>
      <c r="HJ72" s="430"/>
      <c r="HK72" s="430"/>
      <c r="HL72" s="430"/>
      <c r="HM72" s="430"/>
      <c r="HN72" s="430"/>
      <c r="HO72" s="430"/>
      <c r="HP72" s="430"/>
      <c r="HQ72" s="430"/>
      <c r="HR72" s="430"/>
      <c r="HS72" s="430"/>
      <c r="HT72" s="430"/>
      <c r="HU72" s="430"/>
      <c r="HV72" s="430"/>
      <c r="HW72" s="430"/>
      <c r="HX72" s="430"/>
      <c r="HY72" s="430"/>
      <c r="HZ72" s="430"/>
      <c r="IA72" s="430"/>
      <c r="IB72" s="430"/>
      <c r="IC72" s="430"/>
      <c r="ID72" s="430"/>
      <c r="IE72" s="430"/>
      <c r="IF72" s="430"/>
      <c r="IG72" s="430"/>
      <c r="IH72" s="430"/>
      <c r="II72" s="430"/>
      <c r="IJ72" s="430"/>
      <c r="IK72" s="430"/>
      <c r="IL72" s="430"/>
      <c r="IM72" s="430"/>
      <c r="IN72" s="430"/>
      <c r="IO72" s="430"/>
      <c r="IP72" s="430"/>
      <c r="IQ72" s="430"/>
      <c r="IR72" s="430"/>
      <c r="IS72" s="430"/>
      <c r="IT72" s="430"/>
      <c r="IU72" s="430"/>
      <c r="IV72" s="430"/>
      <c r="IW72" s="430"/>
      <c r="IX72" s="430"/>
      <c r="IY72" s="430"/>
      <c r="IZ72" s="430"/>
      <c r="JA72" s="430"/>
      <c r="JB72" s="430"/>
      <c r="JC72" s="430"/>
      <c r="JD72" s="430"/>
      <c r="JE72" s="430"/>
      <c r="JF72" s="430"/>
      <c r="JG72" s="430"/>
      <c r="JH72" s="430"/>
      <c r="JI72" s="430"/>
      <c r="JJ72" s="430"/>
    </row>
    <row r="73" spans="1:270" s="452" customFormat="1" ht="30" customHeight="1" x14ac:dyDescent="0.2">
      <c r="A73" s="948" t="s">
        <v>353</v>
      </c>
      <c r="B73" s="949"/>
      <c r="C73" s="949"/>
      <c r="D73" s="497" t="str">
        <f>IF(AND(D74="N/A",D75="N/A",D79="N/A"),"N/A",ROUND(AVERAGE(D74:D75,D79),2))</f>
        <v>N/A</v>
      </c>
      <c r="E73" s="498"/>
      <c r="F73" s="498"/>
      <c r="G73" s="498"/>
      <c r="H73" s="498"/>
      <c r="I73" s="498"/>
      <c r="J73" s="499"/>
      <c r="K73" s="491"/>
      <c r="L73" s="446"/>
      <c r="M73" s="430"/>
      <c r="N73" s="430"/>
      <c r="O73" s="430"/>
      <c r="P73" s="430"/>
      <c r="Q73" s="430"/>
      <c r="R73" s="430"/>
      <c r="S73" s="430"/>
      <c r="T73" s="430"/>
      <c r="U73" s="430"/>
      <c r="V73" s="430"/>
      <c r="W73" s="430"/>
      <c r="X73" s="430"/>
      <c r="Y73" s="430"/>
      <c r="Z73" s="430"/>
      <c r="AA73" s="430"/>
      <c r="AB73" s="430"/>
      <c r="AC73" s="430"/>
      <c r="AD73" s="430"/>
      <c r="AE73" s="430"/>
      <c r="AF73" s="430"/>
      <c r="AG73" s="430"/>
      <c r="AH73" s="430"/>
      <c r="AI73" s="430"/>
      <c r="AJ73" s="430"/>
      <c r="AK73" s="430"/>
      <c r="AL73" s="430"/>
      <c r="AM73" s="430"/>
      <c r="AN73" s="430"/>
      <c r="AO73" s="430"/>
      <c r="AP73" s="430"/>
      <c r="AQ73" s="430"/>
      <c r="AR73" s="430"/>
      <c r="AS73" s="430"/>
      <c r="AT73" s="430"/>
      <c r="AU73" s="430"/>
      <c r="AV73" s="430"/>
      <c r="AW73" s="430"/>
      <c r="AX73" s="430"/>
      <c r="AY73" s="430"/>
      <c r="AZ73" s="430"/>
      <c r="BA73" s="430"/>
      <c r="BB73" s="430"/>
      <c r="BC73" s="430"/>
      <c r="BD73" s="430"/>
      <c r="BE73" s="430"/>
      <c r="BF73" s="430"/>
      <c r="BG73" s="430"/>
      <c r="BH73" s="430"/>
      <c r="BI73" s="430"/>
      <c r="BJ73" s="430"/>
      <c r="BK73" s="430"/>
      <c r="BL73" s="430"/>
      <c r="BM73" s="430"/>
      <c r="BN73" s="430"/>
      <c r="BO73" s="430"/>
      <c r="BP73" s="430"/>
      <c r="BQ73" s="430"/>
      <c r="BR73" s="430"/>
      <c r="BS73" s="430"/>
      <c r="BT73" s="430"/>
      <c r="BU73" s="430"/>
      <c r="BV73" s="430"/>
      <c r="BW73" s="430"/>
      <c r="BX73" s="430"/>
      <c r="BY73" s="430"/>
      <c r="BZ73" s="430"/>
      <c r="CA73" s="430"/>
      <c r="CB73" s="430"/>
      <c r="CC73" s="430"/>
      <c r="CD73" s="430"/>
      <c r="CE73" s="430"/>
      <c r="CF73" s="430"/>
      <c r="CG73" s="430"/>
      <c r="CH73" s="430"/>
      <c r="CI73" s="430"/>
      <c r="CJ73" s="430"/>
      <c r="CK73" s="430"/>
      <c r="CL73" s="430"/>
      <c r="CM73" s="430"/>
      <c r="CN73" s="430"/>
      <c r="CO73" s="430"/>
      <c r="CP73" s="430"/>
      <c r="CQ73" s="430"/>
      <c r="CR73" s="430"/>
      <c r="CS73" s="430"/>
      <c r="CT73" s="430"/>
      <c r="CU73" s="430"/>
      <c r="CV73" s="430"/>
      <c r="CW73" s="430"/>
      <c r="CX73" s="430"/>
      <c r="CY73" s="430"/>
      <c r="CZ73" s="430"/>
      <c r="DA73" s="430"/>
      <c r="DB73" s="430"/>
      <c r="DC73" s="430"/>
      <c r="DD73" s="430"/>
      <c r="DE73" s="430"/>
      <c r="DF73" s="430"/>
      <c r="DG73" s="430"/>
      <c r="DH73" s="430"/>
      <c r="DI73" s="430"/>
      <c r="DJ73" s="430"/>
      <c r="DK73" s="430"/>
      <c r="DL73" s="430"/>
      <c r="DM73" s="430"/>
      <c r="DN73" s="430"/>
      <c r="DO73" s="430"/>
      <c r="DP73" s="430"/>
      <c r="DQ73" s="430"/>
      <c r="DR73" s="430"/>
      <c r="DS73" s="430"/>
      <c r="DT73" s="430"/>
      <c r="DU73" s="430"/>
      <c r="DV73" s="430"/>
      <c r="DW73" s="430"/>
      <c r="DX73" s="430"/>
      <c r="DY73" s="430"/>
      <c r="DZ73" s="430"/>
      <c r="EA73" s="430"/>
      <c r="EB73" s="430"/>
      <c r="EC73" s="430"/>
      <c r="ED73" s="430"/>
      <c r="EE73" s="430"/>
      <c r="EF73" s="430"/>
      <c r="EG73" s="430"/>
      <c r="EH73" s="430"/>
      <c r="EI73" s="430"/>
      <c r="EJ73" s="430"/>
      <c r="EK73" s="430"/>
      <c r="EL73" s="430"/>
      <c r="EM73" s="430"/>
      <c r="EN73" s="430"/>
      <c r="EO73" s="430"/>
      <c r="EP73" s="430"/>
      <c r="EQ73" s="430"/>
      <c r="ER73" s="430"/>
      <c r="ES73" s="430"/>
      <c r="ET73" s="430"/>
      <c r="EU73" s="430"/>
      <c r="EV73" s="430"/>
      <c r="EW73" s="430"/>
      <c r="EX73" s="430"/>
      <c r="EY73" s="430"/>
      <c r="EZ73" s="430"/>
      <c r="FA73" s="430"/>
      <c r="FB73" s="430"/>
      <c r="FC73" s="430"/>
      <c r="FD73" s="430"/>
      <c r="FE73" s="430"/>
      <c r="FF73" s="430"/>
      <c r="FG73" s="430"/>
      <c r="FH73" s="430"/>
      <c r="FI73" s="430"/>
      <c r="FJ73" s="430"/>
      <c r="FK73" s="430"/>
      <c r="FL73" s="430"/>
      <c r="FM73" s="430"/>
      <c r="FN73" s="430"/>
      <c r="FO73" s="430"/>
      <c r="FP73" s="430"/>
      <c r="FQ73" s="430"/>
      <c r="FR73" s="430"/>
      <c r="FS73" s="430"/>
      <c r="FT73" s="430"/>
      <c r="FU73" s="430"/>
      <c r="FV73" s="430"/>
      <c r="FW73" s="430"/>
      <c r="FX73" s="430"/>
      <c r="FY73" s="430"/>
      <c r="FZ73" s="430"/>
      <c r="GA73" s="430"/>
      <c r="GB73" s="430"/>
      <c r="GC73" s="430"/>
      <c r="GD73" s="430"/>
      <c r="GE73" s="430"/>
      <c r="GF73" s="430"/>
      <c r="GG73" s="430"/>
      <c r="GH73" s="430"/>
      <c r="GI73" s="430"/>
      <c r="GJ73" s="430"/>
      <c r="GK73" s="430"/>
      <c r="GL73" s="430"/>
      <c r="GM73" s="430"/>
      <c r="GN73" s="430"/>
      <c r="GO73" s="430"/>
      <c r="GP73" s="430"/>
      <c r="GQ73" s="430"/>
      <c r="GR73" s="430"/>
      <c r="GS73" s="430"/>
      <c r="GT73" s="430"/>
      <c r="GU73" s="430"/>
      <c r="GV73" s="430"/>
      <c r="GW73" s="430"/>
      <c r="GX73" s="430"/>
      <c r="GY73" s="430"/>
      <c r="GZ73" s="430"/>
      <c r="HA73" s="430"/>
      <c r="HB73" s="430"/>
      <c r="HC73" s="430"/>
      <c r="HD73" s="430"/>
      <c r="HE73" s="430"/>
      <c r="HF73" s="430"/>
      <c r="HG73" s="430"/>
      <c r="HH73" s="430"/>
      <c r="HI73" s="430"/>
      <c r="HJ73" s="430"/>
      <c r="HK73" s="430"/>
      <c r="HL73" s="430"/>
      <c r="HM73" s="430"/>
      <c r="HN73" s="430"/>
      <c r="HO73" s="430"/>
      <c r="HP73" s="430"/>
      <c r="HQ73" s="430"/>
      <c r="HR73" s="430"/>
      <c r="HS73" s="430"/>
      <c r="HT73" s="430"/>
      <c r="HU73" s="430"/>
      <c r="HV73" s="430"/>
      <c r="HW73" s="430"/>
      <c r="HX73" s="430"/>
      <c r="HY73" s="430"/>
      <c r="HZ73" s="430"/>
      <c r="IA73" s="430"/>
      <c r="IB73" s="430"/>
      <c r="IC73" s="430"/>
      <c r="ID73" s="430"/>
      <c r="IE73" s="430"/>
      <c r="IF73" s="430"/>
      <c r="IG73" s="430"/>
      <c r="IH73" s="430"/>
      <c r="II73" s="430"/>
      <c r="IJ73" s="430"/>
      <c r="IK73" s="430"/>
      <c r="IL73" s="430"/>
      <c r="IM73" s="430"/>
      <c r="IN73" s="430"/>
      <c r="IO73" s="430"/>
      <c r="IP73" s="430"/>
      <c r="IQ73" s="430"/>
      <c r="IR73" s="430"/>
      <c r="IS73" s="430"/>
      <c r="IT73" s="430"/>
      <c r="IU73" s="430"/>
      <c r="IV73" s="430"/>
      <c r="IW73" s="430"/>
      <c r="IX73" s="430"/>
      <c r="IY73" s="430"/>
      <c r="IZ73" s="430"/>
      <c r="JA73" s="430"/>
      <c r="JB73" s="430"/>
      <c r="JC73" s="430"/>
      <c r="JD73" s="430"/>
      <c r="JE73" s="430"/>
      <c r="JF73" s="430"/>
      <c r="JG73" s="430"/>
      <c r="JH73" s="430"/>
      <c r="JI73" s="430"/>
      <c r="JJ73" s="430"/>
    </row>
    <row r="74" spans="1:270" s="452" customFormat="1" ht="46.5" customHeight="1" x14ac:dyDescent="0.2">
      <c r="A74" s="504">
        <v>22</v>
      </c>
      <c r="B74" s="505"/>
      <c r="C74" s="510" t="s">
        <v>281</v>
      </c>
      <c r="D74" s="492" t="str">
        <f>IF(E74="Yes - completely",4,IF(E74="Mostly",3,IF(E74="Partly",2,IF(E74="No - not at all",1,"N/A"))))</f>
        <v>N/A</v>
      </c>
      <c r="E74" s="988"/>
      <c r="F74" s="952"/>
      <c r="G74" s="950"/>
      <c r="H74" s="950"/>
      <c r="I74" s="950"/>
      <c r="J74" s="951"/>
      <c r="K74" s="429" t="str">
        <f>IF(AND(J74&lt;&gt;"Yes - completely", J74&lt;&gt;""),"Please Provide a Comment.","")</f>
        <v/>
      </c>
      <c r="L74" s="446"/>
      <c r="M74" s="430"/>
      <c r="N74" s="430"/>
      <c r="O74" s="430"/>
      <c r="P74" s="430"/>
      <c r="Q74" s="430"/>
      <c r="R74" s="430"/>
      <c r="S74" s="430"/>
      <c r="T74" s="430"/>
      <c r="U74" s="430"/>
      <c r="V74" s="430"/>
      <c r="W74" s="430"/>
      <c r="X74" s="430"/>
      <c r="Y74" s="430"/>
      <c r="Z74" s="430"/>
      <c r="AA74" s="430"/>
      <c r="AB74" s="430"/>
      <c r="AC74" s="430"/>
      <c r="AD74" s="430"/>
      <c r="AE74" s="430"/>
      <c r="AF74" s="430"/>
      <c r="AG74" s="430"/>
      <c r="AH74" s="430"/>
      <c r="AI74" s="430"/>
      <c r="AJ74" s="430"/>
      <c r="AK74" s="430"/>
      <c r="AL74" s="430"/>
      <c r="AM74" s="430"/>
      <c r="AN74" s="430"/>
      <c r="AO74" s="430"/>
      <c r="AP74" s="430"/>
      <c r="AQ74" s="430"/>
      <c r="AR74" s="430"/>
      <c r="AS74" s="430"/>
      <c r="AT74" s="430"/>
      <c r="AU74" s="430"/>
      <c r="AV74" s="430"/>
      <c r="AW74" s="430"/>
      <c r="AX74" s="430"/>
      <c r="AY74" s="430"/>
      <c r="AZ74" s="430"/>
      <c r="BA74" s="430"/>
      <c r="BB74" s="430"/>
      <c r="BC74" s="430"/>
      <c r="BD74" s="430"/>
      <c r="BE74" s="430"/>
      <c r="BF74" s="430"/>
      <c r="BG74" s="430"/>
      <c r="BH74" s="430"/>
      <c r="BI74" s="430"/>
      <c r="BJ74" s="430"/>
      <c r="BK74" s="430"/>
      <c r="BL74" s="430"/>
      <c r="BM74" s="430"/>
      <c r="BN74" s="430"/>
      <c r="BO74" s="430"/>
      <c r="BP74" s="430"/>
      <c r="BQ74" s="430"/>
      <c r="BR74" s="430"/>
      <c r="BS74" s="430"/>
      <c r="BT74" s="430"/>
      <c r="BU74" s="430"/>
      <c r="BV74" s="430"/>
      <c r="BW74" s="430"/>
      <c r="BX74" s="430"/>
      <c r="BY74" s="430"/>
      <c r="BZ74" s="430"/>
      <c r="CA74" s="430"/>
      <c r="CB74" s="430"/>
      <c r="CC74" s="430"/>
      <c r="CD74" s="430"/>
      <c r="CE74" s="430"/>
      <c r="CF74" s="430"/>
      <c r="CG74" s="430"/>
      <c r="CH74" s="430"/>
      <c r="CI74" s="430"/>
      <c r="CJ74" s="430"/>
      <c r="CK74" s="430"/>
      <c r="CL74" s="430"/>
      <c r="CM74" s="430"/>
      <c r="CN74" s="430"/>
      <c r="CO74" s="430"/>
      <c r="CP74" s="430"/>
      <c r="CQ74" s="430"/>
      <c r="CR74" s="430"/>
      <c r="CS74" s="430"/>
      <c r="CT74" s="430"/>
      <c r="CU74" s="430"/>
      <c r="CV74" s="430"/>
      <c r="CW74" s="430"/>
      <c r="CX74" s="430"/>
      <c r="CY74" s="430"/>
      <c r="CZ74" s="430"/>
      <c r="DA74" s="430"/>
      <c r="DB74" s="430"/>
      <c r="DC74" s="430"/>
      <c r="DD74" s="430"/>
      <c r="DE74" s="430"/>
      <c r="DF74" s="430"/>
      <c r="DG74" s="430"/>
      <c r="DH74" s="430"/>
      <c r="DI74" s="430"/>
      <c r="DJ74" s="430"/>
      <c r="DK74" s="430"/>
      <c r="DL74" s="430"/>
      <c r="DM74" s="430"/>
      <c r="DN74" s="430"/>
      <c r="DO74" s="430"/>
      <c r="DP74" s="430"/>
      <c r="DQ74" s="430"/>
      <c r="DR74" s="430"/>
      <c r="DS74" s="430"/>
      <c r="DT74" s="430"/>
      <c r="DU74" s="430"/>
      <c r="DV74" s="430"/>
      <c r="DW74" s="430"/>
      <c r="DX74" s="430"/>
      <c r="DY74" s="430"/>
      <c r="DZ74" s="430"/>
      <c r="EA74" s="430"/>
      <c r="EB74" s="430"/>
      <c r="EC74" s="430"/>
      <c r="ED74" s="430"/>
      <c r="EE74" s="430"/>
      <c r="EF74" s="430"/>
      <c r="EG74" s="430"/>
      <c r="EH74" s="430"/>
      <c r="EI74" s="430"/>
      <c r="EJ74" s="430"/>
      <c r="EK74" s="430"/>
      <c r="EL74" s="430"/>
      <c r="EM74" s="430"/>
      <c r="EN74" s="430"/>
      <c r="EO74" s="430"/>
      <c r="EP74" s="430"/>
      <c r="EQ74" s="430"/>
      <c r="ER74" s="430"/>
      <c r="ES74" s="430"/>
      <c r="ET74" s="430"/>
      <c r="EU74" s="430"/>
      <c r="EV74" s="430"/>
      <c r="EW74" s="430"/>
      <c r="EX74" s="430"/>
      <c r="EY74" s="430"/>
      <c r="EZ74" s="430"/>
      <c r="FA74" s="430"/>
      <c r="FB74" s="430"/>
      <c r="FC74" s="430"/>
      <c r="FD74" s="430"/>
      <c r="FE74" s="430"/>
      <c r="FF74" s="430"/>
      <c r="FG74" s="430"/>
      <c r="FH74" s="430"/>
      <c r="FI74" s="430"/>
      <c r="FJ74" s="430"/>
      <c r="FK74" s="430"/>
      <c r="FL74" s="430"/>
      <c r="FM74" s="430"/>
      <c r="FN74" s="430"/>
      <c r="FO74" s="430"/>
      <c r="FP74" s="430"/>
      <c r="FQ74" s="430"/>
      <c r="FR74" s="430"/>
      <c r="FS74" s="430"/>
      <c r="FT74" s="430"/>
      <c r="FU74" s="430"/>
      <c r="FV74" s="430"/>
      <c r="FW74" s="430"/>
      <c r="FX74" s="430"/>
      <c r="FY74" s="430"/>
      <c r="FZ74" s="430"/>
      <c r="GA74" s="430"/>
      <c r="GB74" s="430"/>
      <c r="GC74" s="430"/>
      <c r="GD74" s="430"/>
      <c r="GE74" s="430"/>
      <c r="GF74" s="430"/>
      <c r="GG74" s="430"/>
      <c r="GH74" s="430"/>
      <c r="GI74" s="430"/>
      <c r="GJ74" s="430"/>
      <c r="GK74" s="430"/>
      <c r="GL74" s="430"/>
      <c r="GM74" s="430"/>
      <c r="GN74" s="430"/>
      <c r="GO74" s="430"/>
      <c r="GP74" s="430"/>
      <c r="GQ74" s="430"/>
      <c r="GR74" s="430"/>
      <c r="GS74" s="430"/>
      <c r="GT74" s="430"/>
      <c r="GU74" s="430"/>
      <c r="GV74" s="430"/>
      <c r="GW74" s="430"/>
      <c r="GX74" s="430"/>
      <c r="GY74" s="430"/>
      <c r="GZ74" s="430"/>
      <c r="HA74" s="430"/>
      <c r="HB74" s="430"/>
      <c r="HC74" s="430"/>
      <c r="HD74" s="430"/>
      <c r="HE74" s="430"/>
      <c r="HF74" s="430"/>
      <c r="HG74" s="430"/>
      <c r="HH74" s="430"/>
      <c r="HI74" s="430"/>
      <c r="HJ74" s="430"/>
      <c r="HK74" s="430"/>
      <c r="HL74" s="430"/>
      <c r="HM74" s="430"/>
      <c r="HN74" s="430"/>
      <c r="HO74" s="430"/>
      <c r="HP74" s="430"/>
      <c r="HQ74" s="430"/>
      <c r="HR74" s="430"/>
      <c r="HS74" s="430"/>
      <c r="HT74" s="430"/>
      <c r="HU74" s="430"/>
      <c r="HV74" s="430"/>
      <c r="HW74" s="430"/>
      <c r="HX74" s="430"/>
      <c r="HY74" s="430"/>
      <c r="HZ74" s="430"/>
      <c r="IA74" s="430"/>
      <c r="IB74" s="430"/>
      <c r="IC74" s="430"/>
      <c r="ID74" s="430"/>
      <c r="IE74" s="430"/>
      <c r="IF74" s="430"/>
      <c r="IG74" s="430"/>
      <c r="IH74" s="430"/>
      <c r="II74" s="430"/>
      <c r="IJ74" s="430"/>
      <c r="IK74" s="430"/>
      <c r="IL74" s="430"/>
      <c r="IM74" s="430"/>
      <c r="IN74" s="430"/>
      <c r="IO74" s="430"/>
      <c r="IP74" s="430"/>
      <c r="IQ74" s="430"/>
      <c r="IR74" s="430"/>
      <c r="IS74" s="430"/>
      <c r="IT74" s="430"/>
      <c r="IU74" s="430"/>
      <c r="IV74" s="430"/>
      <c r="IW74" s="430"/>
      <c r="IX74" s="430"/>
      <c r="IY74" s="430"/>
      <c r="IZ74" s="430"/>
      <c r="JA74" s="430"/>
      <c r="JB74" s="430"/>
      <c r="JC74" s="430"/>
      <c r="JD74" s="430"/>
      <c r="JE74" s="430"/>
      <c r="JF74" s="430"/>
      <c r="JG74" s="430"/>
      <c r="JH74" s="430"/>
      <c r="JI74" s="430"/>
      <c r="JJ74" s="430"/>
    </row>
    <row r="75" spans="1:270" s="452" customFormat="1" ht="39" customHeight="1" x14ac:dyDescent="0.2">
      <c r="A75" s="504">
        <v>23</v>
      </c>
      <c r="B75" s="505"/>
      <c r="C75" s="510" t="s">
        <v>272</v>
      </c>
      <c r="D75" s="492" t="str">
        <f>IF(E75="Yes - completely",4,IF(E75="Mostly",3,IF(E75="Partly",2,IF(E75="No - not at all",1,"N/A"))))</f>
        <v>N/A</v>
      </c>
      <c r="E75" s="987"/>
      <c r="F75" s="959"/>
      <c r="G75" s="950"/>
      <c r="H75" s="950"/>
      <c r="I75" s="950"/>
      <c r="J75" s="951"/>
      <c r="K75" s="429"/>
      <c r="L75" s="446"/>
      <c r="M75" s="430"/>
      <c r="N75" s="430"/>
      <c r="O75" s="430"/>
      <c r="P75" s="430"/>
      <c r="Q75" s="430"/>
      <c r="R75" s="430"/>
      <c r="S75" s="430"/>
      <c r="T75" s="430"/>
      <c r="U75" s="430"/>
      <c r="V75" s="430"/>
      <c r="W75" s="430"/>
      <c r="X75" s="430"/>
      <c r="Y75" s="430"/>
      <c r="Z75" s="430"/>
      <c r="AA75" s="430"/>
      <c r="AB75" s="430"/>
      <c r="AC75" s="430"/>
      <c r="AD75" s="430"/>
      <c r="AE75" s="430"/>
      <c r="AF75" s="430"/>
      <c r="AG75" s="430"/>
      <c r="AH75" s="430"/>
      <c r="AI75" s="430"/>
      <c r="AJ75" s="430"/>
      <c r="AK75" s="430"/>
      <c r="AL75" s="430"/>
      <c r="AM75" s="430"/>
      <c r="AN75" s="430"/>
      <c r="AO75" s="430"/>
      <c r="AP75" s="430"/>
      <c r="AQ75" s="430"/>
      <c r="AR75" s="430"/>
      <c r="AS75" s="430"/>
      <c r="AT75" s="430"/>
      <c r="AU75" s="430"/>
      <c r="AV75" s="430"/>
      <c r="AW75" s="430"/>
      <c r="AX75" s="430"/>
      <c r="AY75" s="430"/>
      <c r="AZ75" s="430"/>
      <c r="BA75" s="430"/>
      <c r="BB75" s="430"/>
      <c r="BC75" s="430"/>
      <c r="BD75" s="430"/>
      <c r="BE75" s="430"/>
      <c r="BF75" s="430"/>
      <c r="BG75" s="430"/>
      <c r="BH75" s="430"/>
      <c r="BI75" s="430"/>
      <c r="BJ75" s="430"/>
      <c r="BK75" s="430"/>
      <c r="BL75" s="430"/>
      <c r="BM75" s="430"/>
      <c r="BN75" s="430"/>
      <c r="BO75" s="430"/>
      <c r="BP75" s="430"/>
      <c r="BQ75" s="430"/>
      <c r="BR75" s="430"/>
      <c r="BS75" s="430"/>
      <c r="BT75" s="430"/>
      <c r="BU75" s="430"/>
      <c r="BV75" s="430"/>
      <c r="BW75" s="430"/>
      <c r="BX75" s="430"/>
      <c r="BY75" s="430"/>
      <c r="BZ75" s="430"/>
      <c r="CA75" s="430"/>
      <c r="CB75" s="430"/>
      <c r="CC75" s="430"/>
      <c r="CD75" s="430"/>
      <c r="CE75" s="430"/>
      <c r="CF75" s="430"/>
      <c r="CG75" s="430"/>
      <c r="CH75" s="430"/>
      <c r="CI75" s="430"/>
      <c r="CJ75" s="430"/>
      <c r="CK75" s="430"/>
      <c r="CL75" s="430"/>
      <c r="CM75" s="430"/>
      <c r="CN75" s="430"/>
      <c r="CO75" s="430"/>
      <c r="CP75" s="430"/>
      <c r="CQ75" s="430"/>
      <c r="CR75" s="430"/>
      <c r="CS75" s="430"/>
      <c r="CT75" s="430"/>
      <c r="CU75" s="430"/>
      <c r="CV75" s="430"/>
      <c r="CW75" s="430"/>
      <c r="CX75" s="430"/>
      <c r="CY75" s="430"/>
      <c r="CZ75" s="430"/>
      <c r="DA75" s="430"/>
      <c r="DB75" s="430"/>
      <c r="DC75" s="430"/>
      <c r="DD75" s="430"/>
      <c r="DE75" s="430"/>
      <c r="DF75" s="430"/>
      <c r="DG75" s="430"/>
      <c r="DH75" s="430"/>
      <c r="DI75" s="430"/>
      <c r="DJ75" s="430"/>
      <c r="DK75" s="430"/>
      <c r="DL75" s="430"/>
      <c r="DM75" s="430"/>
      <c r="DN75" s="430"/>
      <c r="DO75" s="430"/>
      <c r="DP75" s="430"/>
      <c r="DQ75" s="430"/>
      <c r="DR75" s="430"/>
      <c r="DS75" s="430"/>
      <c r="DT75" s="430"/>
      <c r="DU75" s="430"/>
      <c r="DV75" s="430"/>
      <c r="DW75" s="430"/>
      <c r="DX75" s="430"/>
      <c r="DY75" s="430"/>
      <c r="DZ75" s="430"/>
      <c r="EA75" s="430"/>
      <c r="EB75" s="430"/>
      <c r="EC75" s="430"/>
      <c r="ED75" s="430"/>
      <c r="EE75" s="430"/>
      <c r="EF75" s="430"/>
      <c r="EG75" s="430"/>
      <c r="EH75" s="430"/>
      <c r="EI75" s="430"/>
      <c r="EJ75" s="430"/>
      <c r="EK75" s="430"/>
      <c r="EL75" s="430"/>
      <c r="EM75" s="430"/>
      <c r="EN75" s="430"/>
      <c r="EO75" s="430"/>
      <c r="EP75" s="430"/>
      <c r="EQ75" s="430"/>
      <c r="ER75" s="430"/>
      <c r="ES75" s="430"/>
      <c r="ET75" s="430"/>
      <c r="EU75" s="430"/>
      <c r="EV75" s="430"/>
      <c r="EW75" s="430"/>
      <c r="EX75" s="430"/>
      <c r="EY75" s="430"/>
      <c r="EZ75" s="430"/>
      <c r="FA75" s="430"/>
      <c r="FB75" s="430"/>
      <c r="FC75" s="430"/>
      <c r="FD75" s="430"/>
      <c r="FE75" s="430"/>
      <c r="FF75" s="430"/>
      <c r="FG75" s="430"/>
      <c r="FH75" s="430"/>
      <c r="FI75" s="430"/>
      <c r="FJ75" s="430"/>
      <c r="FK75" s="430"/>
      <c r="FL75" s="430"/>
      <c r="FM75" s="430"/>
      <c r="FN75" s="430"/>
      <c r="FO75" s="430"/>
      <c r="FP75" s="430"/>
      <c r="FQ75" s="430"/>
      <c r="FR75" s="430"/>
      <c r="FS75" s="430"/>
      <c r="FT75" s="430"/>
      <c r="FU75" s="430"/>
      <c r="FV75" s="430"/>
      <c r="FW75" s="430"/>
      <c r="FX75" s="430"/>
      <c r="FY75" s="430"/>
      <c r="FZ75" s="430"/>
      <c r="GA75" s="430"/>
      <c r="GB75" s="430"/>
      <c r="GC75" s="430"/>
      <c r="GD75" s="430"/>
      <c r="GE75" s="430"/>
      <c r="GF75" s="430"/>
      <c r="GG75" s="430"/>
      <c r="GH75" s="430"/>
      <c r="GI75" s="430"/>
      <c r="GJ75" s="430"/>
      <c r="GK75" s="430"/>
      <c r="GL75" s="430"/>
      <c r="GM75" s="430"/>
      <c r="GN75" s="430"/>
      <c r="GO75" s="430"/>
      <c r="GP75" s="430"/>
      <c r="GQ75" s="430"/>
      <c r="GR75" s="430"/>
      <c r="GS75" s="430"/>
      <c r="GT75" s="430"/>
      <c r="GU75" s="430"/>
      <c r="GV75" s="430"/>
      <c r="GW75" s="430"/>
      <c r="GX75" s="430"/>
      <c r="GY75" s="430"/>
      <c r="GZ75" s="430"/>
      <c r="HA75" s="430"/>
      <c r="HB75" s="430"/>
      <c r="HC75" s="430"/>
      <c r="HD75" s="430"/>
      <c r="HE75" s="430"/>
      <c r="HF75" s="430"/>
      <c r="HG75" s="430"/>
      <c r="HH75" s="430"/>
      <c r="HI75" s="430"/>
      <c r="HJ75" s="430"/>
      <c r="HK75" s="430"/>
      <c r="HL75" s="430"/>
      <c r="HM75" s="430"/>
      <c r="HN75" s="430"/>
      <c r="HO75" s="430"/>
      <c r="HP75" s="430"/>
      <c r="HQ75" s="430"/>
      <c r="HR75" s="430"/>
      <c r="HS75" s="430"/>
      <c r="HT75" s="430"/>
      <c r="HU75" s="430"/>
      <c r="HV75" s="430"/>
      <c r="HW75" s="430"/>
      <c r="HX75" s="430"/>
      <c r="HY75" s="430"/>
      <c r="HZ75" s="430"/>
      <c r="IA75" s="430"/>
      <c r="IB75" s="430"/>
      <c r="IC75" s="430"/>
      <c r="ID75" s="430"/>
      <c r="IE75" s="430"/>
      <c r="IF75" s="430"/>
      <c r="IG75" s="430"/>
      <c r="IH75" s="430"/>
      <c r="II75" s="430"/>
      <c r="IJ75" s="430"/>
      <c r="IK75" s="430"/>
      <c r="IL75" s="430"/>
      <c r="IM75" s="430"/>
      <c r="IN75" s="430"/>
      <c r="IO75" s="430"/>
      <c r="IP75" s="430"/>
      <c r="IQ75" s="430"/>
      <c r="IR75" s="430"/>
      <c r="IS75" s="430"/>
      <c r="IT75" s="430"/>
      <c r="IU75" s="430"/>
      <c r="IV75" s="430"/>
      <c r="IW75" s="430"/>
      <c r="IX75" s="430"/>
      <c r="IY75" s="430"/>
      <c r="IZ75" s="430"/>
      <c r="JA75" s="430"/>
      <c r="JB75" s="430"/>
      <c r="JC75" s="430"/>
      <c r="JD75" s="430"/>
      <c r="JE75" s="430"/>
      <c r="JF75" s="430"/>
      <c r="JG75" s="430"/>
      <c r="JH75" s="430"/>
      <c r="JI75" s="430"/>
      <c r="JJ75" s="430"/>
    </row>
    <row r="76" spans="1:270" s="452" customFormat="1" ht="46.5" customHeight="1" x14ac:dyDescent="0.2">
      <c r="A76" s="506" t="s">
        <v>338</v>
      </c>
      <c r="B76" s="507"/>
      <c r="C76" s="511" t="s">
        <v>282</v>
      </c>
      <c r="D76" s="495" t="str">
        <f t="shared" ref="D76:D77" si="4">IF(E76="Yes - completely",4,IF(E76="Mostly",3,IF(E76="Partly",2,IF(E76="No - not at all",1,"N/A"))))</f>
        <v>N/A</v>
      </c>
      <c r="E76" s="958"/>
      <c r="F76" s="959"/>
      <c r="G76" s="950"/>
      <c r="H76" s="950"/>
      <c r="I76" s="950"/>
      <c r="J76" s="951"/>
      <c r="K76" s="429" t="str">
        <f>IF(AND(J76&lt;&gt;"Yes - completely", J76&lt;&gt;""),"Please Provide a Comment.","")</f>
        <v/>
      </c>
      <c r="L76" s="446"/>
      <c r="M76" s="430"/>
      <c r="N76" s="430"/>
      <c r="O76" s="430"/>
      <c r="P76" s="430"/>
      <c r="Q76" s="430"/>
      <c r="R76" s="430"/>
      <c r="S76" s="430"/>
      <c r="T76" s="430"/>
      <c r="U76" s="430"/>
      <c r="V76" s="430"/>
      <c r="W76" s="430"/>
      <c r="X76" s="430"/>
      <c r="Y76" s="430"/>
      <c r="Z76" s="430"/>
      <c r="AA76" s="430"/>
      <c r="AB76" s="430"/>
      <c r="AC76" s="430"/>
      <c r="AD76" s="430"/>
      <c r="AE76" s="430"/>
      <c r="AF76" s="430"/>
      <c r="AG76" s="430"/>
      <c r="AH76" s="430"/>
      <c r="AI76" s="430"/>
      <c r="AJ76" s="430"/>
      <c r="AK76" s="430"/>
      <c r="AL76" s="430"/>
      <c r="AM76" s="430"/>
      <c r="AN76" s="430"/>
      <c r="AO76" s="430"/>
      <c r="AP76" s="430"/>
      <c r="AQ76" s="430"/>
      <c r="AR76" s="430"/>
      <c r="AS76" s="430"/>
      <c r="AT76" s="430"/>
      <c r="AU76" s="430"/>
      <c r="AV76" s="430"/>
      <c r="AW76" s="430"/>
      <c r="AX76" s="430"/>
      <c r="AY76" s="430"/>
      <c r="AZ76" s="430"/>
      <c r="BA76" s="430"/>
      <c r="BB76" s="430"/>
      <c r="BC76" s="430"/>
      <c r="BD76" s="430"/>
      <c r="BE76" s="430"/>
      <c r="BF76" s="430"/>
      <c r="BG76" s="430"/>
      <c r="BH76" s="430"/>
      <c r="BI76" s="430"/>
      <c r="BJ76" s="430"/>
      <c r="BK76" s="430"/>
      <c r="BL76" s="430"/>
      <c r="BM76" s="430"/>
      <c r="BN76" s="430"/>
      <c r="BO76" s="430"/>
      <c r="BP76" s="430"/>
      <c r="BQ76" s="430"/>
      <c r="BR76" s="430"/>
      <c r="BS76" s="430"/>
      <c r="BT76" s="430"/>
      <c r="BU76" s="430"/>
      <c r="BV76" s="430"/>
      <c r="BW76" s="430"/>
      <c r="BX76" s="430"/>
      <c r="BY76" s="430"/>
      <c r="BZ76" s="430"/>
      <c r="CA76" s="430"/>
      <c r="CB76" s="430"/>
      <c r="CC76" s="430"/>
      <c r="CD76" s="430"/>
      <c r="CE76" s="430"/>
      <c r="CF76" s="430"/>
      <c r="CG76" s="430"/>
      <c r="CH76" s="430"/>
      <c r="CI76" s="430"/>
      <c r="CJ76" s="430"/>
      <c r="CK76" s="430"/>
      <c r="CL76" s="430"/>
      <c r="CM76" s="430"/>
      <c r="CN76" s="430"/>
      <c r="CO76" s="430"/>
      <c r="CP76" s="430"/>
      <c r="CQ76" s="430"/>
      <c r="CR76" s="430"/>
      <c r="CS76" s="430"/>
      <c r="CT76" s="430"/>
      <c r="CU76" s="430"/>
      <c r="CV76" s="430"/>
      <c r="CW76" s="430"/>
      <c r="CX76" s="430"/>
      <c r="CY76" s="430"/>
      <c r="CZ76" s="430"/>
      <c r="DA76" s="430"/>
      <c r="DB76" s="430"/>
      <c r="DC76" s="430"/>
      <c r="DD76" s="430"/>
      <c r="DE76" s="430"/>
      <c r="DF76" s="430"/>
      <c r="DG76" s="430"/>
      <c r="DH76" s="430"/>
      <c r="DI76" s="430"/>
      <c r="DJ76" s="430"/>
      <c r="DK76" s="430"/>
      <c r="DL76" s="430"/>
      <c r="DM76" s="430"/>
      <c r="DN76" s="430"/>
      <c r="DO76" s="430"/>
      <c r="DP76" s="430"/>
      <c r="DQ76" s="430"/>
      <c r="DR76" s="430"/>
      <c r="DS76" s="430"/>
      <c r="DT76" s="430"/>
      <c r="DU76" s="430"/>
      <c r="DV76" s="430"/>
      <c r="DW76" s="430"/>
      <c r="DX76" s="430"/>
      <c r="DY76" s="430"/>
      <c r="DZ76" s="430"/>
      <c r="EA76" s="430"/>
      <c r="EB76" s="430"/>
      <c r="EC76" s="430"/>
      <c r="ED76" s="430"/>
      <c r="EE76" s="430"/>
      <c r="EF76" s="430"/>
      <c r="EG76" s="430"/>
      <c r="EH76" s="430"/>
      <c r="EI76" s="430"/>
      <c r="EJ76" s="430"/>
      <c r="EK76" s="430"/>
      <c r="EL76" s="430"/>
      <c r="EM76" s="430"/>
      <c r="EN76" s="430"/>
      <c r="EO76" s="430"/>
      <c r="EP76" s="430"/>
      <c r="EQ76" s="430"/>
      <c r="ER76" s="430"/>
      <c r="ES76" s="430"/>
      <c r="ET76" s="430"/>
      <c r="EU76" s="430"/>
      <c r="EV76" s="430"/>
      <c r="EW76" s="430"/>
      <c r="EX76" s="430"/>
      <c r="EY76" s="430"/>
      <c r="EZ76" s="430"/>
      <c r="FA76" s="430"/>
      <c r="FB76" s="430"/>
      <c r="FC76" s="430"/>
      <c r="FD76" s="430"/>
      <c r="FE76" s="430"/>
      <c r="FF76" s="430"/>
      <c r="FG76" s="430"/>
      <c r="FH76" s="430"/>
      <c r="FI76" s="430"/>
      <c r="FJ76" s="430"/>
      <c r="FK76" s="430"/>
      <c r="FL76" s="430"/>
      <c r="FM76" s="430"/>
      <c r="FN76" s="430"/>
      <c r="FO76" s="430"/>
      <c r="FP76" s="430"/>
      <c r="FQ76" s="430"/>
      <c r="FR76" s="430"/>
      <c r="FS76" s="430"/>
      <c r="FT76" s="430"/>
      <c r="FU76" s="430"/>
      <c r="FV76" s="430"/>
      <c r="FW76" s="430"/>
      <c r="FX76" s="430"/>
      <c r="FY76" s="430"/>
      <c r="FZ76" s="430"/>
      <c r="GA76" s="430"/>
      <c r="GB76" s="430"/>
      <c r="GC76" s="430"/>
      <c r="GD76" s="430"/>
      <c r="GE76" s="430"/>
      <c r="GF76" s="430"/>
      <c r="GG76" s="430"/>
      <c r="GH76" s="430"/>
      <c r="GI76" s="430"/>
      <c r="GJ76" s="430"/>
      <c r="GK76" s="430"/>
      <c r="GL76" s="430"/>
      <c r="GM76" s="430"/>
      <c r="GN76" s="430"/>
      <c r="GO76" s="430"/>
      <c r="GP76" s="430"/>
      <c r="GQ76" s="430"/>
      <c r="GR76" s="430"/>
      <c r="GS76" s="430"/>
      <c r="GT76" s="430"/>
      <c r="GU76" s="430"/>
      <c r="GV76" s="430"/>
      <c r="GW76" s="430"/>
      <c r="GX76" s="430"/>
      <c r="GY76" s="430"/>
      <c r="GZ76" s="430"/>
      <c r="HA76" s="430"/>
      <c r="HB76" s="430"/>
      <c r="HC76" s="430"/>
      <c r="HD76" s="430"/>
      <c r="HE76" s="430"/>
      <c r="HF76" s="430"/>
      <c r="HG76" s="430"/>
      <c r="HH76" s="430"/>
      <c r="HI76" s="430"/>
      <c r="HJ76" s="430"/>
      <c r="HK76" s="430"/>
      <c r="HL76" s="430"/>
      <c r="HM76" s="430"/>
      <c r="HN76" s="430"/>
      <c r="HO76" s="430"/>
      <c r="HP76" s="430"/>
      <c r="HQ76" s="430"/>
      <c r="HR76" s="430"/>
      <c r="HS76" s="430"/>
      <c r="HT76" s="430"/>
      <c r="HU76" s="430"/>
      <c r="HV76" s="430"/>
      <c r="HW76" s="430"/>
      <c r="HX76" s="430"/>
      <c r="HY76" s="430"/>
      <c r="HZ76" s="430"/>
      <c r="IA76" s="430"/>
      <c r="IB76" s="430"/>
      <c r="IC76" s="430"/>
      <c r="ID76" s="430"/>
      <c r="IE76" s="430"/>
      <c r="IF76" s="430"/>
      <c r="IG76" s="430"/>
      <c r="IH76" s="430"/>
      <c r="II76" s="430"/>
      <c r="IJ76" s="430"/>
      <c r="IK76" s="430"/>
      <c r="IL76" s="430"/>
      <c r="IM76" s="430"/>
      <c r="IN76" s="430"/>
      <c r="IO76" s="430"/>
      <c r="IP76" s="430"/>
      <c r="IQ76" s="430"/>
      <c r="IR76" s="430"/>
      <c r="IS76" s="430"/>
      <c r="IT76" s="430"/>
      <c r="IU76" s="430"/>
      <c r="IV76" s="430"/>
      <c r="IW76" s="430"/>
      <c r="IX76" s="430"/>
      <c r="IY76" s="430"/>
      <c r="IZ76" s="430"/>
      <c r="JA76" s="430"/>
      <c r="JB76" s="430"/>
      <c r="JC76" s="430"/>
      <c r="JD76" s="430"/>
      <c r="JE76" s="430"/>
      <c r="JF76" s="430"/>
      <c r="JG76" s="430"/>
      <c r="JH76" s="430"/>
      <c r="JI76" s="430"/>
      <c r="JJ76" s="430"/>
    </row>
    <row r="77" spans="1:270" s="452" customFormat="1" ht="46.5" customHeight="1" x14ac:dyDescent="0.2">
      <c r="A77" s="506" t="s">
        <v>339</v>
      </c>
      <c r="B77" s="507"/>
      <c r="C77" s="511" t="s">
        <v>383</v>
      </c>
      <c r="D77" s="495" t="str">
        <f t="shared" si="4"/>
        <v>N/A</v>
      </c>
      <c r="E77" s="952"/>
      <c r="F77" s="952"/>
      <c r="G77" s="950"/>
      <c r="H77" s="950"/>
      <c r="I77" s="950"/>
      <c r="J77" s="951"/>
      <c r="K77" s="429" t="str">
        <f>IF(AND(J77&lt;&gt;"Yes - completely", J77&lt;&gt;""),"Please Provide a Comment.","")</f>
        <v/>
      </c>
      <c r="L77" s="446"/>
      <c r="M77" s="430"/>
      <c r="N77" s="430"/>
      <c r="O77" s="430"/>
      <c r="P77" s="430"/>
      <c r="Q77" s="430"/>
      <c r="R77" s="430"/>
      <c r="S77" s="430"/>
      <c r="T77" s="430"/>
      <c r="U77" s="430"/>
      <c r="V77" s="430"/>
      <c r="W77" s="430"/>
      <c r="X77" s="430"/>
      <c r="Y77" s="430"/>
      <c r="Z77" s="430"/>
      <c r="AA77" s="430"/>
      <c r="AB77" s="430"/>
      <c r="AC77" s="430"/>
      <c r="AD77" s="430"/>
      <c r="AE77" s="430"/>
      <c r="AF77" s="430"/>
      <c r="AG77" s="430"/>
      <c r="AH77" s="430"/>
      <c r="AI77" s="430"/>
      <c r="AJ77" s="430"/>
      <c r="AK77" s="430"/>
      <c r="AL77" s="430"/>
      <c r="AM77" s="430"/>
      <c r="AN77" s="430"/>
      <c r="AO77" s="430"/>
      <c r="AP77" s="430"/>
      <c r="AQ77" s="430"/>
      <c r="AR77" s="430"/>
      <c r="AS77" s="430"/>
      <c r="AT77" s="430"/>
      <c r="AU77" s="430"/>
      <c r="AV77" s="430"/>
      <c r="AW77" s="430"/>
      <c r="AX77" s="430"/>
      <c r="AY77" s="430"/>
      <c r="AZ77" s="430"/>
      <c r="BA77" s="430"/>
      <c r="BB77" s="430"/>
      <c r="BC77" s="430"/>
      <c r="BD77" s="430"/>
      <c r="BE77" s="430"/>
      <c r="BF77" s="430"/>
      <c r="BG77" s="430"/>
      <c r="BH77" s="430"/>
      <c r="BI77" s="430"/>
      <c r="BJ77" s="430"/>
      <c r="BK77" s="430"/>
      <c r="BL77" s="430"/>
      <c r="BM77" s="430"/>
      <c r="BN77" s="430"/>
      <c r="BO77" s="430"/>
      <c r="BP77" s="430"/>
      <c r="BQ77" s="430"/>
      <c r="BR77" s="430"/>
      <c r="BS77" s="430"/>
      <c r="BT77" s="430"/>
      <c r="BU77" s="430"/>
      <c r="BV77" s="430"/>
      <c r="BW77" s="430"/>
      <c r="BX77" s="430"/>
      <c r="BY77" s="430"/>
      <c r="BZ77" s="430"/>
      <c r="CA77" s="430"/>
      <c r="CB77" s="430"/>
      <c r="CC77" s="430"/>
      <c r="CD77" s="430"/>
      <c r="CE77" s="430"/>
      <c r="CF77" s="430"/>
      <c r="CG77" s="430"/>
      <c r="CH77" s="430"/>
      <c r="CI77" s="430"/>
      <c r="CJ77" s="430"/>
      <c r="CK77" s="430"/>
      <c r="CL77" s="430"/>
      <c r="CM77" s="430"/>
      <c r="CN77" s="430"/>
      <c r="CO77" s="430"/>
      <c r="CP77" s="430"/>
      <c r="CQ77" s="430"/>
      <c r="CR77" s="430"/>
      <c r="CS77" s="430"/>
      <c r="CT77" s="430"/>
      <c r="CU77" s="430"/>
      <c r="CV77" s="430"/>
      <c r="CW77" s="430"/>
      <c r="CX77" s="430"/>
      <c r="CY77" s="430"/>
      <c r="CZ77" s="430"/>
      <c r="DA77" s="430"/>
      <c r="DB77" s="430"/>
      <c r="DC77" s="430"/>
      <c r="DD77" s="430"/>
      <c r="DE77" s="430"/>
      <c r="DF77" s="430"/>
      <c r="DG77" s="430"/>
      <c r="DH77" s="430"/>
      <c r="DI77" s="430"/>
      <c r="DJ77" s="430"/>
      <c r="DK77" s="430"/>
      <c r="DL77" s="430"/>
      <c r="DM77" s="430"/>
      <c r="DN77" s="430"/>
      <c r="DO77" s="430"/>
      <c r="DP77" s="430"/>
      <c r="DQ77" s="430"/>
      <c r="DR77" s="430"/>
      <c r="DS77" s="430"/>
      <c r="DT77" s="430"/>
      <c r="DU77" s="430"/>
      <c r="DV77" s="430"/>
      <c r="DW77" s="430"/>
      <c r="DX77" s="430"/>
      <c r="DY77" s="430"/>
      <c r="DZ77" s="430"/>
      <c r="EA77" s="430"/>
      <c r="EB77" s="430"/>
      <c r="EC77" s="430"/>
      <c r="ED77" s="430"/>
      <c r="EE77" s="430"/>
      <c r="EF77" s="430"/>
      <c r="EG77" s="430"/>
      <c r="EH77" s="430"/>
      <c r="EI77" s="430"/>
      <c r="EJ77" s="430"/>
      <c r="EK77" s="430"/>
      <c r="EL77" s="430"/>
      <c r="EM77" s="430"/>
      <c r="EN77" s="430"/>
      <c r="EO77" s="430"/>
      <c r="EP77" s="430"/>
      <c r="EQ77" s="430"/>
      <c r="ER77" s="430"/>
      <c r="ES77" s="430"/>
      <c r="ET77" s="430"/>
      <c r="EU77" s="430"/>
      <c r="EV77" s="430"/>
      <c r="EW77" s="430"/>
      <c r="EX77" s="430"/>
      <c r="EY77" s="430"/>
      <c r="EZ77" s="430"/>
      <c r="FA77" s="430"/>
      <c r="FB77" s="430"/>
      <c r="FC77" s="430"/>
      <c r="FD77" s="430"/>
      <c r="FE77" s="430"/>
      <c r="FF77" s="430"/>
      <c r="FG77" s="430"/>
      <c r="FH77" s="430"/>
      <c r="FI77" s="430"/>
      <c r="FJ77" s="430"/>
      <c r="FK77" s="430"/>
      <c r="FL77" s="430"/>
      <c r="FM77" s="430"/>
      <c r="FN77" s="430"/>
      <c r="FO77" s="430"/>
      <c r="FP77" s="430"/>
      <c r="FQ77" s="430"/>
      <c r="FR77" s="430"/>
      <c r="FS77" s="430"/>
      <c r="FT77" s="430"/>
      <c r="FU77" s="430"/>
      <c r="FV77" s="430"/>
      <c r="FW77" s="430"/>
      <c r="FX77" s="430"/>
      <c r="FY77" s="430"/>
      <c r="FZ77" s="430"/>
      <c r="GA77" s="430"/>
      <c r="GB77" s="430"/>
      <c r="GC77" s="430"/>
      <c r="GD77" s="430"/>
      <c r="GE77" s="430"/>
      <c r="GF77" s="430"/>
      <c r="GG77" s="430"/>
      <c r="GH77" s="430"/>
      <c r="GI77" s="430"/>
      <c r="GJ77" s="430"/>
      <c r="GK77" s="430"/>
      <c r="GL77" s="430"/>
      <c r="GM77" s="430"/>
      <c r="GN77" s="430"/>
      <c r="GO77" s="430"/>
      <c r="GP77" s="430"/>
      <c r="GQ77" s="430"/>
      <c r="GR77" s="430"/>
      <c r="GS77" s="430"/>
      <c r="GT77" s="430"/>
      <c r="GU77" s="430"/>
      <c r="GV77" s="430"/>
      <c r="GW77" s="430"/>
      <c r="GX77" s="430"/>
      <c r="GY77" s="430"/>
      <c r="GZ77" s="430"/>
      <c r="HA77" s="430"/>
      <c r="HB77" s="430"/>
      <c r="HC77" s="430"/>
      <c r="HD77" s="430"/>
      <c r="HE77" s="430"/>
      <c r="HF77" s="430"/>
      <c r="HG77" s="430"/>
      <c r="HH77" s="430"/>
      <c r="HI77" s="430"/>
      <c r="HJ77" s="430"/>
      <c r="HK77" s="430"/>
      <c r="HL77" s="430"/>
      <c r="HM77" s="430"/>
      <c r="HN77" s="430"/>
      <c r="HO77" s="430"/>
      <c r="HP77" s="430"/>
      <c r="HQ77" s="430"/>
      <c r="HR77" s="430"/>
      <c r="HS77" s="430"/>
      <c r="HT77" s="430"/>
      <c r="HU77" s="430"/>
      <c r="HV77" s="430"/>
      <c r="HW77" s="430"/>
      <c r="HX77" s="430"/>
      <c r="HY77" s="430"/>
      <c r="HZ77" s="430"/>
      <c r="IA77" s="430"/>
      <c r="IB77" s="430"/>
      <c r="IC77" s="430"/>
      <c r="ID77" s="430"/>
      <c r="IE77" s="430"/>
      <c r="IF77" s="430"/>
      <c r="IG77" s="430"/>
      <c r="IH77" s="430"/>
      <c r="II77" s="430"/>
      <c r="IJ77" s="430"/>
      <c r="IK77" s="430"/>
      <c r="IL77" s="430"/>
      <c r="IM77" s="430"/>
      <c r="IN77" s="430"/>
      <c r="IO77" s="430"/>
      <c r="IP77" s="430"/>
      <c r="IQ77" s="430"/>
      <c r="IR77" s="430"/>
      <c r="IS77" s="430"/>
      <c r="IT77" s="430"/>
      <c r="IU77" s="430"/>
      <c r="IV77" s="430"/>
      <c r="IW77" s="430"/>
      <c r="IX77" s="430"/>
      <c r="IY77" s="430"/>
      <c r="IZ77" s="430"/>
      <c r="JA77" s="430"/>
      <c r="JB77" s="430"/>
      <c r="JC77" s="430"/>
      <c r="JD77" s="430"/>
      <c r="JE77" s="430"/>
      <c r="JF77" s="430"/>
      <c r="JG77" s="430"/>
      <c r="JH77" s="430"/>
      <c r="JI77" s="430"/>
      <c r="JJ77" s="430"/>
    </row>
    <row r="78" spans="1:270" s="452" customFormat="1" ht="46.5" customHeight="1" x14ac:dyDescent="0.2">
      <c r="A78" s="506" t="s">
        <v>340</v>
      </c>
      <c r="B78" s="507"/>
      <c r="C78" s="511" t="s">
        <v>293</v>
      </c>
      <c r="D78" s="495" t="str">
        <f>IF(E78="Yes - completely",4,IF(E78="Mostly",3,IF(E78="Partly",2,IF(E78="No - not at all",1,"N/A"))))</f>
        <v>N/A</v>
      </c>
      <c r="E78" s="952"/>
      <c r="F78" s="952"/>
      <c r="G78" s="950"/>
      <c r="H78" s="950"/>
      <c r="I78" s="950"/>
      <c r="J78" s="951"/>
      <c r="K78" s="429" t="str">
        <f>IF(AND(J78&lt;&gt;"Yes - completely", J78&lt;&gt;""),"Please Provide a Comment.","")</f>
        <v/>
      </c>
      <c r="L78" s="429" t="str">
        <f t="shared" ref="L78:AC78" si="5">IF(AND(K78&lt;&gt;"Yes - completely", K78&lt;&gt;""),"Please Provide a Comment.","")</f>
        <v/>
      </c>
      <c r="M78" s="429" t="str">
        <f t="shared" si="5"/>
        <v/>
      </c>
      <c r="N78" s="429" t="str">
        <f t="shared" si="5"/>
        <v/>
      </c>
      <c r="O78" s="429" t="str">
        <f t="shared" si="5"/>
        <v/>
      </c>
      <c r="P78" s="429" t="str">
        <f t="shared" si="5"/>
        <v/>
      </c>
      <c r="Q78" s="429" t="str">
        <f t="shared" si="5"/>
        <v/>
      </c>
      <c r="R78" s="429" t="str">
        <f t="shared" si="5"/>
        <v/>
      </c>
      <c r="S78" s="429" t="str">
        <f t="shared" si="5"/>
        <v/>
      </c>
      <c r="T78" s="429" t="str">
        <f t="shared" si="5"/>
        <v/>
      </c>
      <c r="U78" s="429" t="str">
        <f t="shared" si="5"/>
        <v/>
      </c>
      <c r="V78" s="429" t="str">
        <f t="shared" si="5"/>
        <v/>
      </c>
      <c r="W78" s="429" t="str">
        <f t="shared" si="5"/>
        <v/>
      </c>
      <c r="X78" s="429" t="str">
        <f t="shared" si="5"/>
        <v/>
      </c>
      <c r="Y78" s="429" t="str">
        <f t="shared" si="5"/>
        <v/>
      </c>
      <c r="Z78" s="429" t="str">
        <f t="shared" si="5"/>
        <v/>
      </c>
      <c r="AA78" s="429" t="str">
        <f t="shared" si="5"/>
        <v/>
      </c>
      <c r="AB78" s="429" t="str">
        <f t="shared" si="5"/>
        <v/>
      </c>
      <c r="AC78" s="429" t="str">
        <f t="shared" si="5"/>
        <v/>
      </c>
      <c r="AD78" s="430"/>
      <c r="AE78" s="430"/>
      <c r="AF78" s="430"/>
      <c r="AG78" s="430"/>
      <c r="AH78" s="430"/>
      <c r="AI78" s="430"/>
      <c r="AJ78" s="430"/>
      <c r="AK78" s="430"/>
      <c r="AL78" s="430"/>
      <c r="AM78" s="430"/>
      <c r="AN78" s="430"/>
      <c r="AO78" s="430"/>
      <c r="AP78" s="430"/>
      <c r="AQ78" s="430"/>
      <c r="AR78" s="430"/>
      <c r="AS78" s="430"/>
      <c r="AT78" s="430"/>
      <c r="AU78" s="430"/>
      <c r="AV78" s="430"/>
      <c r="AW78" s="430"/>
      <c r="AX78" s="430"/>
      <c r="AY78" s="430"/>
      <c r="AZ78" s="430"/>
      <c r="BA78" s="430"/>
      <c r="BB78" s="430"/>
      <c r="BC78" s="430"/>
      <c r="BD78" s="430"/>
      <c r="BE78" s="430"/>
      <c r="BF78" s="430"/>
      <c r="BG78" s="430"/>
      <c r="BH78" s="430"/>
      <c r="BI78" s="430"/>
      <c r="BJ78" s="430"/>
      <c r="BK78" s="430"/>
      <c r="BL78" s="430"/>
      <c r="BM78" s="430"/>
      <c r="BN78" s="430"/>
      <c r="BO78" s="430"/>
      <c r="BP78" s="430"/>
      <c r="BQ78" s="430"/>
      <c r="BR78" s="430"/>
      <c r="BS78" s="430"/>
      <c r="BT78" s="430"/>
      <c r="BU78" s="430"/>
      <c r="BV78" s="430"/>
      <c r="BW78" s="430"/>
      <c r="BX78" s="430"/>
      <c r="BY78" s="430"/>
      <c r="BZ78" s="430"/>
      <c r="CA78" s="430"/>
      <c r="CB78" s="430"/>
      <c r="CC78" s="430"/>
      <c r="CD78" s="430"/>
      <c r="CE78" s="430"/>
      <c r="CF78" s="430"/>
      <c r="CG78" s="430"/>
      <c r="CH78" s="430"/>
      <c r="CI78" s="430"/>
      <c r="CJ78" s="430"/>
      <c r="CK78" s="430"/>
      <c r="CL78" s="430"/>
      <c r="CM78" s="430"/>
      <c r="CN78" s="430"/>
      <c r="CO78" s="430"/>
      <c r="CP78" s="430"/>
      <c r="CQ78" s="430"/>
      <c r="CR78" s="430"/>
      <c r="CS78" s="430"/>
      <c r="CT78" s="430"/>
      <c r="CU78" s="430"/>
      <c r="CV78" s="430"/>
      <c r="CW78" s="430"/>
      <c r="CX78" s="430"/>
      <c r="CY78" s="430"/>
      <c r="CZ78" s="430"/>
      <c r="DA78" s="430"/>
      <c r="DB78" s="430"/>
      <c r="DC78" s="430"/>
      <c r="DD78" s="430"/>
      <c r="DE78" s="430"/>
      <c r="DF78" s="430"/>
      <c r="DG78" s="430"/>
      <c r="DH78" s="430"/>
      <c r="DI78" s="430"/>
      <c r="DJ78" s="430"/>
      <c r="DK78" s="430"/>
      <c r="DL78" s="430"/>
      <c r="DM78" s="430"/>
      <c r="DN78" s="430"/>
      <c r="DO78" s="430"/>
      <c r="DP78" s="430"/>
      <c r="DQ78" s="430"/>
      <c r="DR78" s="430"/>
      <c r="DS78" s="430"/>
      <c r="DT78" s="430"/>
      <c r="DU78" s="430"/>
      <c r="DV78" s="430"/>
      <c r="DW78" s="430"/>
      <c r="DX78" s="430"/>
      <c r="DY78" s="430"/>
      <c r="DZ78" s="430"/>
      <c r="EA78" s="430"/>
      <c r="EB78" s="430"/>
      <c r="EC78" s="430"/>
      <c r="ED78" s="430"/>
      <c r="EE78" s="430"/>
      <c r="EF78" s="430"/>
      <c r="EG78" s="430"/>
      <c r="EH78" s="430"/>
      <c r="EI78" s="430"/>
      <c r="EJ78" s="430"/>
      <c r="EK78" s="430"/>
      <c r="EL78" s="430"/>
      <c r="EM78" s="430"/>
      <c r="EN78" s="430"/>
      <c r="EO78" s="430"/>
      <c r="EP78" s="430"/>
      <c r="EQ78" s="430"/>
      <c r="ER78" s="430"/>
      <c r="ES78" s="430"/>
      <c r="ET78" s="430"/>
      <c r="EU78" s="430"/>
      <c r="EV78" s="430"/>
      <c r="EW78" s="430"/>
      <c r="EX78" s="430"/>
      <c r="EY78" s="430"/>
      <c r="EZ78" s="430"/>
      <c r="FA78" s="430"/>
      <c r="FB78" s="430"/>
      <c r="FC78" s="430"/>
      <c r="FD78" s="430"/>
      <c r="FE78" s="430"/>
      <c r="FF78" s="430"/>
      <c r="FG78" s="430"/>
      <c r="FH78" s="430"/>
      <c r="FI78" s="430"/>
      <c r="FJ78" s="430"/>
      <c r="FK78" s="430"/>
      <c r="FL78" s="430"/>
      <c r="FM78" s="430"/>
      <c r="FN78" s="430"/>
      <c r="FO78" s="430"/>
      <c r="FP78" s="430"/>
      <c r="FQ78" s="430"/>
      <c r="FR78" s="430"/>
      <c r="FS78" s="430"/>
      <c r="FT78" s="430"/>
      <c r="FU78" s="430"/>
      <c r="FV78" s="430"/>
      <c r="FW78" s="430"/>
      <c r="FX78" s="430"/>
      <c r="FY78" s="430"/>
      <c r="FZ78" s="430"/>
      <c r="GA78" s="430"/>
      <c r="GB78" s="430"/>
      <c r="GC78" s="430"/>
      <c r="GD78" s="430"/>
      <c r="GE78" s="430"/>
      <c r="GF78" s="430"/>
      <c r="GG78" s="430"/>
      <c r="GH78" s="430"/>
      <c r="GI78" s="430"/>
      <c r="GJ78" s="430"/>
      <c r="GK78" s="430"/>
      <c r="GL78" s="430"/>
      <c r="GM78" s="430"/>
      <c r="GN78" s="430"/>
      <c r="GO78" s="430"/>
      <c r="GP78" s="430"/>
      <c r="GQ78" s="430"/>
      <c r="GR78" s="430"/>
      <c r="GS78" s="430"/>
      <c r="GT78" s="430"/>
      <c r="GU78" s="430"/>
      <c r="GV78" s="430"/>
      <c r="GW78" s="430"/>
      <c r="GX78" s="430"/>
      <c r="GY78" s="430"/>
      <c r="GZ78" s="430"/>
      <c r="HA78" s="430"/>
      <c r="HB78" s="430"/>
      <c r="HC78" s="430"/>
      <c r="HD78" s="430"/>
      <c r="HE78" s="430"/>
      <c r="HF78" s="430"/>
      <c r="HG78" s="430"/>
      <c r="HH78" s="430"/>
      <c r="HI78" s="430"/>
      <c r="HJ78" s="430"/>
      <c r="HK78" s="430"/>
      <c r="HL78" s="430"/>
      <c r="HM78" s="430"/>
      <c r="HN78" s="430"/>
      <c r="HO78" s="430"/>
      <c r="HP78" s="430"/>
      <c r="HQ78" s="430"/>
      <c r="HR78" s="430"/>
      <c r="HS78" s="430"/>
      <c r="HT78" s="430"/>
      <c r="HU78" s="430"/>
      <c r="HV78" s="430"/>
      <c r="HW78" s="430"/>
      <c r="HX78" s="430"/>
      <c r="HY78" s="430"/>
      <c r="HZ78" s="430"/>
      <c r="IA78" s="430"/>
      <c r="IB78" s="430"/>
      <c r="IC78" s="430"/>
      <c r="ID78" s="430"/>
      <c r="IE78" s="430"/>
      <c r="IF78" s="430"/>
      <c r="IG78" s="430"/>
      <c r="IH78" s="430"/>
      <c r="II78" s="430"/>
      <c r="IJ78" s="430"/>
      <c r="IK78" s="430"/>
      <c r="IL78" s="430"/>
      <c r="IM78" s="430"/>
      <c r="IN78" s="430"/>
      <c r="IO78" s="430"/>
      <c r="IP78" s="430"/>
      <c r="IQ78" s="430"/>
      <c r="IR78" s="430"/>
      <c r="IS78" s="430"/>
      <c r="IT78" s="430"/>
      <c r="IU78" s="430"/>
      <c r="IV78" s="430"/>
      <c r="IW78" s="430"/>
      <c r="IX78" s="430"/>
      <c r="IY78" s="430"/>
      <c r="IZ78" s="430"/>
      <c r="JA78" s="430"/>
      <c r="JB78" s="430"/>
      <c r="JC78" s="430"/>
      <c r="JD78" s="430"/>
      <c r="JE78" s="430"/>
      <c r="JF78" s="430"/>
      <c r="JG78" s="430"/>
      <c r="JH78" s="430"/>
      <c r="JI78" s="430"/>
      <c r="JJ78" s="430"/>
    </row>
    <row r="79" spans="1:270" s="452" customFormat="1" ht="46.5" customHeight="1" x14ac:dyDescent="0.2">
      <c r="A79" s="504">
        <v>24</v>
      </c>
      <c r="B79" s="505"/>
      <c r="C79" s="510" t="s">
        <v>283</v>
      </c>
      <c r="D79" s="492" t="str">
        <f>IF(E79="Yes - completely",4,IF(E79="Mostly",3,IF(E79="Partly",2,IF(E79="No - not at all",1,"N/A"))))</f>
        <v>N/A</v>
      </c>
      <c r="E79" s="952"/>
      <c r="F79" s="952"/>
      <c r="G79" s="967"/>
      <c r="H79" s="968"/>
      <c r="I79" s="986"/>
      <c r="J79" s="969"/>
      <c r="L79" s="446"/>
      <c r="M79" s="429" t="str">
        <f>IF(AND(J79&lt;&gt;"Yes - completely", J79&lt;&gt;""),"Please Provide a Comment.","")</f>
        <v/>
      </c>
      <c r="N79" s="430"/>
      <c r="O79" s="430"/>
      <c r="P79" s="430"/>
      <c r="Q79" s="430"/>
      <c r="R79" s="430"/>
      <c r="S79" s="430"/>
      <c r="T79" s="430"/>
      <c r="U79" s="430"/>
      <c r="V79" s="430"/>
      <c r="W79" s="430"/>
      <c r="X79" s="430"/>
      <c r="Y79" s="430"/>
      <c r="Z79" s="430"/>
      <c r="AA79" s="430"/>
      <c r="AB79" s="430"/>
      <c r="AC79" s="430"/>
      <c r="AD79" s="430"/>
      <c r="AE79" s="430"/>
      <c r="AF79" s="430"/>
      <c r="AG79" s="430"/>
      <c r="AH79" s="430"/>
      <c r="AI79" s="430"/>
      <c r="AJ79" s="430"/>
      <c r="AK79" s="430"/>
      <c r="AL79" s="430"/>
      <c r="AM79" s="430"/>
      <c r="AN79" s="430"/>
      <c r="AO79" s="430"/>
      <c r="AP79" s="430"/>
      <c r="AQ79" s="430"/>
      <c r="AR79" s="430"/>
      <c r="AS79" s="430"/>
      <c r="AT79" s="430"/>
      <c r="AU79" s="430"/>
      <c r="AV79" s="430"/>
      <c r="AW79" s="430"/>
      <c r="AX79" s="430"/>
      <c r="AY79" s="430"/>
      <c r="AZ79" s="430"/>
      <c r="BA79" s="430"/>
      <c r="BB79" s="430"/>
      <c r="BC79" s="430"/>
      <c r="BD79" s="430"/>
      <c r="BE79" s="430"/>
      <c r="BF79" s="430"/>
      <c r="BG79" s="430"/>
      <c r="BH79" s="430"/>
      <c r="BI79" s="430"/>
      <c r="BJ79" s="430"/>
      <c r="BK79" s="430"/>
      <c r="BL79" s="430"/>
      <c r="BM79" s="430"/>
      <c r="BN79" s="430"/>
      <c r="BO79" s="430"/>
      <c r="BP79" s="430"/>
      <c r="BQ79" s="430"/>
      <c r="BR79" s="430"/>
      <c r="BS79" s="430"/>
      <c r="BT79" s="430"/>
      <c r="BU79" s="430"/>
      <c r="BV79" s="430"/>
      <c r="BW79" s="430"/>
      <c r="BX79" s="430"/>
      <c r="BY79" s="430"/>
      <c r="BZ79" s="430"/>
      <c r="CA79" s="430"/>
      <c r="CB79" s="430"/>
      <c r="CC79" s="430"/>
      <c r="CD79" s="430"/>
      <c r="CE79" s="430"/>
      <c r="CF79" s="430"/>
      <c r="CG79" s="430"/>
      <c r="CH79" s="430"/>
      <c r="CI79" s="430"/>
      <c r="CJ79" s="430"/>
      <c r="CK79" s="430"/>
      <c r="CL79" s="430"/>
      <c r="CM79" s="430"/>
      <c r="CN79" s="430"/>
      <c r="CO79" s="430"/>
      <c r="CP79" s="430"/>
      <c r="CQ79" s="430"/>
      <c r="CR79" s="430"/>
      <c r="CS79" s="430"/>
      <c r="CT79" s="430"/>
      <c r="CU79" s="430"/>
      <c r="CV79" s="430"/>
      <c r="CW79" s="430"/>
      <c r="CX79" s="430"/>
      <c r="CY79" s="430"/>
      <c r="CZ79" s="430"/>
      <c r="DA79" s="430"/>
      <c r="DB79" s="430"/>
      <c r="DC79" s="430"/>
      <c r="DD79" s="430"/>
      <c r="DE79" s="430"/>
      <c r="DF79" s="430"/>
      <c r="DG79" s="430"/>
      <c r="DH79" s="430"/>
      <c r="DI79" s="430"/>
      <c r="DJ79" s="430"/>
      <c r="DK79" s="430"/>
      <c r="DL79" s="430"/>
      <c r="DM79" s="430"/>
      <c r="DN79" s="430"/>
      <c r="DO79" s="430"/>
      <c r="DP79" s="430"/>
      <c r="DQ79" s="430"/>
      <c r="DR79" s="430"/>
      <c r="DS79" s="430"/>
      <c r="DT79" s="430"/>
      <c r="DU79" s="430"/>
      <c r="DV79" s="430"/>
      <c r="DW79" s="430"/>
      <c r="DX79" s="430"/>
      <c r="DY79" s="430"/>
      <c r="DZ79" s="430"/>
      <c r="EA79" s="430"/>
      <c r="EB79" s="430"/>
      <c r="EC79" s="430"/>
      <c r="ED79" s="430"/>
      <c r="EE79" s="430"/>
      <c r="EF79" s="430"/>
      <c r="EG79" s="430"/>
      <c r="EH79" s="430"/>
      <c r="EI79" s="430"/>
      <c r="EJ79" s="430"/>
      <c r="EK79" s="430"/>
      <c r="EL79" s="430"/>
      <c r="EM79" s="430"/>
      <c r="EN79" s="430"/>
      <c r="EO79" s="430"/>
      <c r="EP79" s="430"/>
      <c r="EQ79" s="430"/>
      <c r="ER79" s="430"/>
      <c r="ES79" s="430"/>
      <c r="ET79" s="430"/>
      <c r="EU79" s="430"/>
      <c r="EV79" s="430"/>
      <c r="EW79" s="430"/>
      <c r="EX79" s="430"/>
      <c r="EY79" s="430"/>
      <c r="EZ79" s="430"/>
      <c r="FA79" s="430"/>
      <c r="FB79" s="430"/>
      <c r="FC79" s="430"/>
      <c r="FD79" s="430"/>
      <c r="FE79" s="430"/>
      <c r="FF79" s="430"/>
      <c r="FG79" s="430"/>
      <c r="FH79" s="430"/>
      <c r="FI79" s="430"/>
      <c r="FJ79" s="430"/>
      <c r="FK79" s="430"/>
      <c r="FL79" s="430"/>
      <c r="FM79" s="430"/>
      <c r="FN79" s="430"/>
      <c r="FO79" s="430"/>
      <c r="FP79" s="430"/>
      <c r="FQ79" s="430"/>
      <c r="FR79" s="430"/>
      <c r="FS79" s="430"/>
      <c r="FT79" s="430"/>
      <c r="FU79" s="430"/>
      <c r="FV79" s="430"/>
      <c r="FW79" s="430"/>
      <c r="FX79" s="430"/>
      <c r="FY79" s="430"/>
      <c r="FZ79" s="430"/>
      <c r="GA79" s="430"/>
      <c r="GB79" s="430"/>
      <c r="GC79" s="430"/>
      <c r="GD79" s="430"/>
      <c r="GE79" s="430"/>
      <c r="GF79" s="430"/>
      <c r="GG79" s="430"/>
      <c r="GH79" s="430"/>
      <c r="GI79" s="430"/>
      <c r="GJ79" s="430"/>
      <c r="GK79" s="430"/>
      <c r="GL79" s="430"/>
      <c r="GM79" s="430"/>
      <c r="GN79" s="430"/>
      <c r="GO79" s="430"/>
      <c r="GP79" s="430"/>
      <c r="GQ79" s="430"/>
      <c r="GR79" s="430"/>
      <c r="GS79" s="430"/>
      <c r="GT79" s="430"/>
      <c r="GU79" s="430"/>
      <c r="GV79" s="430"/>
      <c r="GW79" s="430"/>
      <c r="GX79" s="430"/>
      <c r="GY79" s="430"/>
      <c r="GZ79" s="430"/>
      <c r="HA79" s="430"/>
      <c r="HB79" s="430"/>
      <c r="HC79" s="430"/>
      <c r="HD79" s="430"/>
      <c r="HE79" s="430"/>
      <c r="HF79" s="430"/>
      <c r="HG79" s="430"/>
      <c r="HH79" s="430"/>
      <c r="HI79" s="430"/>
      <c r="HJ79" s="430"/>
      <c r="HK79" s="430"/>
      <c r="HL79" s="430"/>
      <c r="HM79" s="430"/>
      <c r="HN79" s="430"/>
      <c r="HO79" s="430"/>
      <c r="HP79" s="430"/>
      <c r="HQ79" s="430"/>
      <c r="HR79" s="430"/>
      <c r="HS79" s="430"/>
      <c r="HT79" s="430"/>
      <c r="HU79" s="430"/>
      <c r="HV79" s="430"/>
      <c r="HW79" s="430"/>
      <c r="HX79" s="430"/>
      <c r="HY79" s="430"/>
      <c r="HZ79" s="430"/>
      <c r="IA79" s="430"/>
      <c r="IB79" s="430"/>
      <c r="IC79" s="430"/>
      <c r="ID79" s="430"/>
      <c r="IE79" s="430"/>
      <c r="IF79" s="430"/>
      <c r="IG79" s="430"/>
      <c r="IH79" s="430"/>
      <c r="II79" s="430"/>
      <c r="IJ79" s="430"/>
      <c r="IK79" s="430"/>
      <c r="IL79" s="430"/>
      <c r="IM79" s="430"/>
      <c r="IN79" s="430"/>
      <c r="IO79" s="430"/>
      <c r="IP79" s="430"/>
      <c r="IQ79" s="430"/>
      <c r="IR79" s="430"/>
      <c r="IS79" s="430"/>
      <c r="IT79" s="430"/>
      <c r="IU79" s="430"/>
      <c r="IV79" s="430"/>
      <c r="IW79" s="430"/>
      <c r="IX79" s="430"/>
      <c r="IY79" s="430"/>
      <c r="IZ79" s="430"/>
      <c r="JA79" s="430"/>
      <c r="JB79" s="430"/>
      <c r="JC79" s="430"/>
      <c r="JD79" s="430"/>
      <c r="JE79" s="430"/>
      <c r="JF79" s="430"/>
      <c r="JG79" s="430"/>
      <c r="JH79" s="430"/>
      <c r="JI79" s="430"/>
      <c r="JJ79" s="430"/>
    </row>
    <row r="80" spans="1:270" s="452" customFormat="1" ht="36.75" hidden="1" customHeight="1" x14ac:dyDescent="0.25">
      <c r="A80" s="991" t="s">
        <v>305</v>
      </c>
      <c r="B80" s="983"/>
      <c r="C80" s="992"/>
      <c r="D80" s="496" t="str">
        <f>IF(AND(D76="N/A",D77="N/A",D78="N/A"),"N/A",ROUND(AVERAGE(D76,D77,D78),2))</f>
        <v>N/A</v>
      </c>
      <c r="E80" s="994"/>
      <c r="F80" s="994"/>
      <c r="G80" s="994"/>
      <c r="H80" s="995"/>
      <c r="I80" s="512"/>
      <c r="J80" s="513"/>
      <c r="K80" s="429"/>
      <c r="L80" s="446"/>
      <c r="M80" s="430"/>
      <c r="N80" s="430"/>
      <c r="O80" s="430"/>
      <c r="P80" s="430"/>
      <c r="Q80" s="430"/>
      <c r="R80" s="430"/>
      <c r="S80" s="430"/>
      <c r="T80" s="430"/>
      <c r="U80" s="430"/>
      <c r="V80" s="430"/>
      <c r="W80" s="430"/>
      <c r="X80" s="430"/>
      <c r="Y80" s="430"/>
      <c r="Z80" s="430"/>
      <c r="AA80" s="430"/>
      <c r="AB80" s="430"/>
      <c r="AC80" s="430"/>
      <c r="AD80" s="430"/>
      <c r="AE80" s="430"/>
      <c r="AF80" s="430"/>
      <c r="AG80" s="430"/>
      <c r="AH80" s="430"/>
      <c r="AI80" s="430"/>
      <c r="AJ80" s="430"/>
      <c r="AK80" s="430"/>
      <c r="AL80" s="430"/>
      <c r="AM80" s="430"/>
      <c r="AN80" s="430"/>
      <c r="AO80" s="430"/>
      <c r="AP80" s="430"/>
      <c r="AQ80" s="430"/>
      <c r="AR80" s="430"/>
      <c r="AS80" s="430"/>
      <c r="AT80" s="430"/>
      <c r="AU80" s="430"/>
      <c r="AV80" s="430"/>
      <c r="AW80" s="430"/>
      <c r="AX80" s="430"/>
      <c r="AY80" s="430"/>
      <c r="AZ80" s="430"/>
      <c r="BA80" s="430"/>
      <c r="BB80" s="430"/>
      <c r="BC80" s="430"/>
      <c r="BD80" s="430"/>
      <c r="BE80" s="430"/>
      <c r="BF80" s="430"/>
      <c r="BG80" s="430"/>
      <c r="BH80" s="430"/>
      <c r="BI80" s="430"/>
      <c r="BJ80" s="430"/>
      <c r="BK80" s="430"/>
      <c r="BL80" s="430"/>
      <c r="BM80" s="430"/>
      <c r="BN80" s="430"/>
      <c r="BO80" s="430"/>
      <c r="BP80" s="430"/>
      <c r="BQ80" s="430"/>
      <c r="BR80" s="430"/>
      <c r="BS80" s="430"/>
      <c r="BT80" s="430"/>
      <c r="BU80" s="430"/>
      <c r="BV80" s="430"/>
      <c r="BW80" s="430"/>
      <c r="BX80" s="430"/>
      <c r="BY80" s="430"/>
      <c r="BZ80" s="430"/>
      <c r="CA80" s="430"/>
      <c r="CB80" s="430"/>
      <c r="CC80" s="430"/>
      <c r="CD80" s="430"/>
      <c r="CE80" s="430"/>
      <c r="CF80" s="430"/>
      <c r="CG80" s="430"/>
      <c r="CH80" s="430"/>
      <c r="CI80" s="430"/>
      <c r="CJ80" s="430"/>
      <c r="CK80" s="430"/>
      <c r="CL80" s="430"/>
      <c r="CM80" s="430"/>
      <c r="CN80" s="430"/>
      <c r="CO80" s="430"/>
      <c r="CP80" s="430"/>
      <c r="CQ80" s="430"/>
      <c r="CR80" s="430"/>
      <c r="CS80" s="430"/>
      <c r="CT80" s="430"/>
      <c r="CU80" s="430"/>
      <c r="CV80" s="430"/>
      <c r="CW80" s="430"/>
      <c r="CX80" s="430"/>
      <c r="CY80" s="430"/>
      <c r="CZ80" s="430"/>
      <c r="DA80" s="430"/>
      <c r="DB80" s="430"/>
      <c r="DC80" s="430"/>
      <c r="DD80" s="430"/>
      <c r="DE80" s="430"/>
      <c r="DF80" s="430"/>
      <c r="DG80" s="430"/>
      <c r="DH80" s="430"/>
      <c r="DI80" s="430"/>
      <c r="DJ80" s="430"/>
      <c r="DK80" s="430"/>
      <c r="DL80" s="430"/>
      <c r="DM80" s="430"/>
      <c r="DN80" s="430"/>
      <c r="DO80" s="430"/>
      <c r="DP80" s="430"/>
      <c r="DQ80" s="430"/>
      <c r="DR80" s="430"/>
      <c r="DS80" s="430"/>
      <c r="DT80" s="430"/>
      <c r="DU80" s="430"/>
      <c r="DV80" s="430"/>
      <c r="DW80" s="430"/>
      <c r="DX80" s="430"/>
      <c r="DY80" s="430"/>
      <c r="DZ80" s="430"/>
      <c r="EA80" s="430"/>
      <c r="EB80" s="430"/>
      <c r="EC80" s="430"/>
      <c r="ED80" s="430"/>
      <c r="EE80" s="430"/>
      <c r="EF80" s="430"/>
      <c r="EG80" s="430"/>
      <c r="EH80" s="430"/>
      <c r="EI80" s="430"/>
      <c r="EJ80" s="430"/>
      <c r="EK80" s="430"/>
      <c r="EL80" s="430"/>
      <c r="EM80" s="430"/>
      <c r="EN80" s="430"/>
      <c r="EO80" s="430"/>
      <c r="EP80" s="430"/>
      <c r="EQ80" s="430"/>
      <c r="ER80" s="430"/>
      <c r="ES80" s="430"/>
      <c r="ET80" s="430"/>
      <c r="EU80" s="430"/>
      <c r="EV80" s="430"/>
      <c r="EW80" s="430"/>
      <c r="EX80" s="430"/>
      <c r="EY80" s="430"/>
      <c r="EZ80" s="430"/>
      <c r="FA80" s="430"/>
      <c r="FB80" s="430"/>
      <c r="FC80" s="430"/>
      <c r="FD80" s="430"/>
      <c r="FE80" s="430"/>
      <c r="FF80" s="430"/>
      <c r="FG80" s="430"/>
      <c r="FH80" s="430"/>
      <c r="FI80" s="430"/>
      <c r="FJ80" s="430"/>
      <c r="FK80" s="430"/>
      <c r="FL80" s="430"/>
      <c r="FM80" s="430"/>
      <c r="FN80" s="430"/>
      <c r="FO80" s="430"/>
      <c r="FP80" s="430"/>
      <c r="FQ80" s="430"/>
      <c r="FR80" s="430"/>
      <c r="FS80" s="430"/>
      <c r="FT80" s="430"/>
      <c r="FU80" s="430"/>
      <c r="FV80" s="430"/>
      <c r="FW80" s="430"/>
      <c r="FX80" s="430"/>
      <c r="FY80" s="430"/>
      <c r="FZ80" s="430"/>
      <c r="GA80" s="430"/>
      <c r="GB80" s="430"/>
      <c r="GC80" s="430"/>
      <c r="GD80" s="430"/>
      <c r="GE80" s="430"/>
      <c r="GF80" s="430"/>
      <c r="GG80" s="430"/>
      <c r="GH80" s="430"/>
      <c r="GI80" s="430"/>
      <c r="GJ80" s="430"/>
      <c r="GK80" s="430"/>
      <c r="GL80" s="430"/>
      <c r="GM80" s="430"/>
      <c r="GN80" s="430"/>
      <c r="GO80" s="430"/>
      <c r="GP80" s="430"/>
      <c r="GQ80" s="430"/>
      <c r="GR80" s="430"/>
      <c r="GS80" s="430"/>
      <c r="GT80" s="430"/>
      <c r="GU80" s="430"/>
      <c r="GV80" s="430"/>
      <c r="GW80" s="430"/>
      <c r="GX80" s="430"/>
      <c r="GY80" s="430"/>
      <c r="GZ80" s="430"/>
      <c r="HA80" s="430"/>
      <c r="HB80" s="430"/>
      <c r="HC80" s="430"/>
      <c r="HD80" s="430"/>
      <c r="HE80" s="430"/>
      <c r="HF80" s="430"/>
      <c r="HG80" s="430"/>
      <c r="HH80" s="430"/>
      <c r="HI80" s="430"/>
      <c r="HJ80" s="430"/>
      <c r="HK80" s="430"/>
      <c r="HL80" s="430"/>
      <c r="HM80" s="430"/>
      <c r="HN80" s="430"/>
      <c r="HO80" s="430"/>
      <c r="HP80" s="430"/>
      <c r="HQ80" s="430"/>
      <c r="HR80" s="430"/>
      <c r="HS80" s="430"/>
      <c r="HT80" s="430"/>
      <c r="HU80" s="430"/>
      <c r="HV80" s="430"/>
      <c r="HW80" s="430"/>
      <c r="HX80" s="430"/>
      <c r="HY80" s="430"/>
      <c r="HZ80" s="430"/>
      <c r="IA80" s="430"/>
      <c r="IB80" s="430"/>
      <c r="IC80" s="430"/>
      <c r="ID80" s="430"/>
      <c r="IE80" s="430"/>
      <c r="IF80" s="430"/>
      <c r="IG80" s="430"/>
      <c r="IH80" s="430"/>
      <c r="II80" s="430"/>
      <c r="IJ80" s="430"/>
      <c r="IK80" s="430"/>
      <c r="IL80" s="430"/>
      <c r="IM80" s="430"/>
      <c r="IN80" s="430"/>
      <c r="IO80" s="430"/>
      <c r="IP80" s="430"/>
      <c r="IQ80" s="430"/>
      <c r="IR80" s="430"/>
      <c r="IS80" s="430"/>
      <c r="IT80" s="430"/>
      <c r="IU80" s="430"/>
      <c r="IV80" s="430"/>
      <c r="IW80" s="430"/>
      <c r="IX80" s="430"/>
      <c r="IY80" s="430"/>
      <c r="IZ80" s="430"/>
      <c r="JA80" s="430"/>
      <c r="JB80" s="430"/>
      <c r="JC80" s="430"/>
      <c r="JD80" s="430"/>
      <c r="JE80" s="430"/>
      <c r="JF80" s="430"/>
      <c r="JG80" s="430"/>
      <c r="JH80" s="430"/>
      <c r="JI80" s="430"/>
      <c r="JJ80" s="430"/>
    </row>
    <row r="81" spans="1:270" s="452" customFormat="1" ht="40.15" customHeight="1" x14ac:dyDescent="0.2">
      <c r="A81" s="948" t="s">
        <v>186</v>
      </c>
      <c r="B81" s="949"/>
      <c r="C81" s="949"/>
      <c r="D81" s="488" t="str">
        <f>IF(AND(D82="N/A",D83="N/A"),"N/A",ROUND(AVERAGE(D82:D83),2))</f>
        <v>N/A</v>
      </c>
      <c r="E81" s="489"/>
      <c r="F81" s="489"/>
      <c r="G81" s="489"/>
      <c r="H81" s="489"/>
      <c r="I81" s="489"/>
      <c r="J81" s="490"/>
      <c r="K81" s="429"/>
      <c r="L81" s="446"/>
      <c r="M81" s="430"/>
      <c r="N81" s="430"/>
      <c r="O81" s="430"/>
      <c r="P81" s="430"/>
      <c r="Q81" s="430"/>
      <c r="R81" s="430"/>
      <c r="S81" s="430"/>
      <c r="T81" s="430"/>
      <c r="U81" s="430"/>
      <c r="V81" s="430"/>
      <c r="W81" s="430"/>
      <c r="X81" s="430"/>
      <c r="Y81" s="430"/>
      <c r="Z81" s="430"/>
      <c r="AA81" s="430"/>
      <c r="AB81" s="430"/>
      <c r="AC81" s="430"/>
      <c r="AD81" s="430"/>
      <c r="AE81" s="430"/>
      <c r="AF81" s="430"/>
      <c r="AG81" s="430"/>
      <c r="AH81" s="430"/>
      <c r="AI81" s="430"/>
      <c r="AJ81" s="430"/>
      <c r="AK81" s="430"/>
      <c r="AL81" s="430"/>
      <c r="AM81" s="430"/>
      <c r="AN81" s="430"/>
      <c r="AO81" s="430"/>
      <c r="AP81" s="430"/>
      <c r="AQ81" s="430"/>
      <c r="AR81" s="430"/>
      <c r="AS81" s="430"/>
      <c r="AT81" s="430"/>
      <c r="AU81" s="430"/>
      <c r="AV81" s="430"/>
      <c r="AW81" s="430"/>
      <c r="AX81" s="430"/>
      <c r="AY81" s="430"/>
      <c r="AZ81" s="430"/>
      <c r="BA81" s="430"/>
      <c r="BB81" s="430"/>
      <c r="BC81" s="430"/>
      <c r="BD81" s="430"/>
      <c r="BE81" s="430"/>
      <c r="BF81" s="430"/>
      <c r="BG81" s="430"/>
      <c r="BH81" s="430"/>
      <c r="BI81" s="430"/>
      <c r="BJ81" s="430"/>
      <c r="BK81" s="430"/>
      <c r="BL81" s="430"/>
      <c r="BM81" s="430"/>
      <c r="BN81" s="430"/>
      <c r="BO81" s="430"/>
      <c r="BP81" s="430"/>
      <c r="BQ81" s="430"/>
      <c r="BR81" s="430"/>
      <c r="BS81" s="430"/>
      <c r="BT81" s="430"/>
      <c r="BU81" s="430"/>
      <c r="BV81" s="430"/>
      <c r="BW81" s="430"/>
      <c r="BX81" s="430"/>
      <c r="BY81" s="430"/>
      <c r="BZ81" s="430"/>
      <c r="CA81" s="430"/>
      <c r="CB81" s="430"/>
      <c r="CC81" s="430"/>
      <c r="CD81" s="430"/>
      <c r="CE81" s="430"/>
      <c r="CF81" s="430"/>
      <c r="CG81" s="430"/>
      <c r="CH81" s="430"/>
      <c r="CI81" s="430"/>
      <c r="CJ81" s="430"/>
      <c r="CK81" s="430"/>
      <c r="CL81" s="430"/>
      <c r="CM81" s="430"/>
      <c r="CN81" s="430"/>
      <c r="CO81" s="430"/>
      <c r="CP81" s="430"/>
      <c r="CQ81" s="430"/>
      <c r="CR81" s="430"/>
      <c r="CS81" s="430"/>
      <c r="CT81" s="430"/>
      <c r="CU81" s="430"/>
      <c r="CV81" s="430"/>
      <c r="CW81" s="430"/>
      <c r="CX81" s="430"/>
      <c r="CY81" s="430"/>
      <c r="CZ81" s="430"/>
      <c r="DA81" s="430"/>
      <c r="DB81" s="430"/>
      <c r="DC81" s="430"/>
      <c r="DD81" s="430"/>
      <c r="DE81" s="430"/>
      <c r="DF81" s="430"/>
      <c r="DG81" s="430"/>
      <c r="DH81" s="430"/>
      <c r="DI81" s="430"/>
      <c r="DJ81" s="430"/>
      <c r="DK81" s="430"/>
      <c r="DL81" s="430"/>
      <c r="DM81" s="430"/>
      <c r="DN81" s="430"/>
      <c r="DO81" s="430"/>
      <c r="DP81" s="430"/>
      <c r="DQ81" s="430"/>
      <c r="DR81" s="430"/>
      <c r="DS81" s="430"/>
      <c r="DT81" s="430"/>
      <c r="DU81" s="430"/>
      <c r="DV81" s="430"/>
      <c r="DW81" s="430"/>
      <c r="DX81" s="430"/>
      <c r="DY81" s="430"/>
      <c r="DZ81" s="430"/>
      <c r="EA81" s="430"/>
      <c r="EB81" s="430"/>
      <c r="EC81" s="430"/>
      <c r="ED81" s="430"/>
      <c r="EE81" s="430"/>
      <c r="EF81" s="430"/>
      <c r="EG81" s="430"/>
      <c r="EH81" s="430"/>
      <c r="EI81" s="430"/>
      <c r="EJ81" s="430"/>
      <c r="EK81" s="430"/>
      <c r="EL81" s="430"/>
      <c r="EM81" s="430"/>
      <c r="EN81" s="430"/>
      <c r="EO81" s="430"/>
      <c r="EP81" s="430"/>
      <c r="EQ81" s="430"/>
      <c r="ER81" s="430"/>
      <c r="ES81" s="430"/>
      <c r="ET81" s="430"/>
      <c r="EU81" s="430"/>
      <c r="EV81" s="430"/>
      <c r="EW81" s="430"/>
      <c r="EX81" s="430"/>
      <c r="EY81" s="430"/>
      <c r="EZ81" s="430"/>
      <c r="FA81" s="430"/>
      <c r="FB81" s="430"/>
      <c r="FC81" s="430"/>
      <c r="FD81" s="430"/>
      <c r="FE81" s="430"/>
      <c r="FF81" s="430"/>
      <c r="FG81" s="430"/>
      <c r="FH81" s="430"/>
      <c r="FI81" s="430"/>
      <c r="FJ81" s="430"/>
      <c r="FK81" s="430"/>
      <c r="FL81" s="430"/>
      <c r="FM81" s="430"/>
      <c r="FN81" s="430"/>
      <c r="FO81" s="430"/>
      <c r="FP81" s="430"/>
      <c r="FQ81" s="430"/>
      <c r="FR81" s="430"/>
      <c r="FS81" s="430"/>
      <c r="FT81" s="430"/>
      <c r="FU81" s="430"/>
      <c r="FV81" s="430"/>
      <c r="FW81" s="430"/>
      <c r="FX81" s="430"/>
      <c r="FY81" s="430"/>
      <c r="FZ81" s="430"/>
      <c r="GA81" s="430"/>
      <c r="GB81" s="430"/>
      <c r="GC81" s="430"/>
      <c r="GD81" s="430"/>
      <c r="GE81" s="430"/>
      <c r="GF81" s="430"/>
      <c r="GG81" s="430"/>
      <c r="GH81" s="430"/>
      <c r="GI81" s="430"/>
      <c r="GJ81" s="430"/>
      <c r="GK81" s="430"/>
      <c r="GL81" s="430"/>
      <c r="GM81" s="430"/>
      <c r="GN81" s="430"/>
      <c r="GO81" s="430"/>
      <c r="GP81" s="430"/>
      <c r="GQ81" s="430"/>
      <c r="GR81" s="430"/>
      <c r="GS81" s="430"/>
      <c r="GT81" s="430"/>
      <c r="GU81" s="430"/>
      <c r="GV81" s="430"/>
      <c r="GW81" s="430"/>
      <c r="GX81" s="430"/>
      <c r="GY81" s="430"/>
      <c r="GZ81" s="430"/>
      <c r="HA81" s="430"/>
      <c r="HB81" s="430"/>
      <c r="HC81" s="430"/>
      <c r="HD81" s="430"/>
      <c r="HE81" s="430"/>
      <c r="HF81" s="430"/>
      <c r="HG81" s="430"/>
      <c r="HH81" s="430"/>
      <c r="HI81" s="430"/>
      <c r="HJ81" s="430"/>
      <c r="HK81" s="430"/>
      <c r="HL81" s="430"/>
      <c r="HM81" s="430"/>
      <c r="HN81" s="430"/>
      <c r="HO81" s="430"/>
      <c r="HP81" s="430"/>
      <c r="HQ81" s="430"/>
      <c r="HR81" s="430"/>
      <c r="HS81" s="430"/>
      <c r="HT81" s="430"/>
      <c r="HU81" s="430"/>
      <c r="HV81" s="430"/>
      <c r="HW81" s="430"/>
      <c r="HX81" s="430"/>
      <c r="HY81" s="430"/>
      <c r="HZ81" s="430"/>
      <c r="IA81" s="430"/>
      <c r="IB81" s="430"/>
      <c r="IC81" s="430"/>
      <c r="ID81" s="430"/>
      <c r="IE81" s="430"/>
      <c r="IF81" s="430"/>
      <c r="IG81" s="430"/>
      <c r="IH81" s="430"/>
      <c r="II81" s="430"/>
      <c r="IJ81" s="430"/>
      <c r="IK81" s="430"/>
      <c r="IL81" s="430"/>
      <c r="IM81" s="430"/>
      <c r="IN81" s="430"/>
      <c r="IO81" s="430"/>
      <c r="IP81" s="430"/>
      <c r="IQ81" s="430"/>
      <c r="IR81" s="430"/>
      <c r="IS81" s="430"/>
      <c r="IT81" s="430"/>
      <c r="IU81" s="430"/>
      <c r="IV81" s="430"/>
      <c r="IW81" s="430"/>
      <c r="IX81" s="430"/>
      <c r="IY81" s="430"/>
      <c r="IZ81" s="430"/>
      <c r="JA81" s="430"/>
      <c r="JB81" s="430"/>
      <c r="JC81" s="430"/>
      <c r="JD81" s="430"/>
      <c r="JE81" s="430"/>
      <c r="JF81" s="430"/>
      <c r="JG81" s="430"/>
      <c r="JH81" s="430"/>
      <c r="JI81" s="430"/>
      <c r="JJ81" s="430"/>
    </row>
    <row r="82" spans="1:270" s="452" customFormat="1" ht="49.5" customHeight="1" x14ac:dyDescent="0.2">
      <c r="A82" s="504">
        <v>25</v>
      </c>
      <c r="B82" s="505"/>
      <c r="C82" s="510" t="s">
        <v>255</v>
      </c>
      <c r="D82" s="492" t="str">
        <f>IF(E82="Yes - completely",4,IF(E82="Mostly",3,IF(E82="Partly",2,IF(E82="No - not at all",1,"N/A"))))</f>
        <v>N/A</v>
      </c>
      <c r="E82" s="988"/>
      <c r="F82" s="988"/>
      <c r="G82" s="971"/>
      <c r="H82" s="968"/>
      <c r="I82" s="968"/>
      <c r="J82" s="969"/>
      <c r="K82" s="429" t="str">
        <f>IF(AND(J82&lt;&gt;"Yes - completely", J82&lt;&gt;""),"Please Provide a Comment.","")</f>
        <v/>
      </c>
      <c r="L82" s="446"/>
      <c r="M82" s="430"/>
      <c r="N82" s="430"/>
      <c r="O82" s="430"/>
      <c r="P82" s="430"/>
      <c r="Q82" s="430"/>
      <c r="R82" s="430"/>
      <c r="S82" s="430"/>
      <c r="T82" s="430"/>
      <c r="U82" s="430"/>
      <c r="V82" s="430"/>
      <c r="W82" s="430"/>
      <c r="X82" s="430"/>
      <c r="Y82" s="430"/>
      <c r="Z82" s="430"/>
      <c r="AA82" s="430"/>
      <c r="AB82" s="430"/>
      <c r="AC82" s="430"/>
      <c r="AD82" s="430"/>
      <c r="AE82" s="430"/>
      <c r="AF82" s="430"/>
      <c r="AG82" s="430"/>
      <c r="AH82" s="430"/>
      <c r="AI82" s="430"/>
      <c r="AJ82" s="430"/>
      <c r="AK82" s="430"/>
      <c r="AL82" s="430"/>
      <c r="AM82" s="430"/>
      <c r="AN82" s="430"/>
      <c r="AO82" s="430"/>
      <c r="AP82" s="430"/>
      <c r="AQ82" s="430"/>
      <c r="AR82" s="430"/>
      <c r="AS82" s="430"/>
      <c r="AT82" s="430"/>
      <c r="AU82" s="430"/>
      <c r="AV82" s="430"/>
      <c r="AW82" s="430"/>
      <c r="AX82" s="430"/>
      <c r="AY82" s="430"/>
      <c r="AZ82" s="430"/>
      <c r="BA82" s="430"/>
      <c r="BB82" s="430"/>
      <c r="BC82" s="430"/>
      <c r="BD82" s="430"/>
      <c r="BE82" s="430"/>
      <c r="BF82" s="430"/>
      <c r="BG82" s="430"/>
      <c r="BH82" s="430"/>
      <c r="BI82" s="430"/>
      <c r="BJ82" s="430"/>
      <c r="BK82" s="430"/>
      <c r="BL82" s="430"/>
      <c r="BM82" s="430"/>
      <c r="BN82" s="430"/>
      <c r="BO82" s="430"/>
      <c r="BP82" s="430"/>
      <c r="BQ82" s="430"/>
      <c r="BR82" s="430"/>
      <c r="BS82" s="430"/>
      <c r="BT82" s="430"/>
      <c r="BU82" s="430"/>
      <c r="BV82" s="430"/>
      <c r="BW82" s="430"/>
      <c r="BX82" s="430"/>
      <c r="BY82" s="430"/>
      <c r="BZ82" s="430"/>
      <c r="CA82" s="430"/>
      <c r="CB82" s="430"/>
      <c r="CC82" s="430"/>
      <c r="CD82" s="430"/>
      <c r="CE82" s="430"/>
      <c r="CF82" s="430"/>
      <c r="CG82" s="430"/>
      <c r="CH82" s="430"/>
      <c r="CI82" s="430"/>
      <c r="CJ82" s="430"/>
      <c r="CK82" s="430"/>
      <c r="CL82" s="430"/>
      <c r="CM82" s="430"/>
      <c r="CN82" s="430"/>
      <c r="CO82" s="430"/>
      <c r="CP82" s="430"/>
      <c r="CQ82" s="430"/>
      <c r="CR82" s="430"/>
      <c r="CS82" s="430"/>
      <c r="CT82" s="430"/>
      <c r="CU82" s="430"/>
      <c r="CV82" s="430"/>
      <c r="CW82" s="430"/>
      <c r="CX82" s="430"/>
      <c r="CY82" s="430"/>
      <c r="CZ82" s="430"/>
      <c r="DA82" s="430"/>
      <c r="DB82" s="430"/>
      <c r="DC82" s="430"/>
      <c r="DD82" s="430"/>
      <c r="DE82" s="430"/>
      <c r="DF82" s="430"/>
      <c r="DG82" s="430"/>
      <c r="DH82" s="430"/>
      <c r="DI82" s="430"/>
      <c r="DJ82" s="430"/>
      <c r="DK82" s="430"/>
      <c r="DL82" s="430"/>
      <c r="DM82" s="430"/>
      <c r="DN82" s="430"/>
      <c r="DO82" s="430"/>
      <c r="DP82" s="430"/>
      <c r="DQ82" s="430"/>
      <c r="DR82" s="430"/>
      <c r="DS82" s="430"/>
      <c r="DT82" s="430"/>
      <c r="DU82" s="430"/>
      <c r="DV82" s="430"/>
      <c r="DW82" s="430"/>
      <c r="DX82" s="430"/>
      <c r="DY82" s="430"/>
      <c r="DZ82" s="430"/>
      <c r="EA82" s="430"/>
      <c r="EB82" s="430"/>
      <c r="EC82" s="430"/>
      <c r="ED82" s="430"/>
      <c r="EE82" s="430"/>
      <c r="EF82" s="430"/>
      <c r="EG82" s="430"/>
      <c r="EH82" s="430"/>
      <c r="EI82" s="430"/>
      <c r="EJ82" s="430"/>
      <c r="EK82" s="430"/>
      <c r="EL82" s="430"/>
      <c r="EM82" s="430"/>
      <c r="EN82" s="430"/>
      <c r="EO82" s="430"/>
      <c r="EP82" s="430"/>
      <c r="EQ82" s="430"/>
      <c r="ER82" s="430"/>
      <c r="ES82" s="430"/>
      <c r="ET82" s="430"/>
      <c r="EU82" s="430"/>
      <c r="EV82" s="430"/>
      <c r="EW82" s="430"/>
      <c r="EX82" s="430"/>
      <c r="EY82" s="430"/>
      <c r="EZ82" s="430"/>
      <c r="FA82" s="430"/>
      <c r="FB82" s="430"/>
      <c r="FC82" s="430"/>
      <c r="FD82" s="430"/>
      <c r="FE82" s="430"/>
      <c r="FF82" s="430"/>
      <c r="FG82" s="430"/>
      <c r="FH82" s="430"/>
      <c r="FI82" s="430"/>
      <c r="FJ82" s="430"/>
      <c r="FK82" s="430"/>
      <c r="FL82" s="430"/>
      <c r="FM82" s="430"/>
      <c r="FN82" s="430"/>
      <c r="FO82" s="430"/>
      <c r="FP82" s="430"/>
      <c r="FQ82" s="430"/>
      <c r="FR82" s="430"/>
      <c r="FS82" s="430"/>
      <c r="FT82" s="430"/>
      <c r="FU82" s="430"/>
      <c r="FV82" s="430"/>
      <c r="FW82" s="430"/>
      <c r="FX82" s="430"/>
      <c r="FY82" s="430"/>
      <c r="FZ82" s="430"/>
      <c r="GA82" s="430"/>
      <c r="GB82" s="430"/>
      <c r="GC82" s="430"/>
      <c r="GD82" s="430"/>
      <c r="GE82" s="430"/>
      <c r="GF82" s="430"/>
      <c r="GG82" s="430"/>
      <c r="GH82" s="430"/>
      <c r="GI82" s="430"/>
      <c r="GJ82" s="430"/>
      <c r="GK82" s="430"/>
      <c r="GL82" s="430"/>
      <c r="GM82" s="430"/>
      <c r="GN82" s="430"/>
      <c r="GO82" s="430"/>
      <c r="GP82" s="430"/>
      <c r="GQ82" s="430"/>
      <c r="GR82" s="430"/>
      <c r="GS82" s="430"/>
      <c r="GT82" s="430"/>
      <c r="GU82" s="430"/>
      <c r="GV82" s="430"/>
      <c r="GW82" s="430"/>
      <c r="GX82" s="430"/>
      <c r="GY82" s="430"/>
      <c r="GZ82" s="430"/>
      <c r="HA82" s="430"/>
      <c r="HB82" s="430"/>
      <c r="HC82" s="430"/>
      <c r="HD82" s="430"/>
      <c r="HE82" s="430"/>
      <c r="HF82" s="430"/>
      <c r="HG82" s="430"/>
      <c r="HH82" s="430"/>
      <c r="HI82" s="430"/>
      <c r="HJ82" s="430"/>
      <c r="HK82" s="430"/>
      <c r="HL82" s="430"/>
      <c r="HM82" s="430"/>
      <c r="HN82" s="430"/>
      <c r="HO82" s="430"/>
      <c r="HP82" s="430"/>
      <c r="HQ82" s="430"/>
      <c r="HR82" s="430"/>
      <c r="HS82" s="430"/>
      <c r="HT82" s="430"/>
      <c r="HU82" s="430"/>
      <c r="HV82" s="430"/>
      <c r="HW82" s="430"/>
      <c r="HX82" s="430"/>
      <c r="HY82" s="430"/>
      <c r="HZ82" s="430"/>
      <c r="IA82" s="430"/>
      <c r="IB82" s="430"/>
      <c r="IC82" s="430"/>
      <c r="ID82" s="430"/>
      <c r="IE82" s="430"/>
      <c r="IF82" s="430"/>
      <c r="IG82" s="430"/>
      <c r="IH82" s="430"/>
      <c r="II82" s="430"/>
      <c r="IJ82" s="430"/>
      <c r="IK82" s="430"/>
      <c r="IL82" s="430"/>
      <c r="IM82" s="430"/>
      <c r="IN82" s="430"/>
      <c r="IO82" s="430"/>
      <c r="IP82" s="430"/>
      <c r="IQ82" s="430"/>
      <c r="IR82" s="430"/>
      <c r="IS82" s="430"/>
      <c r="IT82" s="430"/>
      <c r="IU82" s="430"/>
      <c r="IV82" s="430"/>
      <c r="IW82" s="430"/>
      <c r="IX82" s="430"/>
      <c r="IY82" s="430"/>
      <c r="IZ82" s="430"/>
      <c r="JA82" s="430"/>
      <c r="JB82" s="430"/>
      <c r="JC82" s="430"/>
      <c r="JD82" s="430"/>
      <c r="JE82" s="430"/>
      <c r="JF82" s="430"/>
      <c r="JG82" s="430"/>
      <c r="JH82" s="430"/>
      <c r="JI82" s="430"/>
      <c r="JJ82" s="430"/>
    </row>
    <row r="83" spans="1:270" s="452" customFormat="1" ht="40.5" customHeight="1" x14ac:dyDescent="0.2">
      <c r="A83" s="481">
        <v>26</v>
      </c>
      <c r="B83" s="482"/>
      <c r="C83" s="460" t="s">
        <v>256</v>
      </c>
      <c r="D83" s="492" t="str">
        <f>IF(E83="Yes - completely",4,IF(E83="Mostly",3,IF(E83="Partly",2,IF(E83="No - not at all",1,"N/A"))))</f>
        <v>N/A</v>
      </c>
      <c r="E83" s="1013"/>
      <c r="F83" s="1013"/>
      <c r="G83" s="971"/>
      <c r="H83" s="968"/>
      <c r="I83" s="968"/>
      <c r="J83" s="969"/>
      <c r="K83" s="429" t="str">
        <f>IF(AND(J83&lt;&gt;"Yes - completely", J83&lt;&gt;""),"Please Provide a Comment.","")</f>
        <v/>
      </c>
      <c r="L83" s="446"/>
      <c r="M83" s="430"/>
      <c r="N83" s="430"/>
      <c r="O83" s="430"/>
      <c r="P83" s="430"/>
      <c r="Q83" s="430"/>
      <c r="R83" s="430"/>
      <c r="S83" s="430"/>
      <c r="T83" s="430"/>
      <c r="U83" s="430"/>
      <c r="V83" s="430"/>
      <c r="W83" s="430"/>
      <c r="X83" s="430"/>
      <c r="Y83" s="430"/>
      <c r="Z83" s="430"/>
      <c r="AA83" s="430"/>
      <c r="AB83" s="430"/>
      <c r="AC83" s="430"/>
      <c r="AD83" s="430"/>
      <c r="AE83" s="430"/>
      <c r="AF83" s="430"/>
      <c r="AG83" s="430"/>
      <c r="AH83" s="430"/>
      <c r="AI83" s="430"/>
      <c r="AJ83" s="430"/>
      <c r="AK83" s="430"/>
      <c r="AL83" s="430"/>
      <c r="AM83" s="430"/>
      <c r="AN83" s="430"/>
      <c r="AO83" s="430"/>
      <c r="AP83" s="430"/>
      <c r="AQ83" s="430"/>
      <c r="AR83" s="430"/>
      <c r="AS83" s="430"/>
      <c r="AT83" s="430"/>
      <c r="AU83" s="430"/>
      <c r="AV83" s="430"/>
      <c r="AW83" s="430"/>
      <c r="AX83" s="430"/>
      <c r="AY83" s="430"/>
      <c r="AZ83" s="430"/>
      <c r="BA83" s="430"/>
      <c r="BB83" s="430"/>
      <c r="BC83" s="430"/>
      <c r="BD83" s="430"/>
      <c r="BE83" s="430"/>
      <c r="BF83" s="430"/>
      <c r="BG83" s="430"/>
      <c r="BH83" s="430"/>
      <c r="BI83" s="430"/>
      <c r="BJ83" s="430"/>
      <c r="BK83" s="430"/>
      <c r="BL83" s="430"/>
      <c r="BM83" s="430"/>
      <c r="BN83" s="430"/>
      <c r="BO83" s="430"/>
      <c r="BP83" s="430"/>
      <c r="BQ83" s="430"/>
      <c r="BR83" s="430"/>
      <c r="BS83" s="430"/>
      <c r="BT83" s="430"/>
      <c r="BU83" s="430"/>
      <c r="BV83" s="430"/>
      <c r="BW83" s="430"/>
      <c r="BX83" s="430"/>
      <c r="BY83" s="430"/>
      <c r="BZ83" s="430"/>
      <c r="CA83" s="430"/>
      <c r="CB83" s="430"/>
      <c r="CC83" s="430"/>
      <c r="CD83" s="430"/>
      <c r="CE83" s="430"/>
      <c r="CF83" s="430"/>
      <c r="CG83" s="430"/>
      <c r="CH83" s="430"/>
      <c r="CI83" s="430"/>
      <c r="CJ83" s="430"/>
      <c r="CK83" s="430"/>
      <c r="CL83" s="430"/>
      <c r="CM83" s="430"/>
      <c r="CN83" s="430"/>
      <c r="CO83" s="430"/>
      <c r="CP83" s="430"/>
      <c r="CQ83" s="430"/>
      <c r="CR83" s="430"/>
      <c r="CS83" s="430"/>
      <c r="CT83" s="430"/>
      <c r="CU83" s="430"/>
      <c r="CV83" s="430"/>
      <c r="CW83" s="430"/>
      <c r="CX83" s="430"/>
      <c r="CY83" s="430"/>
      <c r="CZ83" s="430"/>
      <c r="DA83" s="430"/>
      <c r="DB83" s="430"/>
      <c r="DC83" s="430"/>
      <c r="DD83" s="430"/>
      <c r="DE83" s="430"/>
      <c r="DF83" s="430"/>
      <c r="DG83" s="430"/>
      <c r="DH83" s="430"/>
      <c r="DI83" s="430"/>
      <c r="DJ83" s="430"/>
      <c r="DK83" s="430"/>
      <c r="DL83" s="430"/>
      <c r="DM83" s="430"/>
      <c r="DN83" s="430"/>
      <c r="DO83" s="430"/>
      <c r="DP83" s="430"/>
      <c r="DQ83" s="430"/>
      <c r="DR83" s="430"/>
      <c r="DS83" s="430"/>
      <c r="DT83" s="430"/>
      <c r="DU83" s="430"/>
      <c r="DV83" s="430"/>
      <c r="DW83" s="430"/>
      <c r="DX83" s="430"/>
      <c r="DY83" s="430"/>
      <c r="DZ83" s="430"/>
      <c r="EA83" s="430"/>
      <c r="EB83" s="430"/>
      <c r="EC83" s="430"/>
      <c r="ED83" s="430"/>
      <c r="EE83" s="430"/>
      <c r="EF83" s="430"/>
      <c r="EG83" s="430"/>
      <c r="EH83" s="430"/>
      <c r="EI83" s="430"/>
      <c r="EJ83" s="430"/>
      <c r="EK83" s="430"/>
      <c r="EL83" s="430"/>
      <c r="EM83" s="430"/>
      <c r="EN83" s="430"/>
      <c r="EO83" s="430"/>
      <c r="EP83" s="430"/>
      <c r="EQ83" s="430"/>
      <c r="ER83" s="430"/>
      <c r="ES83" s="430"/>
      <c r="ET83" s="430"/>
      <c r="EU83" s="430"/>
      <c r="EV83" s="430"/>
      <c r="EW83" s="430"/>
      <c r="EX83" s="430"/>
      <c r="EY83" s="430"/>
      <c r="EZ83" s="430"/>
      <c r="FA83" s="430"/>
      <c r="FB83" s="430"/>
      <c r="FC83" s="430"/>
      <c r="FD83" s="430"/>
      <c r="FE83" s="430"/>
      <c r="FF83" s="430"/>
      <c r="FG83" s="430"/>
      <c r="FH83" s="430"/>
      <c r="FI83" s="430"/>
      <c r="FJ83" s="430"/>
      <c r="FK83" s="430"/>
      <c r="FL83" s="430"/>
      <c r="FM83" s="430"/>
      <c r="FN83" s="430"/>
      <c r="FO83" s="430"/>
      <c r="FP83" s="430"/>
      <c r="FQ83" s="430"/>
      <c r="FR83" s="430"/>
      <c r="FS83" s="430"/>
      <c r="FT83" s="430"/>
      <c r="FU83" s="430"/>
      <c r="FV83" s="430"/>
      <c r="FW83" s="430"/>
      <c r="FX83" s="430"/>
      <c r="FY83" s="430"/>
      <c r="FZ83" s="430"/>
      <c r="GA83" s="430"/>
      <c r="GB83" s="430"/>
      <c r="GC83" s="430"/>
      <c r="GD83" s="430"/>
      <c r="GE83" s="430"/>
      <c r="GF83" s="430"/>
      <c r="GG83" s="430"/>
      <c r="GH83" s="430"/>
      <c r="GI83" s="430"/>
      <c r="GJ83" s="430"/>
      <c r="GK83" s="430"/>
      <c r="GL83" s="430"/>
      <c r="GM83" s="430"/>
      <c r="GN83" s="430"/>
      <c r="GO83" s="430"/>
      <c r="GP83" s="430"/>
      <c r="GQ83" s="430"/>
      <c r="GR83" s="430"/>
      <c r="GS83" s="430"/>
      <c r="GT83" s="430"/>
      <c r="GU83" s="430"/>
      <c r="GV83" s="430"/>
      <c r="GW83" s="430"/>
      <c r="GX83" s="430"/>
      <c r="GY83" s="430"/>
      <c r="GZ83" s="430"/>
      <c r="HA83" s="430"/>
      <c r="HB83" s="430"/>
      <c r="HC83" s="430"/>
      <c r="HD83" s="430"/>
      <c r="HE83" s="430"/>
      <c r="HF83" s="430"/>
      <c r="HG83" s="430"/>
      <c r="HH83" s="430"/>
      <c r="HI83" s="430"/>
      <c r="HJ83" s="430"/>
      <c r="HK83" s="430"/>
      <c r="HL83" s="430"/>
      <c r="HM83" s="430"/>
      <c r="HN83" s="430"/>
      <c r="HO83" s="430"/>
      <c r="HP83" s="430"/>
      <c r="HQ83" s="430"/>
      <c r="HR83" s="430"/>
      <c r="HS83" s="430"/>
      <c r="HT83" s="430"/>
      <c r="HU83" s="430"/>
      <c r="HV83" s="430"/>
      <c r="HW83" s="430"/>
      <c r="HX83" s="430"/>
      <c r="HY83" s="430"/>
      <c r="HZ83" s="430"/>
      <c r="IA83" s="430"/>
      <c r="IB83" s="430"/>
      <c r="IC83" s="430"/>
      <c r="ID83" s="430"/>
      <c r="IE83" s="430"/>
      <c r="IF83" s="430"/>
      <c r="IG83" s="430"/>
      <c r="IH83" s="430"/>
      <c r="II83" s="430"/>
      <c r="IJ83" s="430"/>
      <c r="IK83" s="430"/>
      <c r="IL83" s="430"/>
      <c r="IM83" s="430"/>
      <c r="IN83" s="430"/>
      <c r="IO83" s="430"/>
      <c r="IP83" s="430"/>
      <c r="IQ83" s="430"/>
      <c r="IR83" s="430"/>
      <c r="IS83" s="430"/>
      <c r="IT83" s="430"/>
      <c r="IU83" s="430"/>
      <c r="IV83" s="430"/>
      <c r="IW83" s="430"/>
      <c r="IX83" s="430"/>
      <c r="IY83" s="430"/>
      <c r="IZ83" s="430"/>
      <c r="JA83" s="430"/>
      <c r="JB83" s="430"/>
      <c r="JC83" s="430"/>
      <c r="JD83" s="430"/>
      <c r="JE83" s="430"/>
      <c r="JF83" s="430"/>
      <c r="JG83" s="430"/>
      <c r="JH83" s="430"/>
      <c r="JI83" s="430"/>
      <c r="JJ83" s="430"/>
    </row>
    <row r="84" spans="1:270" s="452" customFormat="1" ht="31.9" customHeight="1" x14ac:dyDescent="0.2">
      <c r="A84" s="514" t="s">
        <v>341</v>
      </c>
      <c r="B84" s="514"/>
      <c r="C84" s="466" t="s">
        <v>329</v>
      </c>
      <c r="D84" s="495" t="str">
        <f>IF(E84="Yes - completely",4,IF(E84="Mostly",3,IF(E84="Partly",2,IF(E84="No - not at all",1,"N/A"))))</f>
        <v>N/A</v>
      </c>
      <c r="E84" s="1013"/>
      <c r="F84" s="1013"/>
      <c r="G84" s="1009"/>
      <c r="H84" s="1009"/>
      <c r="I84" s="1009"/>
      <c r="J84" s="1009"/>
      <c r="K84" s="451"/>
      <c r="L84" s="446"/>
      <c r="M84" s="430"/>
      <c r="N84" s="430"/>
      <c r="O84" s="430"/>
      <c r="P84" s="430"/>
      <c r="Q84" s="430"/>
      <c r="R84" s="430"/>
      <c r="S84" s="430"/>
      <c r="T84" s="430"/>
      <c r="U84" s="430"/>
      <c r="V84" s="430"/>
      <c r="W84" s="430"/>
      <c r="X84" s="430"/>
      <c r="Y84" s="430"/>
      <c r="Z84" s="430"/>
      <c r="AA84" s="430"/>
      <c r="AB84" s="430"/>
      <c r="AC84" s="430"/>
      <c r="AD84" s="430"/>
      <c r="AE84" s="430"/>
      <c r="AF84" s="430"/>
      <c r="AG84" s="430"/>
      <c r="AH84" s="430"/>
      <c r="AI84" s="430"/>
      <c r="AJ84" s="430"/>
      <c r="AK84" s="430"/>
      <c r="AL84" s="430"/>
      <c r="AM84" s="430"/>
      <c r="AN84" s="430"/>
      <c r="AO84" s="430"/>
      <c r="AP84" s="430"/>
      <c r="AQ84" s="430"/>
      <c r="AR84" s="430"/>
      <c r="AS84" s="430"/>
      <c r="AT84" s="430"/>
      <c r="AU84" s="430"/>
      <c r="AV84" s="430"/>
      <c r="AW84" s="430"/>
      <c r="AX84" s="430"/>
      <c r="AY84" s="430"/>
      <c r="AZ84" s="430"/>
      <c r="BA84" s="430"/>
      <c r="BB84" s="430"/>
      <c r="BC84" s="430"/>
      <c r="BD84" s="430"/>
      <c r="BE84" s="430"/>
      <c r="BF84" s="430"/>
      <c r="BG84" s="430"/>
      <c r="BH84" s="430"/>
      <c r="BI84" s="430"/>
      <c r="BJ84" s="430"/>
      <c r="BK84" s="430"/>
      <c r="BL84" s="430"/>
      <c r="BM84" s="430"/>
      <c r="BN84" s="430"/>
      <c r="BO84" s="430"/>
      <c r="BP84" s="430"/>
      <c r="BQ84" s="430"/>
      <c r="BR84" s="430"/>
      <c r="BS84" s="430"/>
      <c r="BT84" s="430"/>
      <c r="BU84" s="430"/>
      <c r="BV84" s="430"/>
      <c r="BW84" s="430"/>
      <c r="BX84" s="430"/>
      <c r="BY84" s="430"/>
      <c r="BZ84" s="430"/>
      <c r="CA84" s="430"/>
      <c r="CB84" s="430"/>
      <c r="CC84" s="430"/>
      <c r="CD84" s="430"/>
      <c r="CE84" s="430"/>
      <c r="CF84" s="430"/>
      <c r="CG84" s="430"/>
      <c r="CH84" s="430"/>
      <c r="CI84" s="430"/>
      <c r="CJ84" s="430"/>
      <c r="CK84" s="430"/>
      <c r="CL84" s="430"/>
      <c r="CM84" s="430"/>
      <c r="CN84" s="430"/>
      <c r="CO84" s="430"/>
      <c r="CP84" s="430"/>
      <c r="CQ84" s="430"/>
      <c r="CR84" s="430"/>
      <c r="CS84" s="430"/>
      <c r="CT84" s="430"/>
      <c r="CU84" s="430"/>
      <c r="CV84" s="430"/>
      <c r="CW84" s="430"/>
      <c r="CX84" s="430"/>
      <c r="CY84" s="430"/>
      <c r="CZ84" s="430"/>
      <c r="DA84" s="430"/>
      <c r="DB84" s="430"/>
      <c r="DC84" s="430"/>
      <c r="DD84" s="430"/>
      <c r="DE84" s="430"/>
      <c r="DF84" s="430"/>
      <c r="DG84" s="430"/>
      <c r="DH84" s="430"/>
      <c r="DI84" s="430"/>
      <c r="DJ84" s="430"/>
      <c r="DK84" s="430"/>
      <c r="DL84" s="430"/>
      <c r="DM84" s="430"/>
      <c r="DN84" s="430"/>
      <c r="DO84" s="430"/>
      <c r="DP84" s="430"/>
      <c r="DQ84" s="430"/>
      <c r="DR84" s="430"/>
      <c r="DS84" s="430"/>
      <c r="DT84" s="430"/>
      <c r="DU84" s="430"/>
      <c r="DV84" s="430"/>
      <c r="DW84" s="430"/>
      <c r="DX84" s="430"/>
      <c r="DY84" s="430"/>
      <c r="DZ84" s="430"/>
      <c r="EA84" s="430"/>
      <c r="EB84" s="430"/>
      <c r="EC84" s="430"/>
      <c r="ED84" s="430"/>
      <c r="EE84" s="430"/>
      <c r="EF84" s="430"/>
      <c r="EG84" s="430"/>
      <c r="EH84" s="430"/>
      <c r="EI84" s="430"/>
      <c r="EJ84" s="430"/>
      <c r="EK84" s="430"/>
      <c r="EL84" s="430"/>
      <c r="EM84" s="430"/>
      <c r="EN84" s="430"/>
      <c r="EO84" s="430"/>
      <c r="EP84" s="430"/>
      <c r="EQ84" s="430"/>
      <c r="ER84" s="430"/>
      <c r="ES84" s="430"/>
      <c r="ET84" s="430"/>
      <c r="EU84" s="430"/>
      <c r="EV84" s="430"/>
      <c r="EW84" s="430"/>
      <c r="EX84" s="430"/>
      <c r="EY84" s="430"/>
      <c r="EZ84" s="430"/>
      <c r="FA84" s="430"/>
      <c r="FB84" s="430"/>
      <c r="FC84" s="430"/>
      <c r="FD84" s="430"/>
      <c r="FE84" s="430"/>
      <c r="FF84" s="430"/>
      <c r="FG84" s="430"/>
      <c r="FH84" s="430"/>
      <c r="FI84" s="430"/>
      <c r="FJ84" s="430"/>
      <c r="FK84" s="430"/>
      <c r="FL84" s="430"/>
      <c r="FM84" s="430"/>
      <c r="FN84" s="430"/>
      <c r="FO84" s="430"/>
      <c r="FP84" s="430"/>
      <c r="FQ84" s="430"/>
      <c r="FR84" s="430"/>
      <c r="FS84" s="430"/>
      <c r="FT84" s="430"/>
      <c r="FU84" s="430"/>
      <c r="FV84" s="430"/>
      <c r="FW84" s="430"/>
      <c r="FX84" s="430"/>
      <c r="FY84" s="430"/>
      <c r="FZ84" s="430"/>
      <c r="GA84" s="430"/>
      <c r="GB84" s="430"/>
      <c r="GC84" s="430"/>
      <c r="GD84" s="430"/>
      <c r="GE84" s="430"/>
      <c r="GF84" s="430"/>
      <c r="GG84" s="430"/>
      <c r="GH84" s="430"/>
      <c r="GI84" s="430"/>
      <c r="GJ84" s="430"/>
      <c r="GK84" s="430"/>
      <c r="GL84" s="430"/>
      <c r="GM84" s="430"/>
      <c r="GN84" s="430"/>
      <c r="GO84" s="430"/>
      <c r="GP84" s="430"/>
      <c r="GQ84" s="430"/>
      <c r="GR84" s="430"/>
      <c r="GS84" s="430"/>
      <c r="GT84" s="430"/>
      <c r="GU84" s="430"/>
      <c r="GV84" s="430"/>
      <c r="GW84" s="430"/>
      <c r="GX84" s="430"/>
      <c r="GY84" s="430"/>
      <c r="GZ84" s="430"/>
      <c r="HA84" s="430"/>
      <c r="HB84" s="430"/>
      <c r="HC84" s="430"/>
      <c r="HD84" s="430"/>
      <c r="HE84" s="430"/>
      <c r="HF84" s="430"/>
      <c r="HG84" s="430"/>
      <c r="HH84" s="430"/>
      <c r="HI84" s="430"/>
      <c r="HJ84" s="430"/>
      <c r="HK84" s="430"/>
      <c r="HL84" s="430"/>
      <c r="HM84" s="430"/>
      <c r="HN84" s="430"/>
      <c r="HO84" s="430"/>
      <c r="HP84" s="430"/>
      <c r="HQ84" s="430"/>
      <c r="HR84" s="430"/>
      <c r="HS84" s="430"/>
      <c r="HT84" s="430"/>
      <c r="HU84" s="430"/>
      <c r="HV84" s="430"/>
      <c r="HW84" s="430"/>
      <c r="HX84" s="430"/>
      <c r="HY84" s="430"/>
      <c r="HZ84" s="430"/>
      <c r="IA84" s="430"/>
      <c r="IB84" s="430"/>
      <c r="IC84" s="430"/>
      <c r="ID84" s="430"/>
      <c r="IE84" s="430"/>
      <c r="IF84" s="430"/>
      <c r="IG84" s="430"/>
      <c r="IH84" s="430"/>
      <c r="II84" s="430"/>
      <c r="IJ84" s="430"/>
      <c r="IK84" s="430"/>
      <c r="IL84" s="430"/>
      <c r="IM84" s="430"/>
      <c r="IN84" s="430"/>
      <c r="IO84" s="430"/>
      <c r="IP84" s="430"/>
      <c r="IQ84" s="430"/>
      <c r="IR84" s="430"/>
      <c r="IS84" s="430"/>
      <c r="IT84" s="430"/>
      <c r="IU84" s="430"/>
      <c r="IV84" s="430"/>
      <c r="IW84" s="430"/>
      <c r="IX84" s="430"/>
      <c r="IY84" s="430"/>
      <c r="IZ84" s="430"/>
      <c r="JA84" s="430"/>
      <c r="JB84" s="430"/>
      <c r="JC84" s="430"/>
      <c r="JD84" s="430"/>
      <c r="JE84" s="430"/>
      <c r="JF84" s="430"/>
      <c r="JG84" s="430"/>
      <c r="JH84" s="430"/>
      <c r="JI84" s="430"/>
      <c r="JJ84" s="430"/>
    </row>
    <row r="85" spans="1:270" s="452" customFormat="1" ht="39" customHeight="1" x14ac:dyDescent="0.2">
      <c r="A85" s="514" t="s">
        <v>342</v>
      </c>
      <c r="B85" s="514"/>
      <c r="C85" s="466" t="s">
        <v>330</v>
      </c>
      <c r="D85" s="515" t="str">
        <f>IF(E85="Yes - completely",4,IF(E85="Mostly",3,IF(E85="Partly",2,IF(E85="No - not at all",1,"N/A"))))</f>
        <v>N/A</v>
      </c>
      <c r="E85" s="988"/>
      <c r="F85" s="988"/>
      <c r="G85" s="1009"/>
      <c r="H85" s="1009"/>
      <c r="I85" s="1009"/>
      <c r="J85" s="1009"/>
      <c r="K85" s="451"/>
      <c r="L85" s="446"/>
      <c r="M85" s="430"/>
      <c r="N85" s="430"/>
      <c r="O85" s="430"/>
      <c r="P85" s="430"/>
      <c r="Q85" s="430"/>
      <c r="R85" s="430"/>
      <c r="S85" s="430"/>
      <c r="T85" s="430"/>
      <c r="U85" s="430"/>
      <c r="V85" s="430"/>
      <c r="W85" s="430"/>
      <c r="X85" s="430"/>
      <c r="Y85" s="430"/>
      <c r="Z85" s="430"/>
      <c r="AA85" s="430"/>
      <c r="AB85" s="430"/>
      <c r="AC85" s="430"/>
      <c r="AD85" s="430"/>
      <c r="AE85" s="430"/>
      <c r="AF85" s="430"/>
      <c r="AG85" s="430"/>
      <c r="AH85" s="430"/>
      <c r="AI85" s="430"/>
      <c r="AJ85" s="430"/>
      <c r="AK85" s="430"/>
      <c r="AL85" s="430"/>
      <c r="AM85" s="430"/>
      <c r="AN85" s="430"/>
      <c r="AO85" s="430"/>
      <c r="AP85" s="430"/>
      <c r="AQ85" s="430"/>
      <c r="AR85" s="430"/>
      <c r="AS85" s="430"/>
      <c r="AT85" s="430"/>
      <c r="AU85" s="430"/>
      <c r="AV85" s="430"/>
      <c r="AW85" s="430"/>
      <c r="AX85" s="430"/>
      <c r="AY85" s="430"/>
      <c r="AZ85" s="430"/>
      <c r="BA85" s="430"/>
      <c r="BB85" s="430"/>
      <c r="BC85" s="430"/>
      <c r="BD85" s="430"/>
      <c r="BE85" s="430"/>
      <c r="BF85" s="430"/>
      <c r="BG85" s="430"/>
      <c r="BH85" s="430"/>
      <c r="BI85" s="430"/>
      <c r="BJ85" s="430"/>
      <c r="BK85" s="430"/>
      <c r="BL85" s="430"/>
      <c r="BM85" s="430"/>
      <c r="BN85" s="430"/>
      <c r="BO85" s="430"/>
      <c r="BP85" s="430"/>
      <c r="BQ85" s="430"/>
      <c r="BR85" s="430"/>
      <c r="BS85" s="430"/>
      <c r="BT85" s="430"/>
      <c r="BU85" s="430"/>
      <c r="BV85" s="430"/>
      <c r="BW85" s="430"/>
      <c r="BX85" s="430"/>
      <c r="BY85" s="430"/>
      <c r="BZ85" s="430"/>
      <c r="CA85" s="430"/>
      <c r="CB85" s="430"/>
      <c r="CC85" s="430"/>
      <c r="CD85" s="430"/>
      <c r="CE85" s="430"/>
      <c r="CF85" s="430"/>
      <c r="CG85" s="430"/>
      <c r="CH85" s="430"/>
      <c r="CI85" s="430"/>
      <c r="CJ85" s="430"/>
      <c r="CK85" s="430"/>
      <c r="CL85" s="430"/>
      <c r="CM85" s="430"/>
      <c r="CN85" s="430"/>
      <c r="CO85" s="430"/>
      <c r="CP85" s="430"/>
      <c r="CQ85" s="430"/>
      <c r="CR85" s="430"/>
      <c r="CS85" s="430"/>
      <c r="CT85" s="430"/>
      <c r="CU85" s="430"/>
      <c r="CV85" s="430"/>
      <c r="CW85" s="430"/>
      <c r="CX85" s="430"/>
      <c r="CY85" s="430"/>
      <c r="CZ85" s="430"/>
      <c r="DA85" s="430"/>
      <c r="DB85" s="430"/>
      <c r="DC85" s="430"/>
      <c r="DD85" s="430"/>
      <c r="DE85" s="430"/>
      <c r="DF85" s="430"/>
      <c r="DG85" s="430"/>
      <c r="DH85" s="430"/>
      <c r="DI85" s="430"/>
      <c r="DJ85" s="430"/>
      <c r="DK85" s="430"/>
      <c r="DL85" s="430"/>
      <c r="DM85" s="430"/>
      <c r="DN85" s="430"/>
      <c r="DO85" s="430"/>
      <c r="DP85" s="430"/>
      <c r="DQ85" s="430"/>
      <c r="DR85" s="430"/>
      <c r="DS85" s="430"/>
      <c r="DT85" s="430"/>
      <c r="DU85" s="430"/>
      <c r="DV85" s="430"/>
      <c r="DW85" s="430"/>
      <c r="DX85" s="430"/>
      <c r="DY85" s="430"/>
      <c r="DZ85" s="430"/>
      <c r="EA85" s="430"/>
      <c r="EB85" s="430"/>
      <c r="EC85" s="430"/>
      <c r="ED85" s="430"/>
      <c r="EE85" s="430"/>
      <c r="EF85" s="430"/>
      <c r="EG85" s="430"/>
      <c r="EH85" s="430"/>
      <c r="EI85" s="430"/>
      <c r="EJ85" s="430"/>
      <c r="EK85" s="430"/>
      <c r="EL85" s="430"/>
      <c r="EM85" s="430"/>
      <c r="EN85" s="430"/>
      <c r="EO85" s="430"/>
      <c r="EP85" s="430"/>
      <c r="EQ85" s="430"/>
      <c r="ER85" s="430"/>
      <c r="ES85" s="430"/>
      <c r="ET85" s="430"/>
      <c r="EU85" s="430"/>
      <c r="EV85" s="430"/>
      <c r="EW85" s="430"/>
      <c r="EX85" s="430"/>
      <c r="EY85" s="430"/>
      <c r="EZ85" s="430"/>
      <c r="FA85" s="430"/>
      <c r="FB85" s="430"/>
      <c r="FC85" s="430"/>
      <c r="FD85" s="430"/>
      <c r="FE85" s="430"/>
      <c r="FF85" s="430"/>
      <c r="FG85" s="430"/>
      <c r="FH85" s="430"/>
      <c r="FI85" s="430"/>
      <c r="FJ85" s="430"/>
      <c r="FK85" s="430"/>
      <c r="FL85" s="430"/>
      <c r="FM85" s="430"/>
      <c r="FN85" s="430"/>
      <c r="FO85" s="430"/>
      <c r="FP85" s="430"/>
      <c r="FQ85" s="430"/>
      <c r="FR85" s="430"/>
      <c r="FS85" s="430"/>
      <c r="FT85" s="430"/>
      <c r="FU85" s="430"/>
      <c r="FV85" s="430"/>
      <c r="FW85" s="430"/>
      <c r="FX85" s="430"/>
      <c r="FY85" s="430"/>
      <c r="FZ85" s="430"/>
      <c r="GA85" s="430"/>
      <c r="GB85" s="430"/>
      <c r="GC85" s="430"/>
      <c r="GD85" s="430"/>
      <c r="GE85" s="430"/>
      <c r="GF85" s="430"/>
      <c r="GG85" s="430"/>
      <c r="GH85" s="430"/>
      <c r="GI85" s="430"/>
      <c r="GJ85" s="430"/>
      <c r="GK85" s="430"/>
      <c r="GL85" s="430"/>
      <c r="GM85" s="430"/>
      <c r="GN85" s="430"/>
      <c r="GO85" s="430"/>
      <c r="GP85" s="430"/>
      <c r="GQ85" s="430"/>
      <c r="GR85" s="430"/>
      <c r="GS85" s="430"/>
      <c r="GT85" s="430"/>
      <c r="GU85" s="430"/>
      <c r="GV85" s="430"/>
      <c r="GW85" s="430"/>
      <c r="GX85" s="430"/>
      <c r="GY85" s="430"/>
      <c r="GZ85" s="430"/>
      <c r="HA85" s="430"/>
      <c r="HB85" s="430"/>
      <c r="HC85" s="430"/>
      <c r="HD85" s="430"/>
      <c r="HE85" s="430"/>
      <c r="HF85" s="430"/>
      <c r="HG85" s="430"/>
      <c r="HH85" s="430"/>
      <c r="HI85" s="430"/>
      <c r="HJ85" s="430"/>
      <c r="HK85" s="430"/>
      <c r="HL85" s="430"/>
      <c r="HM85" s="430"/>
      <c r="HN85" s="430"/>
      <c r="HO85" s="430"/>
      <c r="HP85" s="430"/>
      <c r="HQ85" s="430"/>
      <c r="HR85" s="430"/>
      <c r="HS85" s="430"/>
      <c r="HT85" s="430"/>
      <c r="HU85" s="430"/>
      <c r="HV85" s="430"/>
      <c r="HW85" s="430"/>
      <c r="HX85" s="430"/>
      <c r="HY85" s="430"/>
      <c r="HZ85" s="430"/>
      <c r="IA85" s="430"/>
      <c r="IB85" s="430"/>
      <c r="IC85" s="430"/>
      <c r="ID85" s="430"/>
      <c r="IE85" s="430"/>
      <c r="IF85" s="430"/>
      <c r="IG85" s="430"/>
      <c r="IH85" s="430"/>
      <c r="II85" s="430"/>
      <c r="IJ85" s="430"/>
      <c r="IK85" s="430"/>
      <c r="IL85" s="430"/>
      <c r="IM85" s="430"/>
      <c r="IN85" s="430"/>
      <c r="IO85" s="430"/>
      <c r="IP85" s="430"/>
      <c r="IQ85" s="430"/>
      <c r="IR85" s="430"/>
      <c r="IS85" s="430"/>
      <c r="IT85" s="430"/>
      <c r="IU85" s="430"/>
      <c r="IV85" s="430"/>
      <c r="IW85" s="430"/>
      <c r="IX85" s="430"/>
      <c r="IY85" s="430"/>
      <c r="IZ85" s="430"/>
      <c r="JA85" s="430"/>
      <c r="JB85" s="430"/>
      <c r="JC85" s="430"/>
      <c r="JD85" s="430"/>
      <c r="JE85" s="430"/>
      <c r="JF85" s="430"/>
      <c r="JG85" s="430"/>
      <c r="JH85" s="430"/>
      <c r="JI85" s="430"/>
      <c r="JJ85" s="430"/>
    </row>
    <row r="86" spans="1:270" s="452" customFormat="1" ht="40.5" hidden="1" customHeight="1" x14ac:dyDescent="0.2">
      <c r="A86" s="991" t="s">
        <v>314</v>
      </c>
      <c r="B86" s="983"/>
      <c r="C86" s="992"/>
      <c r="D86" s="516" t="str">
        <f>IF(AND(D84="N/A",D85="N/A"),"N/A",ROUND(AVERAGE(D84:D85),2))</f>
        <v>N/A</v>
      </c>
      <c r="E86" s="983"/>
      <c r="F86" s="983"/>
      <c r="G86" s="984"/>
      <c r="H86" s="984"/>
      <c r="I86" s="984"/>
      <c r="J86" s="985"/>
      <c r="K86" s="429" t="str">
        <f>IF(AND(J86&lt;&gt;"Yes - completely", J86&lt;&gt;""),"Please Provide a Comment.","")</f>
        <v/>
      </c>
      <c r="L86" s="446"/>
      <c r="M86" s="430"/>
      <c r="N86" s="430"/>
      <c r="O86" s="430"/>
      <c r="P86" s="430"/>
      <c r="Q86" s="430"/>
      <c r="R86" s="430"/>
      <c r="S86" s="430"/>
      <c r="T86" s="430"/>
      <c r="U86" s="430"/>
      <c r="V86" s="430"/>
      <c r="W86" s="430"/>
      <c r="X86" s="430"/>
      <c r="Y86" s="430"/>
      <c r="Z86" s="430"/>
      <c r="AA86" s="430"/>
      <c r="AB86" s="430"/>
      <c r="AC86" s="430"/>
      <c r="AD86" s="430"/>
      <c r="AE86" s="430"/>
      <c r="AF86" s="430"/>
      <c r="AG86" s="430"/>
      <c r="AH86" s="430"/>
      <c r="AI86" s="430"/>
      <c r="AJ86" s="430"/>
      <c r="AK86" s="430"/>
      <c r="AL86" s="430"/>
      <c r="AM86" s="430"/>
      <c r="AN86" s="430"/>
      <c r="AO86" s="430"/>
      <c r="AP86" s="430"/>
      <c r="AQ86" s="430"/>
      <c r="AR86" s="430"/>
      <c r="AS86" s="430"/>
      <c r="AT86" s="430"/>
      <c r="AU86" s="430"/>
      <c r="AV86" s="430"/>
      <c r="AW86" s="430"/>
      <c r="AX86" s="430"/>
      <c r="AY86" s="430"/>
      <c r="AZ86" s="430"/>
      <c r="BA86" s="430"/>
      <c r="BB86" s="430"/>
      <c r="BC86" s="430"/>
      <c r="BD86" s="430"/>
      <c r="BE86" s="430"/>
      <c r="BF86" s="430"/>
      <c r="BG86" s="430"/>
      <c r="BH86" s="430"/>
      <c r="BI86" s="430"/>
      <c r="BJ86" s="430"/>
      <c r="BK86" s="430"/>
      <c r="BL86" s="430"/>
      <c r="BM86" s="430"/>
      <c r="BN86" s="430"/>
      <c r="BO86" s="430"/>
      <c r="BP86" s="430"/>
      <c r="BQ86" s="430"/>
      <c r="BR86" s="430"/>
      <c r="BS86" s="430"/>
      <c r="BT86" s="430"/>
      <c r="BU86" s="430"/>
      <c r="BV86" s="430"/>
      <c r="BW86" s="430"/>
      <c r="BX86" s="430"/>
      <c r="BY86" s="430"/>
      <c r="BZ86" s="430"/>
      <c r="CA86" s="430"/>
      <c r="CB86" s="430"/>
      <c r="CC86" s="430"/>
      <c r="CD86" s="430"/>
      <c r="CE86" s="430"/>
      <c r="CF86" s="430"/>
      <c r="CG86" s="430"/>
      <c r="CH86" s="430"/>
      <c r="CI86" s="430"/>
      <c r="CJ86" s="430"/>
      <c r="CK86" s="430"/>
      <c r="CL86" s="430"/>
      <c r="CM86" s="430"/>
      <c r="CN86" s="430"/>
      <c r="CO86" s="430"/>
      <c r="CP86" s="430"/>
      <c r="CQ86" s="430"/>
      <c r="CR86" s="430"/>
      <c r="CS86" s="430"/>
      <c r="CT86" s="430"/>
      <c r="CU86" s="430"/>
      <c r="CV86" s="430"/>
      <c r="CW86" s="430"/>
      <c r="CX86" s="430"/>
      <c r="CY86" s="430"/>
      <c r="CZ86" s="430"/>
      <c r="DA86" s="430"/>
      <c r="DB86" s="430"/>
      <c r="DC86" s="430"/>
      <c r="DD86" s="430"/>
      <c r="DE86" s="430"/>
      <c r="DF86" s="430"/>
      <c r="DG86" s="430"/>
      <c r="DH86" s="430"/>
      <c r="DI86" s="430"/>
      <c r="DJ86" s="430"/>
      <c r="DK86" s="430"/>
      <c r="DL86" s="430"/>
      <c r="DM86" s="430"/>
      <c r="DN86" s="430"/>
      <c r="DO86" s="430"/>
      <c r="DP86" s="430"/>
      <c r="DQ86" s="430"/>
      <c r="DR86" s="430"/>
      <c r="DS86" s="430"/>
      <c r="DT86" s="430"/>
      <c r="DU86" s="430"/>
      <c r="DV86" s="430"/>
      <c r="DW86" s="430"/>
      <c r="DX86" s="430"/>
      <c r="DY86" s="430"/>
      <c r="DZ86" s="430"/>
      <c r="EA86" s="430"/>
      <c r="EB86" s="430"/>
      <c r="EC86" s="430"/>
      <c r="ED86" s="430"/>
      <c r="EE86" s="430"/>
      <c r="EF86" s="430"/>
      <c r="EG86" s="430"/>
      <c r="EH86" s="430"/>
      <c r="EI86" s="430"/>
      <c r="EJ86" s="430"/>
      <c r="EK86" s="430"/>
      <c r="EL86" s="430"/>
      <c r="EM86" s="430"/>
      <c r="EN86" s="430"/>
      <c r="EO86" s="430"/>
      <c r="EP86" s="430"/>
      <c r="EQ86" s="430"/>
      <c r="ER86" s="430"/>
      <c r="ES86" s="430"/>
      <c r="ET86" s="430"/>
      <c r="EU86" s="430"/>
      <c r="EV86" s="430"/>
      <c r="EW86" s="430"/>
      <c r="EX86" s="430"/>
      <c r="EY86" s="430"/>
      <c r="EZ86" s="430"/>
      <c r="FA86" s="430"/>
      <c r="FB86" s="430"/>
      <c r="FC86" s="430"/>
      <c r="FD86" s="430"/>
      <c r="FE86" s="430"/>
      <c r="FF86" s="430"/>
      <c r="FG86" s="430"/>
      <c r="FH86" s="430"/>
      <c r="FI86" s="430"/>
      <c r="FJ86" s="430"/>
      <c r="FK86" s="430"/>
      <c r="FL86" s="430"/>
      <c r="FM86" s="430"/>
      <c r="FN86" s="430"/>
      <c r="FO86" s="430"/>
      <c r="FP86" s="430"/>
      <c r="FQ86" s="430"/>
      <c r="FR86" s="430"/>
      <c r="FS86" s="430"/>
      <c r="FT86" s="430"/>
      <c r="FU86" s="430"/>
      <c r="FV86" s="430"/>
      <c r="FW86" s="430"/>
      <c r="FX86" s="430"/>
      <c r="FY86" s="430"/>
      <c r="FZ86" s="430"/>
      <c r="GA86" s="430"/>
      <c r="GB86" s="430"/>
      <c r="GC86" s="430"/>
      <c r="GD86" s="430"/>
      <c r="GE86" s="430"/>
      <c r="GF86" s="430"/>
      <c r="GG86" s="430"/>
      <c r="GH86" s="430"/>
      <c r="GI86" s="430"/>
      <c r="GJ86" s="430"/>
      <c r="GK86" s="430"/>
      <c r="GL86" s="430"/>
      <c r="GM86" s="430"/>
      <c r="GN86" s="430"/>
      <c r="GO86" s="430"/>
      <c r="GP86" s="430"/>
      <c r="GQ86" s="430"/>
      <c r="GR86" s="430"/>
      <c r="GS86" s="430"/>
      <c r="GT86" s="430"/>
      <c r="GU86" s="430"/>
      <c r="GV86" s="430"/>
      <c r="GW86" s="430"/>
      <c r="GX86" s="430"/>
      <c r="GY86" s="430"/>
      <c r="GZ86" s="430"/>
      <c r="HA86" s="430"/>
      <c r="HB86" s="430"/>
      <c r="HC86" s="430"/>
      <c r="HD86" s="430"/>
      <c r="HE86" s="430"/>
      <c r="HF86" s="430"/>
      <c r="HG86" s="430"/>
      <c r="HH86" s="430"/>
      <c r="HI86" s="430"/>
      <c r="HJ86" s="430"/>
      <c r="HK86" s="430"/>
      <c r="HL86" s="430"/>
      <c r="HM86" s="430"/>
      <c r="HN86" s="430"/>
      <c r="HO86" s="430"/>
      <c r="HP86" s="430"/>
      <c r="HQ86" s="430"/>
      <c r="HR86" s="430"/>
      <c r="HS86" s="430"/>
      <c r="HT86" s="430"/>
      <c r="HU86" s="430"/>
      <c r="HV86" s="430"/>
      <c r="HW86" s="430"/>
      <c r="HX86" s="430"/>
      <c r="HY86" s="430"/>
      <c r="HZ86" s="430"/>
      <c r="IA86" s="430"/>
      <c r="IB86" s="430"/>
      <c r="IC86" s="430"/>
      <c r="ID86" s="430"/>
      <c r="IE86" s="430"/>
      <c r="IF86" s="430"/>
      <c r="IG86" s="430"/>
      <c r="IH86" s="430"/>
      <c r="II86" s="430"/>
      <c r="IJ86" s="430"/>
      <c r="IK86" s="430"/>
      <c r="IL86" s="430"/>
      <c r="IM86" s="430"/>
      <c r="IN86" s="430"/>
      <c r="IO86" s="430"/>
      <c r="IP86" s="430"/>
      <c r="IQ86" s="430"/>
      <c r="IR86" s="430"/>
      <c r="IS86" s="430"/>
      <c r="IT86" s="430"/>
      <c r="IU86" s="430"/>
      <c r="IV86" s="430"/>
      <c r="IW86" s="430"/>
      <c r="IX86" s="430"/>
      <c r="IY86" s="430"/>
      <c r="IZ86" s="430"/>
      <c r="JA86" s="430"/>
      <c r="JB86" s="430"/>
      <c r="JC86" s="430"/>
      <c r="JD86" s="430"/>
      <c r="JE86" s="430"/>
      <c r="JF86" s="430"/>
      <c r="JG86" s="430"/>
      <c r="JH86" s="430"/>
      <c r="JI86" s="430"/>
      <c r="JJ86" s="430"/>
    </row>
    <row r="87" spans="1:270" s="452" customFormat="1" ht="39.75" customHeight="1" x14ac:dyDescent="0.2">
      <c r="A87" s="996" t="s">
        <v>354</v>
      </c>
      <c r="B87" s="997"/>
      <c r="C87" s="998"/>
      <c r="D87" s="998"/>
      <c r="E87" s="998"/>
      <c r="F87" s="998"/>
      <c r="G87" s="998"/>
      <c r="H87" s="998"/>
      <c r="I87" s="998"/>
      <c r="J87" s="999"/>
      <c r="K87" s="429"/>
      <c r="L87" s="446"/>
      <c r="M87" s="430"/>
      <c r="N87" s="430"/>
      <c r="O87" s="430"/>
      <c r="P87" s="430"/>
      <c r="Q87" s="430"/>
      <c r="R87" s="430"/>
      <c r="S87" s="430"/>
      <c r="T87" s="430"/>
      <c r="U87" s="430"/>
      <c r="V87" s="430"/>
      <c r="W87" s="430"/>
      <c r="X87" s="430"/>
      <c r="Y87" s="430"/>
      <c r="Z87" s="430"/>
      <c r="AA87" s="430"/>
      <c r="AB87" s="430"/>
      <c r="AC87" s="430"/>
      <c r="AD87" s="430"/>
      <c r="AE87" s="430"/>
      <c r="AF87" s="430"/>
      <c r="AG87" s="430"/>
      <c r="AH87" s="430"/>
      <c r="AI87" s="430"/>
      <c r="AJ87" s="430"/>
      <c r="AK87" s="430"/>
      <c r="AL87" s="430"/>
      <c r="AM87" s="430"/>
      <c r="AN87" s="430"/>
      <c r="AO87" s="430"/>
      <c r="AP87" s="430"/>
      <c r="AQ87" s="430"/>
      <c r="AR87" s="430"/>
      <c r="AS87" s="430"/>
      <c r="AT87" s="430"/>
      <c r="AU87" s="430"/>
      <c r="AV87" s="430"/>
      <c r="AW87" s="430"/>
      <c r="AX87" s="430"/>
      <c r="AY87" s="430"/>
      <c r="AZ87" s="430"/>
      <c r="BA87" s="430"/>
      <c r="BB87" s="430"/>
      <c r="BC87" s="430"/>
      <c r="BD87" s="430"/>
      <c r="BE87" s="430"/>
      <c r="BF87" s="430"/>
      <c r="BG87" s="430"/>
      <c r="BH87" s="430"/>
      <c r="BI87" s="430"/>
      <c r="BJ87" s="430"/>
      <c r="BK87" s="430"/>
      <c r="BL87" s="430"/>
      <c r="BM87" s="430"/>
      <c r="BN87" s="430"/>
      <c r="BO87" s="430"/>
      <c r="BP87" s="430"/>
      <c r="BQ87" s="430"/>
      <c r="BR87" s="430"/>
      <c r="BS87" s="430"/>
      <c r="BT87" s="430"/>
      <c r="BU87" s="430"/>
      <c r="BV87" s="430"/>
      <c r="BW87" s="430"/>
      <c r="BX87" s="430"/>
      <c r="BY87" s="430"/>
      <c r="BZ87" s="430"/>
      <c r="CA87" s="430"/>
      <c r="CB87" s="430"/>
      <c r="CC87" s="430"/>
      <c r="CD87" s="430"/>
      <c r="CE87" s="430"/>
      <c r="CF87" s="430"/>
      <c r="CG87" s="430"/>
      <c r="CH87" s="430"/>
      <c r="CI87" s="430"/>
      <c r="CJ87" s="430"/>
      <c r="CK87" s="430"/>
      <c r="CL87" s="430"/>
      <c r="CM87" s="430"/>
      <c r="CN87" s="430"/>
      <c r="CO87" s="430"/>
      <c r="CP87" s="430"/>
      <c r="CQ87" s="430"/>
      <c r="CR87" s="430"/>
      <c r="CS87" s="430"/>
      <c r="CT87" s="430"/>
      <c r="CU87" s="430"/>
      <c r="CV87" s="430"/>
      <c r="CW87" s="430"/>
      <c r="CX87" s="430"/>
      <c r="CY87" s="430"/>
      <c r="CZ87" s="430"/>
      <c r="DA87" s="430"/>
      <c r="DB87" s="430"/>
      <c r="DC87" s="430"/>
      <c r="DD87" s="430"/>
      <c r="DE87" s="430"/>
      <c r="DF87" s="430"/>
      <c r="DG87" s="430"/>
      <c r="DH87" s="430"/>
      <c r="DI87" s="430"/>
      <c r="DJ87" s="430"/>
      <c r="DK87" s="430"/>
      <c r="DL87" s="430"/>
      <c r="DM87" s="430"/>
      <c r="DN87" s="430"/>
      <c r="DO87" s="430"/>
      <c r="DP87" s="430"/>
      <c r="DQ87" s="430"/>
      <c r="DR87" s="430"/>
      <c r="DS87" s="430"/>
      <c r="DT87" s="430"/>
      <c r="DU87" s="430"/>
      <c r="DV87" s="430"/>
      <c r="DW87" s="430"/>
      <c r="DX87" s="430"/>
      <c r="DY87" s="430"/>
      <c r="DZ87" s="430"/>
      <c r="EA87" s="430"/>
      <c r="EB87" s="430"/>
      <c r="EC87" s="430"/>
      <c r="ED87" s="430"/>
      <c r="EE87" s="430"/>
      <c r="EF87" s="430"/>
      <c r="EG87" s="430"/>
      <c r="EH87" s="430"/>
      <c r="EI87" s="430"/>
      <c r="EJ87" s="430"/>
      <c r="EK87" s="430"/>
      <c r="EL87" s="430"/>
      <c r="EM87" s="430"/>
      <c r="EN87" s="430"/>
      <c r="EO87" s="430"/>
      <c r="EP87" s="430"/>
      <c r="EQ87" s="430"/>
      <c r="ER87" s="430"/>
      <c r="ES87" s="430"/>
      <c r="ET87" s="430"/>
      <c r="EU87" s="430"/>
      <c r="EV87" s="430"/>
      <c r="EW87" s="430"/>
      <c r="EX87" s="430"/>
      <c r="EY87" s="430"/>
      <c r="EZ87" s="430"/>
      <c r="FA87" s="430"/>
      <c r="FB87" s="430"/>
      <c r="FC87" s="430"/>
      <c r="FD87" s="430"/>
      <c r="FE87" s="430"/>
      <c r="FF87" s="430"/>
      <c r="FG87" s="430"/>
      <c r="FH87" s="430"/>
      <c r="FI87" s="430"/>
      <c r="FJ87" s="430"/>
      <c r="FK87" s="430"/>
      <c r="FL87" s="430"/>
      <c r="FM87" s="430"/>
      <c r="FN87" s="430"/>
      <c r="FO87" s="430"/>
      <c r="FP87" s="430"/>
      <c r="FQ87" s="430"/>
      <c r="FR87" s="430"/>
      <c r="FS87" s="430"/>
      <c r="FT87" s="430"/>
      <c r="FU87" s="430"/>
      <c r="FV87" s="430"/>
      <c r="FW87" s="430"/>
      <c r="FX87" s="430"/>
      <c r="FY87" s="430"/>
      <c r="FZ87" s="430"/>
      <c r="GA87" s="430"/>
      <c r="GB87" s="430"/>
      <c r="GC87" s="430"/>
      <c r="GD87" s="430"/>
      <c r="GE87" s="430"/>
      <c r="GF87" s="430"/>
      <c r="GG87" s="430"/>
      <c r="GH87" s="430"/>
      <c r="GI87" s="430"/>
      <c r="GJ87" s="430"/>
      <c r="GK87" s="430"/>
      <c r="GL87" s="430"/>
      <c r="GM87" s="430"/>
      <c r="GN87" s="430"/>
      <c r="GO87" s="430"/>
      <c r="GP87" s="430"/>
      <c r="GQ87" s="430"/>
      <c r="GR87" s="430"/>
      <c r="GS87" s="430"/>
      <c r="GT87" s="430"/>
      <c r="GU87" s="430"/>
      <c r="GV87" s="430"/>
      <c r="GW87" s="430"/>
      <c r="GX87" s="430"/>
      <c r="GY87" s="430"/>
      <c r="GZ87" s="430"/>
      <c r="HA87" s="430"/>
      <c r="HB87" s="430"/>
      <c r="HC87" s="430"/>
      <c r="HD87" s="430"/>
      <c r="HE87" s="430"/>
      <c r="HF87" s="430"/>
      <c r="HG87" s="430"/>
      <c r="HH87" s="430"/>
      <c r="HI87" s="430"/>
      <c r="HJ87" s="430"/>
      <c r="HK87" s="430"/>
      <c r="HL87" s="430"/>
      <c r="HM87" s="430"/>
      <c r="HN87" s="430"/>
      <c r="HO87" s="430"/>
      <c r="HP87" s="430"/>
      <c r="HQ87" s="430"/>
      <c r="HR87" s="430"/>
      <c r="HS87" s="430"/>
      <c r="HT87" s="430"/>
      <c r="HU87" s="430"/>
      <c r="HV87" s="430"/>
      <c r="HW87" s="430"/>
      <c r="HX87" s="430"/>
      <c r="HY87" s="430"/>
      <c r="HZ87" s="430"/>
      <c r="IA87" s="430"/>
      <c r="IB87" s="430"/>
      <c r="IC87" s="430"/>
      <c r="ID87" s="430"/>
      <c r="IE87" s="430"/>
      <c r="IF87" s="430"/>
      <c r="IG87" s="430"/>
      <c r="IH87" s="430"/>
      <c r="II87" s="430"/>
      <c r="IJ87" s="430"/>
      <c r="IK87" s="430"/>
      <c r="IL87" s="430"/>
      <c r="IM87" s="430"/>
      <c r="IN87" s="430"/>
      <c r="IO87" s="430"/>
      <c r="IP87" s="430"/>
      <c r="IQ87" s="430"/>
      <c r="IR87" s="430"/>
      <c r="IS87" s="430"/>
      <c r="IT87" s="430"/>
      <c r="IU87" s="430"/>
      <c r="IV87" s="430"/>
      <c r="IW87" s="430"/>
      <c r="IX87" s="430"/>
      <c r="IY87" s="430"/>
      <c r="IZ87" s="430"/>
      <c r="JA87" s="430"/>
      <c r="JB87" s="430"/>
      <c r="JC87" s="430"/>
      <c r="JD87" s="430"/>
      <c r="JE87" s="430"/>
      <c r="JF87" s="430"/>
      <c r="JG87" s="430"/>
      <c r="JH87" s="430"/>
      <c r="JI87" s="430"/>
      <c r="JJ87" s="430"/>
    </row>
    <row r="88" spans="1:270" s="452" customFormat="1" ht="35.25" customHeight="1" x14ac:dyDescent="0.2">
      <c r="A88" s="1010" t="s">
        <v>212</v>
      </c>
      <c r="B88" s="1011"/>
      <c r="C88" s="1011"/>
      <c r="D88" s="1011"/>
      <c r="E88" s="1011"/>
      <c r="F88" s="1011"/>
      <c r="G88" s="1011"/>
      <c r="H88" s="1011"/>
      <c r="I88" s="1011"/>
      <c r="J88" s="1012"/>
      <c r="K88" s="429"/>
      <c r="M88" s="430"/>
      <c r="N88" s="430"/>
      <c r="O88" s="430"/>
      <c r="P88" s="430"/>
      <c r="Q88" s="430"/>
      <c r="R88" s="430"/>
      <c r="S88" s="430"/>
      <c r="T88" s="430"/>
      <c r="U88" s="430"/>
      <c r="V88" s="430"/>
      <c r="W88" s="430"/>
      <c r="X88" s="430"/>
      <c r="Y88" s="430"/>
      <c r="Z88" s="430"/>
      <c r="AA88" s="430"/>
      <c r="AB88" s="430"/>
      <c r="AC88" s="430"/>
      <c r="AD88" s="430"/>
      <c r="AE88" s="430"/>
      <c r="AF88" s="430"/>
      <c r="AG88" s="430"/>
      <c r="AH88" s="430"/>
      <c r="AI88" s="430"/>
      <c r="AJ88" s="430"/>
      <c r="AK88" s="430"/>
      <c r="AL88" s="430"/>
      <c r="AM88" s="430"/>
      <c r="AN88" s="430"/>
      <c r="AO88" s="430"/>
      <c r="AP88" s="430"/>
      <c r="AQ88" s="430"/>
      <c r="AR88" s="430"/>
      <c r="AS88" s="430"/>
      <c r="AT88" s="430"/>
      <c r="AU88" s="430"/>
      <c r="AV88" s="430"/>
      <c r="AW88" s="430"/>
      <c r="AX88" s="430"/>
      <c r="AY88" s="430"/>
      <c r="AZ88" s="430"/>
      <c r="BA88" s="430"/>
      <c r="BB88" s="430"/>
      <c r="BC88" s="430"/>
      <c r="BD88" s="430"/>
      <c r="BE88" s="430"/>
      <c r="BF88" s="430"/>
      <c r="BG88" s="430"/>
      <c r="BH88" s="430"/>
      <c r="BI88" s="430"/>
      <c r="BJ88" s="430"/>
      <c r="BK88" s="430"/>
      <c r="BL88" s="430"/>
      <c r="BM88" s="430"/>
      <c r="BN88" s="430"/>
      <c r="BO88" s="430"/>
      <c r="BP88" s="430"/>
      <c r="BQ88" s="430"/>
      <c r="BR88" s="430"/>
      <c r="BS88" s="430"/>
      <c r="BT88" s="430"/>
      <c r="BU88" s="430"/>
      <c r="BV88" s="430"/>
      <c r="BW88" s="430"/>
      <c r="BX88" s="430"/>
      <c r="BY88" s="430"/>
      <c r="BZ88" s="430"/>
      <c r="CA88" s="430"/>
      <c r="CB88" s="430"/>
      <c r="CC88" s="430"/>
      <c r="CD88" s="430"/>
      <c r="CE88" s="430"/>
      <c r="CF88" s="430"/>
      <c r="CG88" s="430"/>
      <c r="CH88" s="430"/>
      <c r="CI88" s="430"/>
      <c r="CJ88" s="430"/>
      <c r="CK88" s="430"/>
      <c r="CL88" s="430"/>
      <c r="CM88" s="430"/>
      <c r="CN88" s="430"/>
      <c r="CO88" s="430"/>
      <c r="CP88" s="430"/>
      <c r="CQ88" s="430"/>
      <c r="CR88" s="430"/>
      <c r="CS88" s="430"/>
      <c r="CT88" s="430"/>
      <c r="CU88" s="430"/>
      <c r="CV88" s="430"/>
      <c r="CW88" s="430"/>
      <c r="CX88" s="430"/>
      <c r="CY88" s="430"/>
      <c r="CZ88" s="430"/>
      <c r="DA88" s="430"/>
      <c r="DB88" s="430"/>
      <c r="DC88" s="430"/>
      <c r="DD88" s="430"/>
      <c r="DE88" s="430"/>
      <c r="DF88" s="430"/>
      <c r="DG88" s="430"/>
      <c r="DH88" s="430"/>
      <c r="DI88" s="430"/>
      <c r="DJ88" s="430"/>
      <c r="DK88" s="430"/>
      <c r="DL88" s="430"/>
      <c r="DM88" s="430"/>
      <c r="DN88" s="430"/>
      <c r="DO88" s="430"/>
      <c r="DP88" s="430"/>
      <c r="DQ88" s="430"/>
      <c r="DR88" s="430"/>
      <c r="DS88" s="430"/>
      <c r="DT88" s="430"/>
      <c r="DU88" s="430"/>
      <c r="DV88" s="430"/>
      <c r="DW88" s="430"/>
      <c r="DX88" s="430"/>
      <c r="DY88" s="430"/>
      <c r="DZ88" s="430"/>
      <c r="EA88" s="430"/>
      <c r="EB88" s="430"/>
      <c r="EC88" s="430"/>
      <c r="ED88" s="430"/>
      <c r="EE88" s="430"/>
      <c r="EF88" s="430"/>
      <c r="EG88" s="430"/>
      <c r="EH88" s="430"/>
      <c r="EI88" s="430"/>
      <c r="EJ88" s="430"/>
      <c r="EK88" s="430"/>
      <c r="EL88" s="430"/>
      <c r="EM88" s="430"/>
      <c r="EN88" s="430"/>
      <c r="EO88" s="430"/>
      <c r="EP88" s="430"/>
      <c r="EQ88" s="430"/>
      <c r="ER88" s="430"/>
      <c r="ES88" s="430"/>
      <c r="ET88" s="430"/>
      <c r="EU88" s="430"/>
      <c r="EV88" s="430"/>
      <c r="EW88" s="430"/>
      <c r="EX88" s="430"/>
      <c r="EY88" s="430"/>
      <c r="EZ88" s="430"/>
      <c r="FA88" s="430"/>
      <c r="FB88" s="430"/>
      <c r="FC88" s="430"/>
      <c r="FD88" s="430"/>
      <c r="FE88" s="430"/>
      <c r="FF88" s="430"/>
      <c r="FG88" s="430"/>
      <c r="FH88" s="430"/>
      <c r="FI88" s="430"/>
      <c r="FJ88" s="430"/>
      <c r="FK88" s="430"/>
      <c r="FL88" s="430"/>
      <c r="FM88" s="430"/>
      <c r="FN88" s="430"/>
      <c r="FO88" s="430"/>
      <c r="FP88" s="430"/>
      <c r="FQ88" s="430"/>
      <c r="FR88" s="430"/>
      <c r="FS88" s="430"/>
      <c r="FT88" s="430"/>
      <c r="FU88" s="430"/>
      <c r="FV88" s="430"/>
      <c r="FW88" s="430"/>
      <c r="FX88" s="430"/>
      <c r="FY88" s="430"/>
      <c r="FZ88" s="430"/>
      <c r="GA88" s="430"/>
      <c r="GB88" s="430"/>
      <c r="GC88" s="430"/>
      <c r="GD88" s="430"/>
      <c r="GE88" s="430"/>
      <c r="GF88" s="430"/>
      <c r="GG88" s="430"/>
      <c r="GH88" s="430"/>
      <c r="GI88" s="430"/>
      <c r="GJ88" s="430"/>
      <c r="GK88" s="430"/>
      <c r="GL88" s="430"/>
      <c r="GM88" s="430"/>
      <c r="GN88" s="430"/>
      <c r="GO88" s="430"/>
      <c r="GP88" s="430"/>
      <c r="GQ88" s="430"/>
      <c r="GR88" s="430"/>
      <c r="GS88" s="430"/>
      <c r="GT88" s="430"/>
      <c r="GU88" s="430"/>
      <c r="GV88" s="430"/>
      <c r="GW88" s="430"/>
      <c r="GX88" s="430"/>
      <c r="GY88" s="430"/>
      <c r="GZ88" s="430"/>
      <c r="HA88" s="430"/>
      <c r="HB88" s="430"/>
      <c r="HC88" s="430"/>
      <c r="HD88" s="430"/>
      <c r="HE88" s="430"/>
      <c r="HF88" s="430"/>
      <c r="HG88" s="430"/>
      <c r="HH88" s="430"/>
      <c r="HI88" s="430"/>
      <c r="HJ88" s="430"/>
      <c r="HK88" s="430"/>
      <c r="HL88" s="430"/>
      <c r="HM88" s="430"/>
      <c r="HN88" s="430"/>
      <c r="HO88" s="430"/>
      <c r="HP88" s="430"/>
      <c r="HQ88" s="430"/>
      <c r="HR88" s="430"/>
      <c r="HS88" s="430"/>
      <c r="HT88" s="430"/>
      <c r="HU88" s="430"/>
      <c r="HV88" s="430"/>
      <c r="HW88" s="430"/>
      <c r="HX88" s="430"/>
      <c r="HY88" s="430"/>
      <c r="HZ88" s="430"/>
      <c r="IA88" s="430"/>
      <c r="IB88" s="430"/>
      <c r="IC88" s="430"/>
      <c r="ID88" s="430"/>
      <c r="IE88" s="430"/>
      <c r="IF88" s="430"/>
      <c r="IG88" s="430"/>
      <c r="IH88" s="430"/>
      <c r="II88" s="430"/>
      <c r="IJ88" s="430"/>
      <c r="IK88" s="430"/>
      <c r="IL88" s="430"/>
      <c r="IM88" s="430"/>
      <c r="IN88" s="430"/>
      <c r="IO88" s="430"/>
      <c r="IP88" s="430"/>
      <c r="IQ88" s="430"/>
      <c r="IR88" s="430"/>
      <c r="IS88" s="430"/>
      <c r="IT88" s="430"/>
      <c r="IU88" s="430"/>
      <c r="IV88" s="430"/>
      <c r="IW88" s="430"/>
      <c r="IX88" s="430"/>
      <c r="IY88" s="430"/>
      <c r="IZ88" s="430"/>
      <c r="JA88" s="430"/>
      <c r="JB88" s="430"/>
      <c r="JC88" s="430"/>
      <c r="JD88" s="430"/>
      <c r="JE88" s="430"/>
      <c r="JF88" s="430"/>
      <c r="JG88" s="430"/>
      <c r="JH88" s="430"/>
      <c r="JI88" s="430"/>
      <c r="JJ88" s="430"/>
    </row>
    <row r="89" spans="1:270" s="452" customFormat="1" ht="40.15" customHeight="1" x14ac:dyDescent="0.2">
      <c r="A89" s="1000"/>
      <c r="B89" s="1001"/>
      <c r="C89" s="1001"/>
      <c r="D89" s="1001"/>
      <c r="E89" s="1001"/>
      <c r="F89" s="1001"/>
      <c r="G89" s="1001"/>
      <c r="H89" s="1001"/>
      <c r="I89" s="1001"/>
      <c r="J89" s="1002"/>
      <c r="K89" s="517"/>
      <c r="L89" s="446"/>
      <c r="M89" s="430"/>
      <c r="N89" s="430"/>
      <c r="O89" s="430"/>
      <c r="P89" s="430"/>
      <c r="Q89" s="430"/>
      <c r="R89" s="430"/>
      <c r="S89" s="430"/>
      <c r="T89" s="430"/>
      <c r="U89" s="430"/>
      <c r="V89" s="430"/>
      <c r="W89" s="430"/>
      <c r="X89" s="430"/>
      <c r="Y89" s="430"/>
      <c r="Z89" s="430"/>
      <c r="AA89" s="430"/>
      <c r="AB89" s="430"/>
      <c r="AC89" s="430"/>
      <c r="AD89" s="430"/>
      <c r="AE89" s="430"/>
      <c r="AF89" s="430"/>
      <c r="AG89" s="430"/>
      <c r="AH89" s="430"/>
      <c r="AI89" s="430"/>
      <c r="AJ89" s="430"/>
      <c r="AK89" s="430"/>
      <c r="AL89" s="430"/>
      <c r="AM89" s="430"/>
      <c r="AN89" s="430"/>
      <c r="AO89" s="430"/>
      <c r="AP89" s="430"/>
      <c r="AQ89" s="430"/>
      <c r="AR89" s="430"/>
      <c r="AS89" s="430"/>
      <c r="AT89" s="430"/>
      <c r="AU89" s="430"/>
      <c r="AV89" s="430"/>
      <c r="AW89" s="430"/>
      <c r="AX89" s="430"/>
      <c r="AY89" s="430"/>
      <c r="AZ89" s="430"/>
      <c r="BA89" s="430"/>
      <c r="BB89" s="430"/>
      <c r="BC89" s="430"/>
      <c r="BD89" s="430"/>
      <c r="BE89" s="430"/>
      <c r="BF89" s="430"/>
      <c r="BG89" s="430"/>
      <c r="BH89" s="430"/>
      <c r="BI89" s="430"/>
      <c r="BJ89" s="430"/>
      <c r="BK89" s="430"/>
      <c r="BL89" s="430"/>
      <c r="BM89" s="430"/>
      <c r="BN89" s="430"/>
      <c r="BO89" s="430"/>
      <c r="BP89" s="430"/>
      <c r="BQ89" s="430"/>
      <c r="BR89" s="430"/>
      <c r="BS89" s="430"/>
      <c r="BT89" s="430"/>
      <c r="BU89" s="430"/>
      <c r="BV89" s="430"/>
      <c r="BW89" s="430"/>
      <c r="BX89" s="430"/>
      <c r="BY89" s="430"/>
      <c r="BZ89" s="430"/>
      <c r="CA89" s="430"/>
      <c r="CB89" s="430"/>
      <c r="CC89" s="430"/>
      <c r="CD89" s="430"/>
      <c r="CE89" s="430"/>
      <c r="CF89" s="430"/>
      <c r="CG89" s="430"/>
      <c r="CH89" s="430"/>
      <c r="CI89" s="430"/>
      <c r="CJ89" s="430"/>
      <c r="CK89" s="430"/>
      <c r="CL89" s="430"/>
      <c r="CM89" s="430"/>
      <c r="CN89" s="430"/>
      <c r="CO89" s="430"/>
      <c r="CP89" s="430"/>
      <c r="CQ89" s="430"/>
      <c r="CR89" s="430"/>
      <c r="CS89" s="430"/>
      <c r="CT89" s="430"/>
      <c r="CU89" s="430"/>
      <c r="CV89" s="430"/>
      <c r="CW89" s="430"/>
      <c r="CX89" s="430"/>
      <c r="CY89" s="430"/>
      <c r="CZ89" s="430"/>
      <c r="DA89" s="430"/>
      <c r="DB89" s="430"/>
      <c r="DC89" s="430"/>
      <c r="DD89" s="430"/>
      <c r="DE89" s="430"/>
      <c r="DF89" s="430"/>
      <c r="DG89" s="430"/>
      <c r="DH89" s="430"/>
      <c r="DI89" s="430"/>
      <c r="DJ89" s="430"/>
      <c r="DK89" s="430"/>
      <c r="DL89" s="430"/>
      <c r="DM89" s="430"/>
      <c r="DN89" s="430"/>
      <c r="DO89" s="430"/>
      <c r="DP89" s="430"/>
      <c r="DQ89" s="430"/>
      <c r="DR89" s="430"/>
      <c r="DS89" s="430"/>
      <c r="DT89" s="430"/>
      <c r="DU89" s="430"/>
      <c r="DV89" s="430"/>
      <c r="DW89" s="430"/>
      <c r="DX89" s="430"/>
      <c r="DY89" s="430"/>
      <c r="DZ89" s="430"/>
      <c r="EA89" s="430"/>
      <c r="EB89" s="430"/>
      <c r="EC89" s="430"/>
      <c r="ED89" s="430"/>
      <c r="EE89" s="430"/>
      <c r="EF89" s="430"/>
      <c r="EG89" s="430"/>
      <c r="EH89" s="430"/>
      <c r="EI89" s="430"/>
      <c r="EJ89" s="430"/>
      <c r="EK89" s="430"/>
      <c r="EL89" s="430"/>
      <c r="EM89" s="430"/>
      <c r="EN89" s="430"/>
      <c r="EO89" s="430"/>
      <c r="EP89" s="430"/>
      <c r="EQ89" s="430"/>
      <c r="ER89" s="430"/>
      <c r="ES89" s="430"/>
      <c r="ET89" s="430"/>
      <c r="EU89" s="430"/>
      <c r="EV89" s="430"/>
      <c r="EW89" s="430"/>
      <c r="EX89" s="430"/>
      <c r="EY89" s="430"/>
      <c r="EZ89" s="430"/>
      <c r="FA89" s="430"/>
      <c r="FB89" s="430"/>
      <c r="FC89" s="430"/>
      <c r="FD89" s="430"/>
      <c r="FE89" s="430"/>
      <c r="FF89" s="430"/>
      <c r="FG89" s="430"/>
      <c r="FH89" s="430"/>
      <c r="FI89" s="430"/>
      <c r="FJ89" s="430"/>
      <c r="FK89" s="430"/>
      <c r="FL89" s="430"/>
      <c r="FM89" s="430"/>
      <c r="FN89" s="430"/>
      <c r="FO89" s="430"/>
      <c r="FP89" s="430"/>
      <c r="FQ89" s="430"/>
      <c r="FR89" s="430"/>
      <c r="FS89" s="430"/>
      <c r="FT89" s="430"/>
      <c r="FU89" s="430"/>
      <c r="FV89" s="430"/>
      <c r="FW89" s="430"/>
      <c r="FX89" s="430"/>
      <c r="FY89" s="430"/>
      <c r="FZ89" s="430"/>
      <c r="GA89" s="430"/>
      <c r="GB89" s="430"/>
      <c r="GC89" s="430"/>
      <c r="GD89" s="430"/>
      <c r="GE89" s="430"/>
      <c r="GF89" s="430"/>
      <c r="GG89" s="430"/>
      <c r="GH89" s="430"/>
      <c r="GI89" s="430"/>
      <c r="GJ89" s="430"/>
      <c r="GK89" s="430"/>
      <c r="GL89" s="430"/>
      <c r="GM89" s="430"/>
      <c r="GN89" s="430"/>
      <c r="GO89" s="430"/>
      <c r="GP89" s="430"/>
      <c r="GQ89" s="430"/>
      <c r="GR89" s="430"/>
      <c r="GS89" s="430"/>
      <c r="GT89" s="430"/>
      <c r="GU89" s="430"/>
      <c r="GV89" s="430"/>
      <c r="GW89" s="430"/>
      <c r="GX89" s="430"/>
      <c r="GY89" s="430"/>
      <c r="GZ89" s="430"/>
      <c r="HA89" s="430"/>
      <c r="HB89" s="430"/>
      <c r="HC89" s="430"/>
      <c r="HD89" s="430"/>
      <c r="HE89" s="430"/>
      <c r="HF89" s="430"/>
      <c r="HG89" s="430"/>
      <c r="HH89" s="430"/>
      <c r="HI89" s="430"/>
      <c r="HJ89" s="430"/>
      <c r="HK89" s="430"/>
      <c r="HL89" s="430"/>
      <c r="HM89" s="430"/>
      <c r="HN89" s="430"/>
      <c r="HO89" s="430"/>
      <c r="HP89" s="430"/>
      <c r="HQ89" s="430"/>
      <c r="HR89" s="430"/>
      <c r="HS89" s="430"/>
      <c r="HT89" s="430"/>
      <c r="HU89" s="430"/>
      <c r="HV89" s="430"/>
      <c r="HW89" s="430"/>
      <c r="HX89" s="430"/>
      <c r="HY89" s="430"/>
      <c r="HZ89" s="430"/>
      <c r="IA89" s="430"/>
      <c r="IB89" s="430"/>
      <c r="IC89" s="430"/>
      <c r="ID89" s="430"/>
      <c r="IE89" s="430"/>
      <c r="IF89" s="430"/>
      <c r="IG89" s="430"/>
      <c r="IH89" s="430"/>
      <c r="II89" s="430"/>
      <c r="IJ89" s="430"/>
      <c r="IK89" s="430"/>
      <c r="IL89" s="430"/>
      <c r="IM89" s="430"/>
      <c r="IN89" s="430"/>
      <c r="IO89" s="430"/>
      <c r="IP89" s="430"/>
      <c r="IQ89" s="430"/>
      <c r="IR89" s="430"/>
      <c r="IS89" s="430"/>
      <c r="IT89" s="430"/>
      <c r="IU89" s="430"/>
      <c r="IV89" s="430"/>
      <c r="IW89" s="430"/>
      <c r="IX89" s="430"/>
      <c r="IY89" s="430"/>
      <c r="IZ89" s="430"/>
      <c r="JA89" s="430"/>
      <c r="JB89" s="430"/>
      <c r="JC89" s="430"/>
      <c r="JD89" s="430"/>
      <c r="JE89" s="430"/>
      <c r="JF89" s="430"/>
      <c r="JG89" s="430"/>
      <c r="JH89" s="430"/>
      <c r="JI89" s="430"/>
      <c r="JJ89" s="430"/>
    </row>
    <row r="90" spans="1:270" s="452" customFormat="1" ht="30" customHeight="1" x14ac:dyDescent="0.2">
      <c r="A90" s="1003"/>
      <c r="B90" s="1004"/>
      <c r="C90" s="1004"/>
      <c r="D90" s="1004"/>
      <c r="E90" s="1004"/>
      <c r="F90" s="1004"/>
      <c r="G90" s="1004"/>
      <c r="H90" s="1004"/>
      <c r="I90" s="1004"/>
      <c r="J90" s="1005"/>
      <c r="K90" s="429"/>
      <c r="L90" s="518"/>
      <c r="M90" s="430"/>
      <c r="N90" s="430"/>
      <c r="O90" s="430"/>
      <c r="P90" s="430"/>
      <c r="Q90" s="430"/>
      <c r="R90" s="430"/>
      <c r="S90" s="430"/>
      <c r="T90" s="430"/>
      <c r="U90" s="430"/>
      <c r="V90" s="430"/>
      <c r="W90" s="430"/>
      <c r="X90" s="430"/>
      <c r="Y90" s="430"/>
      <c r="Z90" s="430"/>
      <c r="AA90" s="430"/>
      <c r="AB90" s="430"/>
      <c r="AC90" s="430"/>
      <c r="AD90" s="430"/>
      <c r="AE90" s="430"/>
      <c r="AF90" s="430"/>
      <c r="AG90" s="430"/>
      <c r="AH90" s="430"/>
      <c r="AI90" s="430"/>
      <c r="AJ90" s="430"/>
      <c r="AK90" s="430"/>
      <c r="AL90" s="430"/>
      <c r="AM90" s="430"/>
      <c r="AN90" s="430"/>
      <c r="AO90" s="430"/>
      <c r="AP90" s="430"/>
      <c r="AQ90" s="430"/>
      <c r="AR90" s="430"/>
      <c r="AS90" s="430"/>
      <c r="AT90" s="430"/>
      <c r="AU90" s="430"/>
      <c r="AV90" s="430"/>
      <c r="AW90" s="430"/>
      <c r="AX90" s="430"/>
      <c r="AY90" s="430"/>
      <c r="AZ90" s="430"/>
      <c r="BA90" s="430"/>
      <c r="BB90" s="430"/>
      <c r="BC90" s="430"/>
      <c r="BD90" s="430"/>
      <c r="BE90" s="430"/>
      <c r="BF90" s="430"/>
      <c r="BG90" s="430"/>
      <c r="BH90" s="430"/>
      <c r="BI90" s="430"/>
      <c r="BJ90" s="430"/>
      <c r="BK90" s="430"/>
      <c r="BL90" s="430"/>
      <c r="BM90" s="430"/>
      <c r="BN90" s="430"/>
      <c r="BO90" s="430"/>
      <c r="BP90" s="430"/>
      <c r="BQ90" s="430"/>
      <c r="BR90" s="430"/>
      <c r="BS90" s="430"/>
      <c r="BT90" s="430"/>
      <c r="BU90" s="430"/>
      <c r="BV90" s="430"/>
      <c r="BW90" s="430"/>
      <c r="BX90" s="430"/>
      <c r="BY90" s="430"/>
      <c r="BZ90" s="430"/>
      <c r="CA90" s="430"/>
      <c r="CB90" s="430"/>
      <c r="CC90" s="430"/>
      <c r="CD90" s="430"/>
      <c r="CE90" s="430"/>
      <c r="CF90" s="430"/>
      <c r="CG90" s="430"/>
      <c r="CH90" s="430"/>
      <c r="CI90" s="430"/>
      <c r="CJ90" s="430"/>
      <c r="CK90" s="430"/>
      <c r="CL90" s="430"/>
      <c r="CM90" s="430"/>
      <c r="CN90" s="430"/>
      <c r="CO90" s="430"/>
      <c r="CP90" s="430"/>
      <c r="CQ90" s="430"/>
      <c r="CR90" s="430"/>
      <c r="CS90" s="430"/>
      <c r="CT90" s="430"/>
      <c r="CU90" s="430"/>
      <c r="CV90" s="430"/>
      <c r="CW90" s="430"/>
      <c r="CX90" s="430"/>
      <c r="CY90" s="430"/>
      <c r="CZ90" s="430"/>
      <c r="DA90" s="430"/>
      <c r="DB90" s="430"/>
      <c r="DC90" s="430"/>
      <c r="DD90" s="430"/>
      <c r="DE90" s="430"/>
      <c r="DF90" s="430"/>
      <c r="DG90" s="430"/>
      <c r="DH90" s="430"/>
      <c r="DI90" s="430"/>
      <c r="DJ90" s="430"/>
      <c r="DK90" s="430"/>
      <c r="DL90" s="430"/>
      <c r="DM90" s="430"/>
      <c r="DN90" s="430"/>
      <c r="DO90" s="430"/>
      <c r="DP90" s="430"/>
      <c r="DQ90" s="430"/>
      <c r="DR90" s="430"/>
      <c r="DS90" s="430"/>
      <c r="DT90" s="430"/>
      <c r="DU90" s="430"/>
      <c r="DV90" s="430"/>
      <c r="DW90" s="430"/>
      <c r="DX90" s="430"/>
      <c r="DY90" s="430"/>
      <c r="DZ90" s="430"/>
      <c r="EA90" s="430"/>
      <c r="EB90" s="430"/>
      <c r="EC90" s="430"/>
      <c r="ED90" s="430"/>
      <c r="EE90" s="430"/>
      <c r="EF90" s="430"/>
      <c r="EG90" s="430"/>
      <c r="EH90" s="430"/>
      <c r="EI90" s="430"/>
      <c r="EJ90" s="430"/>
      <c r="EK90" s="430"/>
      <c r="EL90" s="430"/>
      <c r="EM90" s="430"/>
      <c r="EN90" s="430"/>
      <c r="EO90" s="430"/>
      <c r="EP90" s="430"/>
      <c r="EQ90" s="430"/>
      <c r="ER90" s="430"/>
      <c r="ES90" s="430"/>
      <c r="ET90" s="430"/>
      <c r="EU90" s="430"/>
      <c r="EV90" s="430"/>
      <c r="EW90" s="430"/>
      <c r="EX90" s="430"/>
      <c r="EY90" s="430"/>
      <c r="EZ90" s="430"/>
      <c r="FA90" s="430"/>
      <c r="FB90" s="430"/>
      <c r="FC90" s="430"/>
      <c r="FD90" s="430"/>
      <c r="FE90" s="430"/>
      <c r="FF90" s="430"/>
      <c r="FG90" s="430"/>
      <c r="FH90" s="430"/>
      <c r="FI90" s="430"/>
      <c r="FJ90" s="430"/>
      <c r="FK90" s="430"/>
      <c r="FL90" s="430"/>
      <c r="FM90" s="430"/>
      <c r="FN90" s="430"/>
      <c r="FO90" s="430"/>
      <c r="FP90" s="430"/>
      <c r="FQ90" s="430"/>
      <c r="FR90" s="430"/>
      <c r="FS90" s="430"/>
      <c r="FT90" s="430"/>
      <c r="FU90" s="430"/>
      <c r="FV90" s="430"/>
      <c r="FW90" s="430"/>
      <c r="FX90" s="430"/>
      <c r="FY90" s="430"/>
      <c r="FZ90" s="430"/>
      <c r="GA90" s="430"/>
      <c r="GB90" s="430"/>
      <c r="GC90" s="430"/>
      <c r="GD90" s="430"/>
      <c r="GE90" s="430"/>
      <c r="GF90" s="430"/>
      <c r="GG90" s="430"/>
      <c r="GH90" s="430"/>
      <c r="GI90" s="430"/>
      <c r="GJ90" s="430"/>
      <c r="GK90" s="430"/>
      <c r="GL90" s="430"/>
      <c r="GM90" s="430"/>
      <c r="GN90" s="430"/>
      <c r="GO90" s="430"/>
      <c r="GP90" s="430"/>
      <c r="GQ90" s="430"/>
      <c r="GR90" s="430"/>
      <c r="GS90" s="430"/>
      <c r="GT90" s="430"/>
      <c r="GU90" s="430"/>
      <c r="GV90" s="430"/>
      <c r="GW90" s="430"/>
      <c r="GX90" s="430"/>
      <c r="GY90" s="430"/>
      <c r="GZ90" s="430"/>
      <c r="HA90" s="430"/>
      <c r="HB90" s="430"/>
      <c r="HC90" s="430"/>
      <c r="HD90" s="430"/>
      <c r="HE90" s="430"/>
      <c r="HF90" s="430"/>
      <c r="HG90" s="430"/>
      <c r="HH90" s="430"/>
      <c r="HI90" s="430"/>
      <c r="HJ90" s="430"/>
      <c r="HK90" s="430"/>
      <c r="HL90" s="430"/>
      <c r="HM90" s="430"/>
      <c r="HN90" s="430"/>
      <c r="HO90" s="430"/>
      <c r="HP90" s="430"/>
      <c r="HQ90" s="430"/>
      <c r="HR90" s="430"/>
      <c r="HS90" s="430"/>
      <c r="HT90" s="430"/>
      <c r="HU90" s="430"/>
      <c r="HV90" s="430"/>
      <c r="HW90" s="430"/>
      <c r="HX90" s="430"/>
      <c r="HY90" s="430"/>
      <c r="HZ90" s="430"/>
      <c r="IA90" s="430"/>
      <c r="IB90" s="430"/>
      <c r="IC90" s="430"/>
      <c r="ID90" s="430"/>
      <c r="IE90" s="430"/>
      <c r="IF90" s="430"/>
      <c r="IG90" s="430"/>
      <c r="IH90" s="430"/>
      <c r="II90" s="430"/>
      <c r="IJ90" s="430"/>
      <c r="IK90" s="430"/>
      <c r="IL90" s="430"/>
      <c r="IM90" s="430"/>
      <c r="IN90" s="430"/>
      <c r="IO90" s="430"/>
      <c r="IP90" s="430"/>
      <c r="IQ90" s="430"/>
      <c r="IR90" s="430"/>
      <c r="IS90" s="430"/>
      <c r="IT90" s="430"/>
      <c r="IU90" s="430"/>
      <c r="IV90" s="430"/>
      <c r="IW90" s="430"/>
      <c r="IX90" s="430"/>
      <c r="IY90" s="430"/>
      <c r="IZ90" s="430"/>
      <c r="JA90" s="430"/>
      <c r="JB90" s="430"/>
      <c r="JC90" s="430"/>
      <c r="JD90" s="430"/>
      <c r="JE90" s="430"/>
      <c r="JF90" s="430"/>
      <c r="JG90" s="430"/>
      <c r="JH90" s="430"/>
      <c r="JI90" s="430"/>
      <c r="JJ90" s="430"/>
    </row>
    <row r="91" spans="1:270" ht="30" customHeight="1" x14ac:dyDescent="0.2">
      <c r="A91" s="1003"/>
      <c r="B91" s="1004"/>
      <c r="C91" s="1004"/>
      <c r="D91" s="1004"/>
      <c r="E91" s="1004"/>
      <c r="F91" s="1004"/>
      <c r="G91" s="1004"/>
      <c r="H91" s="1004"/>
      <c r="I91" s="1004"/>
      <c r="J91" s="1005"/>
      <c r="K91" s="429"/>
    </row>
    <row r="92" spans="1:270" ht="30" customHeight="1" x14ac:dyDescent="0.2">
      <c r="A92" s="1003"/>
      <c r="B92" s="1004"/>
      <c r="C92" s="1004"/>
      <c r="D92" s="1004"/>
      <c r="E92" s="1004"/>
      <c r="F92" s="1004"/>
      <c r="G92" s="1004"/>
      <c r="H92" s="1004"/>
      <c r="I92" s="1004"/>
      <c r="J92" s="1005"/>
      <c r="K92" s="429"/>
    </row>
    <row r="93" spans="1:270" ht="30" customHeight="1" thickBot="1" x14ac:dyDescent="0.25">
      <c r="A93" s="1006"/>
      <c r="B93" s="1007"/>
      <c r="C93" s="1007"/>
      <c r="D93" s="1007"/>
      <c r="E93" s="1007"/>
      <c r="F93" s="1007"/>
      <c r="G93" s="1007"/>
      <c r="H93" s="1007"/>
      <c r="I93" s="1007"/>
      <c r="J93" s="1008"/>
      <c r="K93" s="429"/>
    </row>
    <row r="94" spans="1:270" ht="25.15" customHeight="1" thickBot="1" x14ac:dyDescent="0.25">
      <c r="A94" s="447"/>
      <c r="B94" s="519"/>
      <c r="C94" s="447"/>
      <c r="D94" s="449"/>
      <c r="E94" s="449"/>
      <c r="F94" s="450"/>
      <c r="G94" s="449"/>
      <c r="H94" s="449"/>
      <c r="I94" s="451"/>
      <c r="J94" s="451"/>
      <c r="K94" s="451"/>
    </row>
    <row r="95" spans="1:270" ht="35.25" customHeight="1" x14ac:dyDescent="0.2">
      <c r="A95" s="993" t="s">
        <v>104</v>
      </c>
      <c r="B95" s="913"/>
      <c r="C95" s="913"/>
      <c r="D95" s="913"/>
      <c r="E95" s="913"/>
      <c r="F95" s="913"/>
      <c r="G95" s="913"/>
      <c r="H95" s="913"/>
      <c r="I95" s="913"/>
      <c r="J95" s="914"/>
      <c r="K95" s="429"/>
      <c r="L95" s="430"/>
    </row>
    <row r="96" spans="1:270" ht="35.25" customHeight="1" x14ac:dyDescent="0.2">
      <c r="A96" s="520"/>
      <c r="B96" s="519"/>
      <c r="C96" s="429"/>
      <c r="D96" s="429"/>
      <c r="E96" s="429"/>
      <c r="F96" s="521"/>
      <c r="G96" s="429"/>
      <c r="H96" s="429"/>
      <c r="I96" s="447"/>
      <c r="J96" s="522"/>
      <c r="K96" s="430"/>
      <c r="L96" s="430"/>
    </row>
    <row r="97" spans="1:12" ht="50.25" customHeight="1" x14ac:dyDescent="0.2">
      <c r="A97" s="520"/>
      <c r="B97" s="519"/>
      <c r="C97" s="429"/>
      <c r="D97" s="429"/>
      <c r="E97" s="429"/>
      <c r="F97" s="521"/>
      <c r="G97" s="429"/>
      <c r="H97" s="429"/>
      <c r="I97" s="447"/>
      <c r="J97" s="522"/>
      <c r="K97" s="430"/>
      <c r="L97" s="430"/>
    </row>
    <row r="98" spans="1:12" ht="50.25" customHeight="1" x14ac:dyDescent="0.2">
      <c r="A98" s="520"/>
      <c r="B98" s="519"/>
      <c r="C98" s="429"/>
      <c r="D98" s="429"/>
      <c r="E98" s="429"/>
      <c r="F98" s="521"/>
      <c r="G98" s="429"/>
      <c r="H98" s="429"/>
      <c r="I98" s="447"/>
      <c r="J98" s="522"/>
      <c r="K98" s="430"/>
      <c r="L98" s="430"/>
    </row>
    <row r="99" spans="1:12" ht="50.25" customHeight="1" x14ac:dyDescent="0.2">
      <c r="A99" s="520"/>
      <c r="B99" s="519"/>
      <c r="C99" s="429"/>
      <c r="D99" s="429"/>
      <c r="E99" s="429"/>
      <c r="F99" s="521"/>
      <c r="G99" s="429"/>
      <c r="H99" s="429"/>
      <c r="I99" s="447"/>
      <c r="J99" s="522"/>
      <c r="K99" s="447"/>
      <c r="L99" s="430"/>
    </row>
    <row r="100" spans="1:12" ht="50.25" customHeight="1" x14ac:dyDescent="0.2">
      <c r="A100" s="520"/>
      <c r="B100" s="519"/>
      <c r="C100" s="429"/>
      <c r="D100" s="429"/>
      <c r="E100" s="429"/>
      <c r="F100" s="521"/>
      <c r="G100" s="429"/>
      <c r="H100" s="429"/>
      <c r="I100" s="447"/>
      <c r="J100" s="522"/>
      <c r="K100" s="430"/>
      <c r="L100" s="430"/>
    </row>
    <row r="101" spans="1:12" ht="50.25" customHeight="1" x14ac:dyDescent="0.2">
      <c r="A101" s="520"/>
      <c r="B101" s="519"/>
      <c r="C101" s="429"/>
      <c r="D101" s="429"/>
      <c r="E101" s="429"/>
      <c r="F101" s="521"/>
      <c r="G101" s="429"/>
      <c r="H101" s="429"/>
      <c r="I101" s="447"/>
      <c r="J101" s="522"/>
      <c r="K101" s="430"/>
      <c r="L101" s="430"/>
    </row>
    <row r="102" spans="1:12" ht="50.25" customHeight="1" x14ac:dyDescent="0.2">
      <c r="A102" s="520"/>
      <c r="B102" s="519"/>
      <c r="C102" s="429"/>
      <c r="D102" s="429"/>
      <c r="E102" s="429"/>
      <c r="F102" s="521"/>
      <c r="G102" s="429"/>
      <c r="H102" s="429"/>
      <c r="I102" s="447"/>
      <c r="J102" s="522"/>
      <c r="K102" s="430"/>
      <c r="L102" s="430"/>
    </row>
    <row r="103" spans="1:12" ht="30" customHeight="1" x14ac:dyDescent="0.2">
      <c r="A103" s="520"/>
      <c r="B103" s="519"/>
      <c r="C103" s="429"/>
      <c r="D103" s="429"/>
      <c r="E103" s="537"/>
      <c r="F103" s="989" t="s">
        <v>386</v>
      </c>
      <c r="G103" s="990"/>
      <c r="H103" s="429"/>
      <c r="I103" s="447"/>
      <c r="J103" s="522"/>
      <c r="K103" s="430"/>
      <c r="L103" s="430"/>
    </row>
    <row r="104" spans="1:12" ht="30" customHeight="1" x14ac:dyDescent="0.2">
      <c r="A104" s="520"/>
      <c r="B104" s="519"/>
      <c r="C104" s="429"/>
      <c r="D104" s="429"/>
      <c r="E104" s="537"/>
      <c r="F104" s="476" t="s">
        <v>374</v>
      </c>
      <c r="G104" s="476" t="s">
        <v>372</v>
      </c>
      <c r="H104" s="429"/>
      <c r="I104" s="447"/>
      <c r="J104" s="522"/>
      <c r="K104" s="430"/>
      <c r="L104" s="430"/>
    </row>
    <row r="105" spans="1:12" ht="30" customHeight="1" x14ac:dyDescent="0.2">
      <c r="A105" s="520"/>
      <c r="B105" s="519"/>
      <c r="C105" s="429"/>
      <c r="D105" s="429"/>
      <c r="E105" s="537"/>
      <c r="F105" s="476" t="s">
        <v>373</v>
      </c>
      <c r="G105" s="476" t="s">
        <v>371</v>
      </c>
      <c r="H105" s="429"/>
      <c r="I105" s="447"/>
      <c r="J105" s="522"/>
      <c r="K105" s="430"/>
      <c r="L105" s="430"/>
    </row>
    <row r="106" spans="1:12" ht="30" customHeight="1" x14ac:dyDescent="0.2">
      <c r="A106" s="520"/>
      <c r="B106" s="519"/>
      <c r="C106" s="429"/>
      <c r="D106" s="429"/>
      <c r="E106" s="537"/>
      <c r="F106" s="476" t="s">
        <v>142</v>
      </c>
      <c r="G106" s="476" t="s">
        <v>81</v>
      </c>
      <c r="H106" s="429"/>
      <c r="I106" s="447"/>
      <c r="J106" s="522"/>
      <c r="K106" s="430"/>
      <c r="L106" s="430"/>
    </row>
    <row r="107" spans="1:12" ht="30" customHeight="1" x14ac:dyDescent="0.2">
      <c r="A107" s="520"/>
      <c r="B107" s="519"/>
      <c r="C107" s="429"/>
      <c r="D107" s="429"/>
      <c r="E107" s="537"/>
      <c r="F107" s="476" t="s">
        <v>144</v>
      </c>
      <c r="G107" s="476" t="s">
        <v>370</v>
      </c>
      <c r="H107" s="429"/>
      <c r="I107" s="447"/>
      <c r="J107" s="522"/>
      <c r="K107" s="430"/>
      <c r="L107" s="430"/>
    </row>
    <row r="108" spans="1:12" ht="30" customHeight="1" x14ac:dyDescent="0.2">
      <c r="A108" s="520"/>
      <c r="B108" s="519"/>
      <c r="C108" s="429"/>
      <c r="D108" s="429"/>
      <c r="E108" s="537"/>
      <c r="F108" s="476">
        <v>0</v>
      </c>
      <c r="G108" s="476" t="s">
        <v>112</v>
      </c>
      <c r="H108" s="429"/>
      <c r="I108" s="447"/>
      <c r="J108" s="522"/>
      <c r="K108" s="430"/>
      <c r="L108" s="430"/>
    </row>
    <row r="109" spans="1:12" ht="25.15" customHeight="1" thickBot="1" x14ac:dyDescent="0.25">
      <c r="A109" s="523"/>
      <c r="B109" s="524"/>
      <c r="C109" s="525"/>
      <c r="D109" s="525"/>
      <c r="E109" s="525"/>
      <c r="F109" s="526"/>
      <c r="G109" s="525"/>
      <c r="H109" s="525"/>
      <c r="I109" s="527"/>
      <c r="J109" s="528"/>
      <c r="K109" s="430"/>
      <c r="L109" s="430"/>
    </row>
    <row r="110" spans="1:12" ht="25.15" customHeight="1" x14ac:dyDescent="0.2">
      <c r="A110" s="508"/>
      <c r="B110" s="529"/>
      <c r="C110" s="530"/>
      <c r="D110" s="530"/>
      <c r="E110" s="530"/>
      <c r="F110" s="531"/>
      <c r="G110" s="530"/>
      <c r="H110" s="530"/>
      <c r="I110" s="508"/>
      <c r="J110" s="508"/>
      <c r="K110" s="430"/>
      <c r="L110" s="430"/>
    </row>
    <row r="111" spans="1:12" ht="25.15" customHeight="1" x14ac:dyDescent="0.2">
      <c r="A111" s="508"/>
      <c r="B111" s="529"/>
      <c r="C111" s="530"/>
      <c r="D111" s="530"/>
      <c r="E111" s="530"/>
      <c r="F111" s="531"/>
      <c r="G111" s="530"/>
      <c r="H111" s="530"/>
      <c r="I111" s="508"/>
      <c r="J111" s="508"/>
      <c r="K111" s="452"/>
    </row>
    <row r="112" spans="1:12" ht="25.15" customHeight="1" x14ac:dyDescent="0.2">
      <c r="A112" s="508"/>
      <c r="B112" s="529"/>
      <c r="C112" s="530"/>
      <c r="D112" s="530"/>
      <c r="E112" s="530"/>
      <c r="F112" s="531"/>
      <c r="G112" s="530"/>
      <c r="H112" s="530"/>
      <c r="I112" s="508"/>
      <c r="J112" s="508"/>
      <c r="K112" s="452"/>
    </row>
    <row r="113" spans="1:12" ht="25.15" customHeight="1" x14ac:dyDescent="0.2">
      <c r="A113" s="508"/>
      <c r="B113" s="529"/>
      <c r="C113" s="530"/>
      <c r="D113" s="530"/>
      <c r="E113" s="530"/>
      <c r="F113" s="531"/>
      <c r="G113" s="530"/>
      <c r="H113" s="530"/>
      <c r="I113" s="508"/>
      <c r="J113" s="508"/>
      <c r="K113" s="452"/>
    </row>
    <row r="114" spans="1:12" ht="25.15" customHeight="1" x14ac:dyDescent="0.2">
      <c r="A114" s="508"/>
      <c r="B114" s="529"/>
      <c r="C114" s="530"/>
      <c r="D114" s="530"/>
      <c r="E114" s="530"/>
      <c r="F114" s="531"/>
      <c r="G114" s="530"/>
      <c r="H114" s="530"/>
      <c r="I114" s="508"/>
      <c r="J114" s="508"/>
      <c r="K114" s="452"/>
    </row>
    <row r="115" spans="1:12" ht="25.15" customHeight="1" x14ac:dyDescent="0.2">
      <c r="A115" s="508"/>
      <c r="B115" s="529"/>
      <c r="C115" s="530"/>
      <c r="D115" s="530"/>
      <c r="E115" s="530"/>
      <c r="F115" s="531"/>
      <c r="G115" s="530"/>
      <c r="H115" s="530"/>
      <c r="I115" s="508"/>
      <c r="J115" s="508"/>
      <c r="K115" s="452"/>
      <c r="L115" s="532"/>
    </row>
    <row r="116" spans="1:12" ht="25.15" customHeight="1" x14ac:dyDescent="0.2">
      <c r="A116" s="508"/>
      <c r="C116" s="530"/>
      <c r="D116" s="530"/>
      <c r="E116" s="530"/>
      <c r="F116" s="531"/>
      <c r="G116" s="530"/>
      <c r="H116" s="530"/>
      <c r="I116" s="508"/>
      <c r="J116" s="508"/>
      <c r="K116" s="452"/>
      <c r="L116" s="532"/>
    </row>
    <row r="117" spans="1:12" ht="25.15" customHeight="1" x14ac:dyDescent="0.2">
      <c r="A117" s="508"/>
      <c r="C117" s="530"/>
      <c r="D117" s="530"/>
      <c r="E117" s="530"/>
      <c r="F117" s="531"/>
      <c r="G117" s="530"/>
      <c r="H117" s="530"/>
      <c r="I117" s="508"/>
      <c r="J117" s="508"/>
      <c r="K117" s="452"/>
      <c r="L117" s="532"/>
    </row>
    <row r="118" spans="1:12" ht="50.25" customHeight="1" x14ac:dyDescent="0.2">
      <c r="A118" s="508"/>
      <c r="C118" s="530"/>
      <c r="D118" s="530"/>
      <c r="E118" s="530"/>
      <c r="F118" s="531"/>
      <c r="G118" s="530"/>
      <c r="H118" s="530"/>
      <c r="I118" s="508"/>
      <c r="J118" s="508"/>
      <c r="K118" s="452"/>
      <c r="L118" s="532"/>
    </row>
    <row r="119" spans="1:12" ht="50.25" customHeight="1" x14ac:dyDescent="0.2">
      <c r="A119" s="508"/>
      <c r="C119" s="530"/>
      <c r="D119" s="530"/>
      <c r="E119" s="530"/>
      <c r="F119" s="531"/>
      <c r="G119" s="530"/>
      <c r="H119" s="530"/>
      <c r="I119" s="508"/>
      <c r="J119" s="508"/>
      <c r="K119" s="452"/>
      <c r="L119" s="532"/>
    </row>
    <row r="120" spans="1:12" ht="50.25" customHeight="1" x14ac:dyDescent="0.2">
      <c r="A120" s="508"/>
      <c r="C120" s="530"/>
      <c r="D120" s="530"/>
      <c r="E120" s="530"/>
      <c r="F120" s="531"/>
      <c r="G120" s="530"/>
      <c r="H120" s="530"/>
      <c r="I120" s="508"/>
      <c r="J120" s="508"/>
      <c r="K120" s="452"/>
      <c r="L120" s="532"/>
    </row>
    <row r="121" spans="1:12" ht="50.25" customHeight="1" x14ac:dyDescent="0.2">
      <c r="A121" s="508"/>
      <c r="C121" s="530"/>
      <c r="D121" s="530"/>
      <c r="E121" s="530"/>
      <c r="F121" s="531"/>
      <c r="G121" s="530"/>
      <c r="H121" s="530"/>
      <c r="I121" s="508"/>
      <c r="J121" s="508"/>
      <c r="K121" s="452"/>
      <c r="L121" s="532"/>
    </row>
    <row r="122" spans="1:12" ht="50.25" customHeight="1" x14ac:dyDescent="0.2">
      <c r="A122" s="508"/>
      <c r="C122" s="530"/>
      <c r="D122" s="530"/>
      <c r="E122" s="530"/>
      <c r="F122" s="531"/>
      <c r="G122" s="530"/>
      <c r="H122" s="530"/>
      <c r="I122" s="508"/>
      <c r="J122" s="508"/>
      <c r="K122" s="452"/>
      <c r="L122" s="532"/>
    </row>
    <row r="123" spans="1:12" ht="50.25" customHeight="1" x14ac:dyDescent="0.2">
      <c r="A123" s="508"/>
      <c r="C123" s="530"/>
      <c r="D123" s="530"/>
      <c r="E123" s="530"/>
      <c r="F123" s="531"/>
      <c r="G123" s="530"/>
      <c r="H123" s="530"/>
      <c r="I123" s="508"/>
      <c r="J123" s="508"/>
      <c r="K123" s="452"/>
      <c r="L123" s="532"/>
    </row>
    <row r="124" spans="1:12" ht="50.25" customHeight="1" x14ac:dyDescent="0.2">
      <c r="A124" s="508"/>
      <c r="C124" s="530"/>
      <c r="D124" s="530"/>
      <c r="E124" s="530"/>
      <c r="F124" s="531"/>
      <c r="G124" s="530"/>
      <c r="H124" s="530"/>
      <c r="I124" s="508"/>
      <c r="J124" s="508"/>
      <c r="K124" s="452"/>
      <c r="L124" s="532"/>
    </row>
    <row r="125" spans="1:12" ht="50.25" customHeight="1" x14ac:dyDescent="0.2">
      <c r="A125" s="508"/>
      <c r="C125" s="530"/>
      <c r="D125" s="530"/>
      <c r="E125" s="530"/>
      <c r="F125" s="531"/>
      <c r="G125" s="530"/>
      <c r="H125" s="530"/>
      <c r="I125" s="508"/>
      <c r="J125" s="508"/>
      <c r="K125" s="452"/>
      <c r="L125" s="532"/>
    </row>
    <row r="126" spans="1:12" ht="50.25" customHeight="1" x14ac:dyDescent="0.2">
      <c r="A126" s="508"/>
      <c r="C126" s="530"/>
      <c r="D126" s="530"/>
      <c r="E126" s="530"/>
      <c r="F126" s="531"/>
      <c r="G126" s="530"/>
      <c r="H126" s="530"/>
      <c r="I126" s="508"/>
      <c r="J126" s="508"/>
      <c r="K126" s="452"/>
      <c r="L126" s="532"/>
    </row>
    <row r="127" spans="1:12" ht="50.25" customHeight="1" x14ac:dyDescent="0.2">
      <c r="A127" s="508"/>
      <c r="C127" s="530"/>
      <c r="D127" s="530"/>
      <c r="E127" s="530"/>
      <c r="F127" s="531"/>
      <c r="G127" s="530"/>
      <c r="H127" s="530"/>
      <c r="I127" s="508"/>
      <c r="J127" s="508"/>
      <c r="K127" s="452"/>
      <c r="L127" s="532"/>
    </row>
    <row r="128" spans="1:12" ht="50.25" customHeight="1" x14ac:dyDescent="0.2">
      <c r="A128" s="508"/>
      <c r="C128" s="530"/>
      <c r="D128" s="530"/>
      <c r="E128" s="530"/>
      <c r="F128" s="531"/>
      <c r="G128" s="530"/>
      <c r="H128" s="530"/>
      <c r="I128" s="508"/>
      <c r="J128" s="508"/>
      <c r="K128" s="452"/>
      <c r="L128" s="532"/>
    </row>
    <row r="129" spans="1:12" ht="50.25" customHeight="1" x14ac:dyDescent="0.2">
      <c r="A129" s="508"/>
      <c r="C129" s="530"/>
      <c r="D129" s="530"/>
      <c r="E129" s="530"/>
      <c r="F129" s="531"/>
      <c r="G129" s="530"/>
      <c r="H129" s="530"/>
      <c r="I129" s="508"/>
      <c r="J129" s="508"/>
      <c r="K129" s="452"/>
      <c r="L129" s="532"/>
    </row>
    <row r="130" spans="1:12" ht="50.25" customHeight="1" x14ac:dyDescent="0.2">
      <c r="A130" s="508"/>
      <c r="C130" s="530"/>
      <c r="D130" s="530"/>
      <c r="E130" s="530"/>
      <c r="F130" s="531"/>
      <c r="G130" s="530"/>
      <c r="H130" s="530"/>
      <c r="I130" s="508"/>
      <c r="J130" s="508"/>
      <c r="K130" s="452"/>
      <c r="L130" s="532"/>
    </row>
    <row r="131" spans="1:12" ht="50.25" customHeight="1" x14ac:dyDescent="0.2">
      <c r="A131" s="508"/>
      <c r="C131" s="530"/>
      <c r="D131" s="530"/>
      <c r="E131" s="530"/>
      <c r="F131" s="531"/>
      <c r="G131" s="530"/>
      <c r="H131" s="530"/>
      <c r="I131" s="508"/>
      <c r="J131" s="508"/>
      <c r="K131" s="452"/>
      <c r="L131" s="532"/>
    </row>
    <row r="132" spans="1:12" ht="50.25" customHeight="1" x14ac:dyDescent="0.2">
      <c r="A132" s="508"/>
      <c r="C132" s="530"/>
      <c r="D132" s="530"/>
      <c r="E132" s="530"/>
      <c r="F132" s="531"/>
      <c r="G132" s="530"/>
      <c r="H132" s="530"/>
      <c r="I132" s="508"/>
      <c r="J132" s="508"/>
      <c r="K132" s="452"/>
      <c r="L132" s="532"/>
    </row>
    <row r="133" spans="1:12" ht="50.25" customHeight="1" x14ac:dyDescent="0.2">
      <c r="A133" s="508"/>
      <c r="C133" s="530"/>
      <c r="D133" s="530"/>
      <c r="E133" s="530"/>
      <c r="F133" s="531"/>
      <c r="G133" s="530"/>
      <c r="H133" s="530"/>
      <c r="I133" s="508"/>
      <c r="J133" s="508"/>
      <c r="K133" s="452"/>
      <c r="L133" s="532"/>
    </row>
    <row r="134" spans="1:12" ht="50.25" customHeight="1" x14ac:dyDescent="0.2">
      <c r="A134" s="508"/>
      <c r="C134" s="530"/>
      <c r="D134" s="530"/>
      <c r="E134" s="530"/>
      <c r="F134" s="531"/>
      <c r="G134" s="530"/>
      <c r="H134" s="530"/>
      <c r="I134" s="508"/>
      <c r="J134" s="508"/>
      <c r="K134" s="452"/>
      <c r="L134" s="532"/>
    </row>
    <row r="135" spans="1:12" ht="50.25" customHeight="1" x14ac:dyDescent="0.2">
      <c r="A135" s="508"/>
      <c r="C135" s="530"/>
      <c r="D135" s="530"/>
      <c r="E135" s="530"/>
      <c r="F135" s="531"/>
      <c r="G135" s="530"/>
      <c r="H135" s="530"/>
      <c r="I135" s="508"/>
      <c r="J135" s="508"/>
      <c r="K135" s="452"/>
      <c r="L135" s="532"/>
    </row>
    <row r="136" spans="1:12" ht="50.25" customHeight="1" x14ac:dyDescent="0.2">
      <c r="A136" s="508"/>
      <c r="C136" s="530"/>
      <c r="D136" s="530"/>
      <c r="E136" s="530"/>
      <c r="F136" s="531"/>
      <c r="G136" s="530"/>
      <c r="H136" s="530"/>
      <c r="I136" s="508"/>
      <c r="J136" s="508"/>
      <c r="K136" s="452"/>
      <c r="L136" s="532"/>
    </row>
    <row r="137" spans="1:12" ht="50.25" customHeight="1" x14ac:dyDescent="0.2">
      <c r="A137" s="508"/>
      <c r="C137" s="530"/>
      <c r="D137" s="530"/>
      <c r="E137" s="530"/>
      <c r="F137" s="531"/>
      <c r="G137" s="530"/>
      <c r="H137" s="530"/>
      <c r="I137" s="508"/>
      <c r="J137" s="508"/>
      <c r="K137" s="452"/>
      <c r="L137" s="532"/>
    </row>
    <row r="138" spans="1:12" ht="50.25" customHeight="1" x14ac:dyDescent="0.2">
      <c r="A138" s="508"/>
      <c r="C138" s="530"/>
      <c r="D138" s="530"/>
      <c r="E138" s="530"/>
      <c r="F138" s="531"/>
      <c r="G138" s="530"/>
      <c r="H138" s="530"/>
      <c r="I138" s="508"/>
      <c r="J138" s="508"/>
      <c r="K138" s="452"/>
      <c r="L138" s="532"/>
    </row>
    <row r="139" spans="1:12" ht="50.25" customHeight="1" x14ac:dyDescent="0.2">
      <c r="A139" s="508"/>
      <c r="C139" s="530"/>
      <c r="D139" s="530"/>
      <c r="E139" s="530"/>
      <c r="F139" s="531"/>
      <c r="G139" s="530"/>
      <c r="H139" s="530"/>
      <c r="I139" s="508"/>
      <c r="J139" s="508"/>
      <c r="K139" s="452"/>
      <c r="L139" s="532"/>
    </row>
    <row r="140" spans="1:12" ht="50.25" customHeight="1" x14ac:dyDescent="0.2">
      <c r="A140" s="508"/>
      <c r="C140" s="530"/>
      <c r="D140" s="530"/>
      <c r="E140" s="530"/>
      <c r="F140" s="531"/>
      <c r="G140" s="530"/>
      <c r="H140" s="530"/>
      <c r="I140" s="508"/>
      <c r="J140" s="508"/>
      <c r="K140" s="452"/>
      <c r="L140" s="532"/>
    </row>
    <row r="141" spans="1:12" ht="50.25" customHeight="1" x14ac:dyDescent="0.2">
      <c r="A141" s="508"/>
      <c r="C141" s="530"/>
      <c r="D141" s="530"/>
      <c r="E141" s="530"/>
      <c r="F141" s="531"/>
      <c r="G141" s="530"/>
      <c r="H141" s="530"/>
      <c r="I141" s="508"/>
      <c r="J141" s="508"/>
      <c r="K141" s="452"/>
      <c r="L141" s="532"/>
    </row>
    <row r="142" spans="1:12" ht="50.25" customHeight="1" x14ac:dyDescent="0.2">
      <c r="A142" s="508"/>
      <c r="C142" s="530"/>
      <c r="D142" s="530"/>
      <c r="E142" s="530"/>
      <c r="F142" s="531"/>
      <c r="G142" s="530"/>
      <c r="H142" s="530"/>
      <c r="I142" s="508"/>
      <c r="J142" s="508"/>
      <c r="K142" s="452"/>
      <c r="L142" s="532"/>
    </row>
    <row r="143" spans="1:12" ht="50.25" customHeight="1" x14ac:dyDescent="0.2">
      <c r="A143" s="508"/>
      <c r="C143" s="530"/>
      <c r="D143" s="530"/>
      <c r="E143" s="530"/>
      <c r="F143" s="531"/>
      <c r="G143" s="530"/>
      <c r="H143" s="530"/>
      <c r="I143" s="508"/>
      <c r="J143" s="508"/>
      <c r="K143" s="452"/>
      <c r="L143" s="532"/>
    </row>
    <row r="144" spans="1:12" ht="50.25" customHeight="1" x14ac:dyDescent="0.2">
      <c r="A144" s="508"/>
      <c r="C144" s="530"/>
      <c r="D144" s="530"/>
      <c r="E144" s="530"/>
      <c r="F144" s="531"/>
      <c r="G144" s="530"/>
      <c r="H144" s="530"/>
      <c r="I144" s="508"/>
      <c r="J144" s="508"/>
      <c r="K144" s="452"/>
      <c r="L144" s="532"/>
    </row>
    <row r="145" spans="1:12" ht="50.25" customHeight="1" x14ac:dyDescent="0.2">
      <c r="A145" s="508"/>
      <c r="C145" s="530"/>
      <c r="D145" s="530"/>
      <c r="E145" s="530"/>
      <c r="F145" s="531"/>
      <c r="G145" s="530"/>
      <c r="H145" s="530"/>
      <c r="I145" s="508"/>
      <c r="J145" s="508"/>
      <c r="K145" s="452"/>
      <c r="L145" s="532"/>
    </row>
    <row r="146" spans="1:12" ht="50.25" customHeight="1" x14ac:dyDescent="0.2">
      <c r="A146" s="508"/>
      <c r="C146" s="530"/>
      <c r="D146" s="530"/>
      <c r="E146" s="530"/>
      <c r="F146" s="531"/>
      <c r="G146" s="530"/>
      <c r="H146" s="530"/>
      <c r="I146" s="508"/>
      <c r="J146" s="508"/>
      <c r="K146" s="452"/>
      <c r="L146" s="532"/>
    </row>
    <row r="147" spans="1:12" ht="50.25" customHeight="1" x14ac:dyDescent="0.2">
      <c r="A147" s="508"/>
      <c r="C147" s="530"/>
      <c r="D147" s="530"/>
      <c r="E147" s="530"/>
      <c r="F147" s="531"/>
      <c r="G147" s="530"/>
      <c r="H147" s="530"/>
      <c r="I147" s="508"/>
      <c r="J147" s="508"/>
      <c r="K147" s="452"/>
      <c r="L147" s="532"/>
    </row>
    <row r="148" spans="1:12" ht="50.25" customHeight="1" x14ac:dyDescent="0.2">
      <c r="A148" s="508"/>
      <c r="C148" s="530"/>
      <c r="D148" s="530"/>
      <c r="E148" s="530"/>
      <c r="F148" s="531"/>
      <c r="G148" s="530"/>
      <c r="H148" s="530"/>
      <c r="I148" s="508"/>
      <c r="J148" s="508"/>
      <c r="K148" s="452"/>
      <c r="L148" s="532"/>
    </row>
    <row r="149" spans="1:12" ht="50.25" customHeight="1" x14ac:dyDescent="0.2">
      <c r="A149" s="508"/>
      <c r="C149" s="530"/>
      <c r="D149" s="530"/>
      <c r="E149" s="530"/>
      <c r="F149" s="531"/>
      <c r="G149" s="530"/>
      <c r="H149" s="530"/>
      <c r="I149" s="508"/>
      <c r="J149" s="508"/>
      <c r="K149" s="452"/>
      <c r="L149" s="532"/>
    </row>
    <row r="150" spans="1:12" ht="50.25" customHeight="1" x14ac:dyDescent="0.2">
      <c r="A150" s="508"/>
      <c r="C150" s="530"/>
      <c r="D150" s="530"/>
      <c r="E150" s="530"/>
      <c r="F150" s="531"/>
      <c r="G150" s="530"/>
      <c r="H150" s="530"/>
      <c r="I150" s="508"/>
      <c r="J150" s="508"/>
      <c r="K150" s="452"/>
      <c r="L150" s="532"/>
    </row>
    <row r="151" spans="1:12" ht="50.25" customHeight="1" x14ac:dyDescent="0.2">
      <c r="A151" s="508"/>
      <c r="C151" s="530"/>
      <c r="D151" s="530"/>
      <c r="E151" s="530"/>
      <c r="F151" s="531"/>
      <c r="G151" s="530"/>
      <c r="H151" s="530"/>
      <c r="I151" s="508"/>
      <c r="J151" s="508"/>
      <c r="K151" s="452"/>
      <c r="L151" s="532"/>
    </row>
    <row r="152" spans="1:12" ht="50.25" customHeight="1" x14ac:dyDescent="0.2">
      <c r="A152" s="508"/>
      <c r="C152" s="530"/>
      <c r="D152" s="530"/>
      <c r="E152" s="530"/>
      <c r="F152" s="531"/>
      <c r="G152" s="530"/>
      <c r="H152" s="530"/>
      <c r="I152" s="508"/>
      <c r="J152" s="508"/>
      <c r="K152" s="452"/>
      <c r="L152" s="532"/>
    </row>
    <row r="153" spans="1:12" ht="50.25" customHeight="1" x14ac:dyDescent="0.2">
      <c r="A153" s="508"/>
      <c r="C153" s="530"/>
      <c r="D153" s="530"/>
      <c r="E153" s="530"/>
      <c r="F153" s="531"/>
      <c r="G153" s="530"/>
      <c r="H153" s="530"/>
      <c r="I153" s="508"/>
      <c r="J153" s="508"/>
      <c r="K153" s="452"/>
      <c r="L153" s="532"/>
    </row>
    <row r="154" spans="1:12" ht="50.25" customHeight="1" x14ac:dyDescent="0.2">
      <c r="A154" s="508"/>
      <c r="C154" s="530"/>
      <c r="D154" s="530"/>
      <c r="E154" s="530"/>
      <c r="F154" s="531"/>
      <c r="G154" s="530"/>
      <c r="H154" s="530"/>
      <c r="I154" s="508"/>
      <c r="J154" s="508"/>
      <c r="K154" s="452"/>
      <c r="L154" s="532"/>
    </row>
    <row r="155" spans="1:12" ht="50.25" customHeight="1" x14ac:dyDescent="0.2">
      <c r="A155" s="508"/>
      <c r="C155" s="530"/>
      <c r="D155" s="530"/>
      <c r="E155" s="530"/>
      <c r="F155" s="531"/>
      <c r="G155" s="530"/>
      <c r="H155" s="530"/>
      <c r="I155" s="508"/>
      <c r="J155" s="508"/>
      <c r="K155" s="452"/>
      <c r="L155" s="532"/>
    </row>
    <row r="156" spans="1:12" ht="50.25" customHeight="1" x14ac:dyDescent="0.2">
      <c r="A156" s="508"/>
      <c r="C156" s="530"/>
      <c r="D156" s="530"/>
      <c r="E156" s="530"/>
      <c r="F156" s="531"/>
      <c r="G156" s="530"/>
      <c r="H156" s="530"/>
      <c r="I156" s="508"/>
      <c r="J156" s="508"/>
      <c r="K156" s="452"/>
      <c r="L156" s="431"/>
    </row>
    <row r="157" spans="1:12" ht="50.25" customHeight="1" x14ac:dyDescent="0.2">
      <c r="A157" s="508"/>
      <c r="C157" s="530"/>
      <c r="D157" s="530"/>
      <c r="E157" s="530"/>
      <c r="F157" s="531"/>
      <c r="G157" s="530"/>
      <c r="H157" s="530"/>
      <c r="I157" s="508"/>
      <c r="J157" s="508"/>
      <c r="K157" s="452"/>
      <c r="L157" s="431"/>
    </row>
    <row r="158" spans="1:12" ht="50.25" customHeight="1" x14ac:dyDescent="0.2">
      <c r="A158" s="508"/>
      <c r="C158" s="530"/>
      <c r="D158" s="530"/>
      <c r="E158" s="530"/>
      <c r="F158" s="531"/>
      <c r="G158" s="530"/>
      <c r="H158" s="530"/>
      <c r="I158" s="508"/>
      <c r="J158" s="508"/>
      <c r="K158" s="452"/>
      <c r="L158" s="431"/>
    </row>
    <row r="159" spans="1:12" ht="50.25" customHeight="1" x14ac:dyDescent="0.2">
      <c r="A159" s="508"/>
      <c r="C159" s="530"/>
      <c r="D159" s="530"/>
      <c r="E159" s="530"/>
      <c r="F159" s="531"/>
      <c r="G159" s="530"/>
      <c r="H159" s="530"/>
      <c r="I159" s="508"/>
      <c r="J159" s="508"/>
      <c r="K159" s="452"/>
      <c r="L159" s="431"/>
    </row>
    <row r="160" spans="1:12" ht="50.25" customHeight="1" x14ac:dyDescent="0.2">
      <c r="A160" s="508"/>
      <c r="C160" s="530"/>
      <c r="D160" s="530"/>
      <c r="E160" s="530"/>
      <c r="F160" s="531"/>
      <c r="G160" s="530"/>
      <c r="H160" s="530"/>
      <c r="I160" s="508"/>
      <c r="J160" s="508"/>
      <c r="K160" s="452"/>
      <c r="L160" s="431"/>
    </row>
    <row r="161" spans="1:12" ht="50.25" customHeight="1" x14ac:dyDescent="0.2">
      <c r="A161" s="508"/>
      <c r="C161" s="530"/>
      <c r="D161" s="530"/>
      <c r="E161" s="530"/>
      <c r="F161" s="531"/>
      <c r="G161" s="530"/>
      <c r="H161" s="530"/>
      <c r="I161" s="508"/>
      <c r="J161" s="508"/>
      <c r="K161" s="452"/>
      <c r="L161" s="431"/>
    </row>
    <row r="162" spans="1:12" ht="50.25" customHeight="1" x14ac:dyDescent="0.2">
      <c r="A162" s="508"/>
      <c r="C162" s="530"/>
      <c r="D162" s="530"/>
      <c r="E162" s="530"/>
      <c r="F162" s="531"/>
      <c r="G162" s="530"/>
      <c r="H162" s="530"/>
      <c r="I162" s="508"/>
      <c r="J162" s="508"/>
      <c r="K162" s="452"/>
      <c r="L162" s="431"/>
    </row>
    <row r="163" spans="1:12" ht="50.25" customHeight="1" x14ac:dyDescent="0.2">
      <c r="A163" s="508"/>
      <c r="C163" s="530"/>
      <c r="D163" s="530"/>
      <c r="E163" s="530"/>
      <c r="F163" s="531"/>
      <c r="G163" s="530"/>
      <c r="H163" s="530"/>
      <c r="I163" s="508"/>
      <c r="J163" s="508"/>
      <c r="K163" s="452"/>
      <c r="L163" s="431"/>
    </row>
    <row r="164" spans="1:12" ht="50.25" customHeight="1" x14ac:dyDescent="0.2">
      <c r="A164" s="508"/>
      <c r="C164" s="530"/>
      <c r="D164" s="530"/>
      <c r="E164" s="530"/>
      <c r="F164" s="531"/>
      <c r="G164" s="530"/>
      <c r="H164" s="530"/>
      <c r="I164" s="508"/>
      <c r="J164" s="508"/>
      <c r="K164" s="452"/>
      <c r="L164" s="431"/>
    </row>
    <row r="165" spans="1:12" ht="50.25" customHeight="1" x14ac:dyDescent="0.2">
      <c r="A165" s="508"/>
      <c r="C165" s="530"/>
      <c r="D165" s="530"/>
      <c r="E165" s="530"/>
      <c r="F165" s="531"/>
      <c r="G165" s="530"/>
      <c r="H165" s="530"/>
      <c r="I165" s="508"/>
      <c r="J165" s="508"/>
      <c r="K165" s="452"/>
      <c r="L165" s="431"/>
    </row>
    <row r="166" spans="1:12" ht="50.25" customHeight="1" x14ac:dyDescent="0.2">
      <c r="A166" s="508"/>
      <c r="C166" s="530"/>
      <c r="D166" s="530"/>
      <c r="E166" s="530"/>
      <c r="F166" s="531"/>
      <c r="G166" s="530"/>
      <c r="H166" s="530"/>
      <c r="I166" s="508"/>
      <c r="J166" s="508"/>
      <c r="K166" s="452"/>
      <c r="L166" s="431"/>
    </row>
    <row r="167" spans="1:12" ht="50.25" customHeight="1" x14ac:dyDescent="0.2">
      <c r="A167" s="508"/>
      <c r="C167" s="530"/>
      <c r="D167" s="530"/>
      <c r="E167" s="530"/>
      <c r="F167" s="531"/>
      <c r="G167" s="530"/>
      <c r="H167" s="530"/>
      <c r="I167" s="508"/>
      <c r="J167" s="508"/>
      <c r="K167" s="452"/>
      <c r="L167" s="431"/>
    </row>
    <row r="168" spans="1:12" ht="50.25" customHeight="1" x14ac:dyDescent="0.2">
      <c r="A168" s="508"/>
      <c r="C168" s="530"/>
      <c r="D168" s="530"/>
      <c r="E168" s="530"/>
      <c r="F168" s="531"/>
      <c r="G168" s="530"/>
      <c r="H168" s="530"/>
      <c r="I168" s="508"/>
      <c r="J168" s="508"/>
      <c r="K168" s="452"/>
      <c r="L168" s="431"/>
    </row>
  </sheetData>
  <mergeCells count="145">
    <mergeCell ref="F103:G103"/>
    <mergeCell ref="E67:F67"/>
    <mergeCell ref="G67:J67"/>
    <mergeCell ref="A86:C86"/>
    <mergeCell ref="A95:J95"/>
    <mergeCell ref="A80:C80"/>
    <mergeCell ref="E80:H80"/>
    <mergeCell ref="E82:F82"/>
    <mergeCell ref="G82:J82"/>
    <mergeCell ref="A87:J87"/>
    <mergeCell ref="A89:J93"/>
    <mergeCell ref="E85:F85"/>
    <mergeCell ref="G84:J84"/>
    <mergeCell ref="G85:J85"/>
    <mergeCell ref="A88:J88"/>
    <mergeCell ref="E83:F83"/>
    <mergeCell ref="G83:J83"/>
    <mergeCell ref="E84:F84"/>
    <mergeCell ref="E69:F69"/>
    <mergeCell ref="G69:J69"/>
    <mergeCell ref="E70:F70"/>
    <mergeCell ref="G70:J70"/>
    <mergeCell ref="A73:C73"/>
    <mergeCell ref="A81:C81"/>
    <mergeCell ref="E68:F68"/>
    <mergeCell ref="G68:J68"/>
    <mergeCell ref="E71:F71"/>
    <mergeCell ref="G71:J71"/>
    <mergeCell ref="A58:C58"/>
    <mergeCell ref="E58:J58"/>
    <mergeCell ref="A72:C72"/>
    <mergeCell ref="E72:J72"/>
    <mergeCell ref="E86:F86"/>
    <mergeCell ref="G86:J86"/>
    <mergeCell ref="A59:C59"/>
    <mergeCell ref="E62:F62"/>
    <mergeCell ref="G62:J62"/>
    <mergeCell ref="E60:F60"/>
    <mergeCell ref="E79:F79"/>
    <mergeCell ref="G79:J79"/>
    <mergeCell ref="E75:F75"/>
    <mergeCell ref="G75:J75"/>
    <mergeCell ref="E77:F77"/>
    <mergeCell ref="G77:J77"/>
    <mergeCell ref="E76:F76"/>
    <mergeCell ref="G76:J76"/>
    <mergeCell ref="E74:F74"/>
    <mergeCell ref="G74:J74"/>
    <mergeCell ref="E78:F78"/>
    <mergeCell ref="G78:J78"/>
    <mergeCell ref="E63:F63"/>
    <mergeCell ref="G63:J63"/>
    <mergeCell ref="A37:C37"/>
    <mergeCell ref="E47:F47"/>
    <mergeCell ref="G47:J47"/>
    <mergeCell ref="E64:F64"/>
    <mergeCell ref="G64:J64"/>
    <mergeCell ref="E65:F65"/>
    <mergeCell ref="G65:J65"/>
    <mergeCell ref="E66:F66"/>
    <mergeCell ref="G66:J66"/>
    <mergeCell ref="A52:C52"/>
    <mergeCell ref="E52:J52"/>
    <mergeCell ref="E43:F43"/>
    <mergeCell ref="G43:J43"/>
    <mergeCell ref="E44:F44"/>
    <mergeCell ref="G44:J44"/>
    <mergeCell ref="A45:C45"/>
    <mergeCell ref="E45:F45"/>
    <mergeCell ref="G45:J45"/>
    <mergeCell ref="E48:F48"/>
    <mergeCell ref="E61:F61"/>
    <mergeCell ref="G61:J61"/>
    <mergeCell ref="G60:J60"/>
    <mergeCell ref="E54:F54"/>
    <mergeCell ref="G54:J54"/>
    <mergeCell ref="E49:F49"/>
    <mergeCell ref="G49:J49"/>
    <mergeCell ref="E50:F50"/>
    <mergeCell ref="G50:J50"/>
    <mergeCell ref="E51:F51"/>
    <mergeCell ref="G51:J51"/>
    <mergeCell ref="G56:J56"/>
    <mergeCell ref="G55:J55"/>
    <mergeCell ref="E56:F56"/>
    <mergeCell ref="E55:F55"/>
    <mergeCell ref="E57:F57"/>
    <mergeCell ref="G57:J57"/>
    <mergeCell ref="A46:C46"/>
    <mergeCell ref="A53:C53"/>
    <mergeCell ref="G40:J40"/>
    <mergeCell ref="E41:F41"/>
    <mergeCell ref="G41:J41"/>
    <mergeCell ref="F19:J19"/>
    <mergeCell ref="F20:J20"/>
    <mergeCell ref="F22:J22"/>
    <mergeCell ref="F23:J23"/>
    <mergeCell ref="F24:J24"/>
    <mergeCell ref="F25:J25"/>
    <mergeCell ref="F28:J28"/>
    <mergeCell ref="G48:J48"/>
    <mergeCell ref="F29:J29"/>
    <mergeCell ref="E40:F40"/>
    <mergeCell ref="F27:J27"/>
    <mergeCell ref="A21:J21"/>
    <mergeCell ref="E42:F42"/>
    <mergeCell ref="G42:J42"/>
    <mergeCell ref="A36:J36"/>
    <mergeCell ref="E38:F38"/>
    <mergeCell ref="G38:J38"/>
    <mergeCell ref="E39:F39"/>
    <mergeCell ref="G39:J39"/>
    <mergeCell ref="A1:J1"/>
    <mergeCell ref="A2:C2"/>
    <mergeCell ref="E2:J2"/>
    <mergeCell ref="A3:C3"/>
    <mergeCell ref="E3:J3"/>
    <mergeCell ref="A4:C4"/>
    <mergeCell ref="E4:J4"/>
    <mergeCell ref="A5:C5"/>
    <mergeCell ref="E5:J5"/>
    <mergeCell ref="A6:C6"/>
    <mergeCell ref="A9:D9"/>
    <mergeCell ref="A30:J30"/>
    <mergeCell ref="A31:J31"/>
    <mergeCell ref="F32:J32"/>
    <mergeCell ref="F33:J33"/>
    <mergeCell ref="F34:J34"/>
    <mergeCell ref="F17:J17"/>
    <mergeCell ref="A11:J11"/>
    <mergeCell ref="A12:C12"/>
    <mergeCell ref="E6:J6"/>
    <mergeCell ref="F26:J26"/>
    <mergeCell ref="A7:C7"/>
    <mergeCell ref="E7:J7"/>
    <mergeCell ref="A8:C8"/>
    <mergeCell ref="E8:J8"/>
    <mergeCell ref="E9:F9"/>
    <mergeCell ref="G9:J9"/>
    <mergeCell ref="F18:J18"/>
    <mergeCell ref="C13:D13"/>
    <mergeCell ref="F12:J13"/>
    <mergeCell ref="F14:J14"/>
    <mergeCell ref="F15:J15"/>
    <mergeCell ref="F16:J16"/>
  </mergeCells>
  <conditionalFormatting sqref="E42:F42">
    <cfRule type="containsText" dxfId="1872" priority="66" stopIfTrue="1" operator="containsText" text="Mostly">
      <formula>NOT(ISERROR(SEARCH("Mostly",E42)))</formula>
    </cfRule>
  </conditionalFormatting>
  <conditionalFormatting sqref="E44:F44">
    <cfRule type="containsText" dxfId="1871" priority="22" stopIfTrue="1" operator="containsText" text="Mostly">
      <formula>NOT(ISERROR(SEARCH("Mostly",E44)))</formula>
    </cfRule>
  </conditionalFormatting>
  <conditionalFormatting sqref="E44:F44">
    <cfRule type="cellIs" dxfId="1870" priority="23" stopIfTrue="1" operator="equal">
      <formula>"Yes - completely"</formula>
    </cfRule>
    <cfRule type="cellIs" dxfId="1869" priority="24" stopIfTrue="1" operator="equal">
      <formula>"No - not at all"</formula>
    </cfRule>
    <cfRule type="cellIs" dxfId="1868" priority="25" stopIfTrue="1" operator="equal">
      <formula>"Partly"</formula>
    </cfRule>
  </conditionalFormatting>
  <conditionalFormatting sqref="E56:F56">
    <cfRule type="containsText" dxfId="1867" priority="54" stopIfTrue="1" operator="containsText" text="Mostly">
      <formula>NOT(ISERROR(SEARCH("Mostly",E56)))</formula>
    </cfRule>
  </conditionalFormatting>
  <conditionalFormatting sqref="E56:F56">
    <cfRule type="cellIs" dxfId="1866" priority="55" stopIfTrue="1" operator="equal">
      <formula>"Yes - completely"</formula>
    </cfRule>
    <cfRule type="cellIs" dxfId="1865" priority="56" stopIfTrue="1" operator="equal">
      <formula>"No - not at all"</formula>
    </cfRule>
    <cfRule type="cellIs" dxfId="1864" priority="57" stopIfTrue="1" operator="equal">
      <formula>"Partly"</formula>
    </cfRule>
  </conditionalFormatting>
  <conditionalFormatting sqref="E83:F85">
    <cfRule type="containsText" dxfId="1863" priority="18" stopIfTrue="1" operator="containsText" text="Mostly">
      <formula>NOT(ISERROR(SEARCH("Mostly",E83)))</formula>
    </cfRule>
  </conditionalFormatting>
  <conditionalFormatting sqref="E83:F83">
    <cfRule type="cellIs" dxfId="1862" priority="19" stopIfTrue="1" operator="equal">
      <formula>"Yes - completely"</formula>
    </cfRule>
    <cfRule type="cellIs" dxfId="1861" priority="20" stopIfTrue="1" operator="equal">
      <formula>"No - not at all"</formula>
    </cfRule>
    <cfRule type="cellIs" dxfId="1860" priority="21" stopIfTrue="1" operator="equal">
      <formula>"Partly"</formula>
    </cfRule>
  </conditionalFormatting>
  <conditionalFormatting sqref="E78:F78">
    <cfRule type="containsText" dxfId="1859" priority="38" stopIfTrue="1" operator="containsText" text="Mostly">
      <formula>NOT(ISERROR(SEARCH("Mostly",E78)))</formula>
    </cfRule>
  </conditionalFormatting>
  <conditionalFormatting sqref="E78:F78">
    <cfRule type="cellIs" dxfId="1858" priority="39" stopIfTrue="1" operator="equal">
      <formula>"Yes - completely"</formula>
    </cfRule>
    <cfRule type="cellIs" dxfId="1857" priority="40" stopIfTrue="1" operator="equal">
      <formula>"No - not at all"</formula>
    </cfRule>
    <cfRule type="cellIs" dxfId="1856" priority="41" stopIfTrue="1" operator="equal">
      <formula>"Partly"</formula>
    </cfRule>
  </conditionalFormatting>
  <conditionalFormatting sqref="E77:F77">
    <cfRule type="containsText" dxfId="1855" priority="34" stopIfTrue="1" operator="containsText" text="Mostly">
      <formula>NOT(ISERROR(SEARCH("Mostly",E77)))</formula>
    </cfRule>
  </conditionalFormatting>
  <conditionalFormatting sqref="E77:F77">
    <cfRule type="cellIs" dxfId="1854" priority="35" stopIfTrue="1" operator="equal">
      <formula>"Yes - completely"</formula>
    </cfRule>
    <cfRule type="cellIs" dxfId="1853" priority="36" stopIfTrue="1" operator="equal">
      <formula>"No - not at all"</formula>
    </cfRule>
    <cfRule type="cellIs" dxfId="1852" priority="37" stopIfTrue="1" operator="equal">
      <formula>"Partly"</formula>
    </cfRule>
  </conditionalFormatting>
  <conditionalFormatting sqref="E75:F78">
    <cfRule type="containsText" dxfId="1851" priority="26" stopIfTrue="1" operator="containsText" text="Mostly">
      <formula>NOT(ISERROR(SEARCH("Mostly",E75)))</formula>
    </cfRule>
  </conditionalFormatting>
  <conditionalFormatting sqref="E75">
    <cfRule type="cellIs" dxfId="1850" priority="27" stopIfTrue="1" operator="equal">
      <formula>"Yes - completely"</formula>
    </cfRule>
    <cfRule type="cellIs" dxfId="1849" priority="28" stopIfTrue="1" operator="equal">
      <formula>"No - not at all"</formula>
    </cfRule>
    <cfRule type="cellIs" dxfId="1848" priority="29" stopIfTrue="1" operator="equal">
      <formula>"Partly"</formula>
    </cfRule>
  </conditionalFormatting>
  <conditionalFormatting sqref="E23:F23 E25:F25 E27:F27">
    <cfRule type="cellIs" dxfId="1847" priority="80" stopIfTrue="1" operator="equal">
      <formula>"Yes"</formula>
    </cfRule>
  </conditionalFormatting>
  <conditionalFormatting sqref="E23:F23 E25:F25 E27:F27">
    <cfRule type="cellIs" dxfId="1846" priority="79" stopIfTrue="1" operator="equal">
      <formula>"No"</formula>
    </cfRule>
  </conditionalFormatting>
  <conditionalFormatting sqref="E38:F41 E54:F54 E74:F74 E82 E79:F79 E60:F69 E47:F47 E45:F45 E50:F51 E57:F57 E71:F71">
    <cfRule type="containsText" dxfId="1845" priority="78" stopIfTrue="1" operator="containsText" text="Mostly">
      <formula>NOT(ISERROR(SEARCH("Mostly",E38)))</formula>
    </cfRule>
  </conditionalFormatting>
  <conditionalFormatting sqref="E74:F74 E82:F82 E54:F54 E47 E38:F41 E79:F79 E60:F69 E50:F51 E45:F45 E57:F57 E71:F71">
    <cfRule type="cellIs" dxfId="1844" priority="81" stopIfTrue="1" operator="equal">
      <formula>"Yes - completely"</formula>
    </cfRule>
    <cfRule type="cellIs" dxfId="1843" priority="82" stopIfTrue="1" operator="equal">
      <formula>"No - not at all"</formula>
    </cfRule>
    <cfRule type="cellIs" dxfId="1842" priority="83" stopIfTrue="1" operator="equal">
      <formula>"Partly"</formula>
    </cfRule>
  </conditionalFormatting>
  <conditionalFormatting sqref="E20">
    <cfRule type="cellIs" dxfId="1841" priority="77" stopIfTrue="1" operator="equal">
      <formula>"Yes"</formula>
    </cfRule>
  </conditionalFormatting>
  <conditionalFormatting sqref="E20">
    <cfRule type="cellIs" dxfId="1840" priority="76" stopIfTrue="1" operator="equal">
      <formula>"No"</formula>
    </cfRule>
  </conditionalFormatting>
  <conditionalFormatting sqref="E19:E20 E23 E25 E27">
    <cfRule type="cellIs" dxfId="1839" priority="74" stopIfTrue="1" operator="equal">
      <formula>"No"</formula>
    </cfRule>
    <cfRule type="cellIs" dxfId="1838" priority="75" stopIfTrue="1" operator="equal">
      <formula>"Yes"</formula>
    </cfRule>
  </conditionalFormatting>
  <conditionalFormatting sqref="E42:F42">
    <cfRule type="cellIs" dxfId="1837" priority="67" stopIfTrue="1" operator="equal">
      <formula>"Yes - completely"</formula>
    </cfRule>
    <cfRule type="cellIs" dxfId="1836" priority="68" stopIfTrue="1" operator="equal">
      <formula>"No - not at all"</formula>
    </cfRule>
    <cfRule type="cellIs" dxfId="1835" priority="69" stopIfTrue="1" operator="equal">
      <formula>"Partly"</formula>
    </cfRule>
  </conditionalFormatting>
  <conditionalFormatting sqref="E49:F49">
    <cfRule type="containsText" dxfId="1834" priority="62" stopIfTrue="1" operator="containsText" text="Mostly">
      <formula>NOT(ISERROR(SEARCH("Mostly",E49)))</formula>
    </cfRule>
  </conditionalFormatting>
  <conditionalFormatting sqref="E49:F49">
    <cfRule type="cellIs" dxfId="1833" priority="63" stopIfTrue="1" operator="equal">
      <formula>"Yes - completely"</formula>
    </cfRule>
    <cfRule type="cellIs" dxfId="1832" priority="64" stopIfTrue="1" operator="equal">
      <formula>"No - not at all"</formula>
    </cfRule>
    <cfRule type="cellIs" dxfId="1831" priority="65" stopIfTrue="1" operator="equal">
      <formula>"Partly"</formula>
    </cfRule>
  </conditionalFormatting>
  <conditionalFormatting sqref="E48:F49">
    <cfRule type="containsText" dxfId="1830" priority="58" stopIfTrue="1" operator="containsText" text="Mostly">
      <formula>NOT(ISERROR(SEARCH("Mostly",E48)))</formula>
    </cfRule>
  </conditionalFormatting>
  <conditionalFormatting sqref="E48:F48">
    <cfRule type="cellIs" dxfId="1829" priority="59" stopIfTrue="1" operator="equal">
      <formula>"Yes - completely"</formula>
    </cfRule>
    <cfRule type="cellIs" dxfId="1828" priority="60" stopIfTrue="1" operator="equal">
      <formula>"No - not at all"</formula>
    </cfRule>
    <cfRule type="cellIs" dxfId="1827" priority="61" stopIfTrue="1" operator="equal">
      <formula>"Partly"</formula>
    </cfRule>
  </conditionalFormatting>
  <conditionalFormatting sqref="E55:F56">
    <cfRule type="containsText" dxfId="1826" priority="50" stopIfTrue="1" operator="containsText" text="Mostly">
      <formula>NOT(ISERROR(SEARCH("Mostly",E55)))</formula>
    </cfRule>
  </conditionalFormatting>
  <conditionalFormatting sqref="E55:F55">
    <cfRule type="cellIs" dxfId="1825" priority="51" stopIfTrue="1" operator="equal">
      <formula>"Yes - completely"</formula>
    </cfRule>
    <cfRule type="cellIs" dxfId="1824" priority="52" stopIfTrue="1" operator="equal">
      <formula>"No - not at all"</formula>
    </cfRule>
    <cfRule type="cellIs" dxfId="1823" priority="53" stopIfTrue="1" operator="equal">
      <formula>"Partly"</formula>
    </cfRule>
  </conditionalFormatting>
  <conditionalFormatting sqref="E70:F70">
    <cfRule type="containsText" dxfId="1822" priority="46" stopIfTrue="1" operator="containsText" text="Mostly">
      <formula>NOT(ISERROR(SEARCH("Mostly",E70)))</formula>
    </cfRule>
  </conditionalFormatting>
  <conditionalFormatting sqref="E70:F70">
    <cfRule type="cellIs" dxfId="1821" priority="47" stopIfTrue="1" operator="equal">
      <formula>"Yes - completely"</formula>
    </cfRule>
    <cfRule type="cellIs" dxfId="1820" priority="48" stopIfTrue="1" operator="equal">
      <formula>"No - not at all"</formula>
    </cfRule>
    <cfRule type="cellIs" dxfId="1819" priority="49" stopIfTrue="1" operator="equal">
      <formula>"Partly"</formula>
    </cfRule>
  </conditionalFormatting>
  <conditionalFormatting sqref="E76:F76">
    <cfRule type="containsText" dxfId="1818" priority="30" stopIfTrue="1" operator="containsText" text="Mostly">
      <formula>NOT(ISERROR(SEARCH("Mostly",E76)))</formula>
    </cfRule>
  </conditionalFormatting>
  <conditionalFormatting sqref="E76:F76">
    <cfRule type="cellIs" dxfId="1817" priority="31" stopIfTrue="1" operator="equal">
      <formula>"Yes - completely"</formula>
    </cfRule>
    <cfRule type="cellIs" dxfId="1816" priority="32" stopIfTrue="1" operator="equal">
      <formula>"No - not at all"</formula>
    </cfRule>
    <cfRule type="cellIs" dxfId="1815" priority="33" stopIfTrue="1" operator="equal">
      <formula>"Partly"</formula>
    </cfRule>
  </conditionalFormatting>
  <conditionalFormatting sqref="E43:F43">
    <cfRule type="containsText" dxfId="1814" priority="9" operator="containsText" text="3=more than 50%">
      <formula>NOT(ISERROR(SEARCH("3=more than 50%",E43)))</formula>
    </cfRule>
    <cfRule type="containsText" dxfId="1813" priority="10" operator="containsText" text="2=less than 50%">
      <formula>NOT(ISERROR(SEARCH("2=less than 50%",E43)))</formula>
    </cfRule>
    <cfRule type="containsText" dxfId="1812" priority="11" operator="containsText" text="4=100%">
      <formula>NOT(ISERROR(SEARCH("4=100%",E43)))</formula>
    </cfRule>
    <cfRule type="containsText" dxfId="1811" priority="12" operator="containsText" text="1=0">
      <formula>NOT(ISERROR(SEARCH("1=0",E43)))</formula>
    </cfRule>
    <cfRule type="containsText" dxfId="1810" priority="13" operator="containsText" text="4=100%">
      <formula>NOT(ISERROR(SEARCH("4=100%",E43)))</formula>
    </cfRule>
    <cfRule type="containsText" dxfId="1809" priority="14" stopIfTrue="1" operator="containsText" text="Mostly">
      <formula>NOT(ISERROR(SEARCH("Mostly",E43)))</formula>
    </cfRule>
  </conditionalFormatting>
  <conditionalFormatting sqref="E43:F43">
    <cfRule type="cellIs" dxfId="1808" priority="15" stopIfTrue="1" operator="equal">
      <formula>"Yes - completely"</formula>
    </cfRule>
    <cfRule type="cellIs" dxfId="1807" priority="16" stopIfTrue="1" operator="equal">
      <formula>"No - not at all"</formula>
    </cfRule>
    <cfRule type="cellIs" dxfId="1806" priority="17" stopIfTrue="1" operator="equal">
      <formula>"Partly"</formula>
    </cfRule>
  </conditionalFormatting>
  <conditionalFormatting sqref="E84:F85">
    <cfRule type="containsText" dxfId="1805" priority="5" stopIfTrue="1" operator="containsText" text="Mostly">
      <formula>NOT(ISERROR(SEARCH("Mostly",E84)))</formula>
    </cfRule>
  </conditionalFormatting>
  <conditionalFormatting sqref="E84:F84">
    <cfRule type="cellIs" dxfId="1804" priority="6" stopIfTrue="1" operator="equal">
      <formula>"Yes - completely"</formula>
    </cfRule>
    <cfRule type="cellIs" dxfId="1803" priority="7" stopIfTrue="1" operator="equal">
      <formula>"No - not at all"</formula>
    </cfRule>
    <cfRule type="cellIs" dxfId="1802" priority="8" stopIfTrue="1" operator="equal">
      <formula>"Partly"</formula>
    </cfRule>
  </conditionalFormatting>
  <conditionalFormatting sqref="E85">
    <cfRule type="containsText" dxfId="1801" priority="1" stopIfTrue="1" operator="containsText" text="Mostly">
      <formula>NOT(ISERROR(SEARCH("Mostly",E85)))</formula>
    </cfRule>
  </conditionalFormatting>
  <conditionalFormatting sqref="E85:F85">
    <cfRule type="cellIs" dxfId="1800" priority="2" stopIfTrue="1" operator="equal">
      <formula>"Yes - completely"</formula>
    </cfRule>
    <cfRule type="cellIs" dxfId="1799" priority="3" stopIfTrue="1" operator="equal">
      <formula>"No - not at all"</formula>
    </cfRule>
    <cfRule type="cellIs" dxfId="1798" priority="4" stopIfTrue="1" operator="equal">
      <formula>"Partly"</formula>
    </cfRule>
  </conditionalFormatting>
  <dataValidations count="3">
    <dataValidation type="list" allowBlank="1" showInputMessage="1" showErrorMessage="1" sqref="E76:F79 E74:F74 E47:F51 E75 E60:E71 F60:F64 E54:F57 F66:F71 E44:F45 E38:F42 E82:F83 E84:F85" xr:uid="{00000000-0002-0000-0300-000000000000}">
      <formula1>"Yes - completely,Mostly,Partly,No - not at all,N/A"</formula1>
    </dataValidation>
    <dataValidation type="list" allowBlank="1" showInputMessage="1" showErrorMessage="1" sqref="E19:E20" xr:uid="{00000000-0002-0000-0300-000001000000}">
      <formula1>"Yes, No"</formula1>
    </dataValidation>
    <dataValidation type="list" allowBlank="1" showInputMessage="1" showErrorMessage="1" sqref="E43:F43" xr:uid="{00000000-0002-0000-0300-000002000000}">
      <formula1>"1=0, 2=less than 50%, 3=more than 50%, 4=100%,N/A"</formula1>
    </dataValidation>
  </dataValidations>
  <pageMargins left="0.7" right="0.7" top="0.75" bottom="0.75" header="0.3" footer="0.3"/>
  <pageSetup scale="40" fitToHeight="0" orientation="portrait" r:id="rId1"/>
  <ignoredErrors>
    <ignoredError sqref="D43"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5601" r:id="rId4" name="Button 1">
              <controlPr defaultSize="0" print="0" autoFill="0" autoPict="0" macro="[0]!Print_SP">
                <anchor>
                  <from>
                    <xdr:col>10</xdr:col>
                    <xdr:colOff>1314450</xdr:colOff>
                    <xdr:row>0</xdr:row>
                    <xdr:rowOff>152400</xdr:rowOff>
                  </from>
                  <to>
                    <xdr:col>10</xdr:col>
                    <xdr:colOff>3143250</xdr:colOff>
                    <xdr:row>0</xdr:row>
                    <xdr:rowOff>514350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indexed="11"/>
    <pageSetUpPr fitToPage="1"/>
  </sheetPr>
  <dimension ref="A1:JJ168"/>
  <sheetViews>
    <sheetView zoomScale="70" zoomScaleNormal="70"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029" t="s">
        <v>109</v>
      </c>
      <c r="B1" s="1030"/>
      <c r="C1" s="1030"/>
      <c r="D1" s="1030"/>
      <c r="E1" s="1030"/>
      <c r="F1" s="1030"/>
      <c r="G1" s="1030"/>
      <c r="H1" s="1030"/>
      <c r="I1" s="1030"/>
      <c r="J1" s="1031"/>
      <c r="K1" s="51"/>
      <c r="L1" s="51"/>
    </row>
    <row r="2" spans="1:270" s="40" customFormat="1" ht="30" customHeight="1" x14ac:dyDescent="0.2">
      <c r="A2" s="1032" t="s">
        <v>198</v>
      </c>
      <c r="B2" s="1033"/>
      <c r="C2" s="1033"/>
      <c r="D2" s="83"/>
      <c r="E2" s="1034" t="str">
        <f>IF(Information_Page!B27=0,"-",Information_Page!B27)</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IF(AND(Information_Page!J27=0,Information_Page!L27=0),"-",Information_Page!J27&amp;", "&amp;Information_Page!L27)</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IF(Information_Page!N27=0,"-",Information_Page!N27)</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IF(Information_Page!M27=0,"-",Information_Page!M27)</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349</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350</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42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42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42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42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38">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 customHeight="1" x14ac:dyDescent="0.2">
      <c r="A28" s="538">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39">
        <v>12</v>
      </c>
      <c r="B29" s="299"/>
      <c r="C29" s="178" t="s">
        <v>367</v>
      </c>
      <c r="D29" s="303" t="str">
        <f>IF(ISERROR(E28/E24),"-",E28/E24)</f>
        <v>-</v>
      </c>
      <c r="E29" s="302" t="str">
        <f>D29</f>
        <v>-</v>
      </c>
      <c r="F29" s="1086"/>
      <c r="G29" s="1093"/>
      <c r="H29" s="1093"/>
      <c r="I29" s="1093"/>
      <c r="J29" s="1094"/>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023" t="s">
        <v>351</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327</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352</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190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19"/>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014"/>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19"/>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19"/>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19"/>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19"/>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19"/>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19"/>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353</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06"/>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07"/>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014"/>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19"/>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19"/>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19"/>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06"/>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354</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099" t="s">
        <v>386</v>
      </c>
      <c r="G103" s="1100"/>
      <c r="H103" s="51"/>
      <c r="I103" s="42"/>
      <c r="J103" s="65"/>
      <c r="K103" s="59"/>
      <c r="L103" s="59"/>
    </row>
    <row r="104" spans="1:12" ht="30" customHeight="1" x14ac:dyDescent="0.2">
      <c r="A104" s="41"/>
      <c r="B104" s="241"/>
      <c r="C104" s="51"/>
      <c r="D104" s="51"/>
      <c r="E104" s="428"/>
      <c r="F104" s="300" t="s">
        <v>374</v>
      </c>
      <c r="G104" s="300" t="s">
        <v>372</v>
      </c>
      <c r="H104" s="51"/>
      <c r="I104" s="42"/>
      <c r="J104" s="188"/>
      <c r="K104" s="59"/>
      <c r="L104" s="59"/>
    </row>
    <row r="105" spans="1:12" ht="30" customHeight="1" x14ac:dyDescent="0.2">
      <c r="A105" s="41"/>
      <c r="B105" s="241"/>
      <c r="C105" s="51"/>
      <c r="D105" s="51"/>
      <c r="E105" s="428"/>
      <c r="F105" s="300" t="s">
        <v>373</v>
      </c>
      <c r="G105" s="300" t="s">
        <v>371</v>
      </c>
      <c r="H105" s="51"/>
      <c r="I105" s="42"/>
      <c r="J105" s="188"/>
      <c r="K105" s="59"/>
      <c r="L105" s="59"/>
    </row>
    <row r="106" spans="1:12" ht="30" customHeight="1" x14ac:dyDescent="0.2">
      <c r="A106" s="41"/>
      <c r="B106" s="241"/>
      <c r="C106" s="51"/>
      <c r="D106" s="51"/>
      <c r="E106" s="428"/>
      <c r="F106" s="300" t="s">
        <v>142</v>
      </c>
      <c r="G106" s="300" t="s">
        <v>81</v>
      </c>
      <c r="H106" s="51"/>
      <c r="I106" s="42"/>
      <c r="J106" s="188"/>
      <c r="K106" s="59"/>
      <c r="L106" s="59"/>
    </row>
    <row r="107" spans="1:12" ht="30" customHeight="1" x14ac:dyDescent="0.2">
      <c r="A107" s="41"/>
      <c r="B107" s="241"/>
      <c r="C107" s="51"/>
      <c r="D107" s="51"/>
      <c r="E107" s="428"/>
      <c r="F107" s="300" t="s">
        <v>144</v>
      </c>
      <c r="G107" s="300" t="s">
        <v>370</v>
      </c>
      <c r="H107" s="51"/>
      <c r="I107" s="42"/>
      <c r="J107" s="188"/>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G78:J78"/>
    <mergeCell ref="A73:C73"/>
    <mergeCell ref="A72:C72"/>
    <mergeCell ref="E72:J72"/>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G85:J85"/>
    <mergeCell ref="A88:J88"/>
    <mergeCell ref="A89:J93"/>
    <mergeCell ref="G77:J77"/>
    <mergeCell ref="E78:F78"/>
    <mergeCell ref="E71:F71"/>
    <mergeCell ref="G71:J71"/>
    <mergeCell ref="E74:F74"/>
    <mergeCell ref="G74:J74"/>
    <mergeCell ref="E75:F75"/>
    <mergeCell ref="G75:J75"/>
    <mergeCell ref="E76:F76"/>
    <mergeCell ref="G76:J76"/>
    <mergeCell ref="E77:F77"/>
    <mergeCell ref="F103:G103"/>
    <mergeCell ref="G57:J57"/>
    <mergeCell ref="A58:C58"/>
    <mergeCell ref="E58:J58"/>
    <mergeCell ref="E60:F60"/>
    <mergeCell ref="G60:J60"/>
    <mergeCell ref="E61:F61"/>
    <mergeCell ref="G61:J61"/>
    <mergeCell ref="E66:F66"/>
    <mergeCell ref="G66:J66"/>
    <mergeCell ref="A59:C59"/>
    <mergeCell ref="E65:F65"/>
    <mergeCell ref="G65:J65"/>
    <mergeCell ref="E57:F57"/>
    <mergeCell ref="E67:F67"/>
    <mergeCell ref="G67:J67"/>
    <mergeCell ref="E68:F68"/>
    <mergeCell ref="G68:J68"/>
    <mergeCell ref="E69:F69"/>
    <mergeCell ref="G69:J69"/>
    <mergeCell ref="E70:F70"/>
    <mergeCell ref="G70:J70"/>
    <mergeCell ref="E79:F79"/>
    <mergeCell ref="G79:J79"/>
    <mergeCell ref="F15:J15"/>
    <mergeCell ref="F16:J16"/>
    <mergeCell ref="F17:J17"/>
    <mergeCell ref="F18:J18"/>
    <mergeCell ref="F19:J19"/>
    <mergeCell ref="F20:J20"/>
    <mergeCell ref="A21:J21"/>
    <mergeCell ref="F22:J22"/>
    <mergeCell ref="F23:J23"/>
    <mergeCell ref="F24:J24"/>
    <mergeCell ref="F25:J25"/>
    <mergeCell ref="F26:J26"/>
    <mergeCell ref="F27:J27"/>
    <mergeCell ref="F28:J28"/>
    <mergeCell ref="A30:J30"/>
    <mergeCell ref="A31:J31"/>
    <mergeCell ref="F32:J32"/>
    <mergeCell ref="F33:J33"/>
    <mergeCell ref="F29:J29"/>
    <mergeCell ref="A12:C12"/>
    <mergeCell ref="F12:J13"/>
    <mergeCell ref="C13:D13"/>
    <mergeCell ref="F14:J14"/>
    <mergeCell ref="E62:F62"/>
    <mergeCell ref="G62:J62"/>
    <mergeCell ref="E63:F63"/>
    <mergeCell ref="G63:J63"/>
    <mergeCell ref="E64:F64"/>
    <mergeCell ref="G64:J64"/>
    <mergeCell ref="E54:F54"/>
    <mergeCell ref="G54:J54"/>
    <mergeCell ref="G44:J44"/>
    <mergeCell ref="F34:J34"/>
    <mergeCell ref="A36:J36"/>
    <mergeCell ref="E38:F38"/>
    <mergeCell ref="G38:J38"/>
    <mergeCell ref="E39:F39"/>
    <mergeCell ref="G39:J39"/>
    <mergeCell ref="E40:F40"/>
    <mergeCell ref="G40:J40"/>
    <mergeCell ref="E41:F41"/>
    <mergeCell ref="G41:J41"/>
    <mergeCell ref="E42:F42"/>
    <mergeCell ref="E55:F55"/>
    <mergeCell ref="G55:J55"/>
    <mergeCell ref="E56:F56"/>
    <mergeCell ref="G56:J56"/>
    <mergeCell ref="A45:C45"/>
    <mergeCell ref="E45:F45"/>
    <mergeCell ref="G45:J45"/>
    <mergeCell ref="E47:F47"/>
    <mergeCell ref="G47:J47"/>
    <mergeCell ref="E48:F48"/>
    <mergeCell ref="G48:J48"/>
    <mergeCell ref="E49:F49"/>
    <mergeCell ref="G49:J49"/>
    <mergeCell ref="E50:F50"/>
    <mergeCell ref="G50:J50"/>
    <mergeCell ref="E51:F51"/>
    <mergeCell ref="G51:J51"/>
    <mergeCell ref="A52:C52"/>
    <mergeCell ref="E52:J52"/>
    <mergeCell ref="A46:C46"/>
    <mergeCell ref="A53:C53"/>
    <mergeCell ref="E44:F44"/>
    <mergeCell ref="G42:J42"/>
    <mergeCell ref="E43:F43"/>
    <mergeCell ref="G43:J43"/>
    <mergeCell ref="A37:C37"/>
    <mergeCell ref="A11:J11"/>
    <mergeCell ref="A1:J1"/>
    <mergeCell ref="A2:C2"/>
    <mergeCell ref="E2:J2"/>
    <mergeCell ref="A3:C3"/>
    <mergeCell ref="E3:J3"/>
    <mergeCell ref="A4:C4"/>
    <mergeCell ref="E4:J4"/>
    <mergeCell ref="A6:C6"/>
    <mergeCell ref="A5:C5"/>
    <mergeCell ref="E5:J5"/>
    <mergeCell ref="E6:J6"/>
    <mergeCell ref="A7:C7"/>
    <mergeCell ref="E7:J7"/>
    <mergeCell ref="A8:C8"/>
    <mergeCell ref="E8:J8"/>
    <mergeCell ref="A9:D9"/>
    <mergeCell ref="E9:F9"/>
    <mergeCell ref="G9:J9"/>
  </mergeCells>
  <conditionalFormatting sqref="E42:F42 E44:F44">
    <cfRule type="containsText" dxfId="1797" priority="62" stopIfTrue="1" operator="containsText" text="Mostly">
      <formula>NOT(ISERROR(SEARCH("Mostly",E42)))</formula>
    </cfRule>
  </conditionalFormatting>
  <conditionalFormatting sqref="E44:F44">
    <cfRule type="cellIs" dxfId="1796" priority="23" stopIfTrue="1" operator="equal">
      <formula>"Yes - completely"</formula>
    </cfRule>
    <cfRule type="cellIs" dxfId="1795" priority="24" stopIfTrue="1" operator="equal">
      <formula>"No - not at all"</formula>
    </cfRule>
    <cfRule type="cellIs" dxfId="1794" priority="25" stopIfTrue="1" operator="equal">
      <formula>"Partly"</formula>
    </cfRule>
  </conditionalFormatting>
  <conditionalFormatting sqref="E56:F56">
    <cfRule type="containsText" dxfId="1793" priority="50" stopIfTrue="1" operator="containsText" text="Mostly">
      <formula>NOT(ISERROR(SEARCH("Mostly",E56)))</formula>
    </cfRule>
  </conditionalFormatting>
  <conditionalFormatting sqref="E56:F56">
    <cfRule type="cellIs" dxfId="1792" priority="51" stopIfTrue="1" operator="equal">
      <formula>"Yes - completely"</formula>
    </cfRule>
    <cfRule type="cellIs" dxfId="1791" priority="52" stopIfTrue="1" operator="equal">
      <formula>"No - not at all"</formula>
    </cfRule>
    <cfRule type="cellIs" dxfId="1790" priority="53" stopIfTrue="1" operator="equal">
      <formula>"Partly"</formula>
    </cfRule>
  </conditionalFormatting>
  <conditionalFormatting sqref="E83:F85">
    <cfRule type="containsText" dxfId="1789" priority="18" stopIfTrue="1" operator="containsText" text="Mostly">
      <formula>NOT(ISERROR(SEARCH("Mostly",E83)))</formula>
    </cfRule>
  </conditionalFormatting>
  <conditionalFormatting sqref="E83:F83">
    <cfRule type="cellIs" dxfId="1788" priority="19" stopIfTrue="1" operator="equal">
      <formula>"Yes - completely"</formula>
    </cfRule>
    <cfRule type="cellIs" dxfId="1787" priority="20" stopIfTrue="1" operator="equal">
      <formula>"No - not at all"</formula>
    </cfRule>
    <cfRule type="cellIs" dxfId="1786" priority="21" stopIfTrue="1" operator="equal">
      <formula>"Partly"</formula>
    </cfRule>
  </conditionalFormatting>
  <conditionalFormatting sqref="E78:F78">
    <cfRule type="containsText" dxfId="1785" priority="38" stopIfTrue="1" operator="containsText" text="Mostly">
      <formula>NOT(ISERROR(SEARCH("Mostly",E78)))</formula>
    </cfRule>
  </conditionalFormatting>
  <conditionalFormatting sqref="E78:F78">
    <cfRule type="cellIs" dxfId="1784" priority="39" stopIfTrue="1" operator="equal">
      <formula>"Yes - completely"</formula>
    </cfRule>
    <cfRule type="cellIs" dxfId="1783" priority="40" stopIfTrue="1" operator="equal">
      <formula>"No - not at all"</formula>
    </cfRule>
    <cfRule type="cellIs" dxfId="1782" priority="41" stopIfTrue="1" operator="equal">
      <formula>"Partly"</formula>
    </cfRule>
  </conditionalFormatting>
  <conditionalFormatting sqref="E77:F77">
    <cfRule type="containsText" dxfId="1781" priority="34" stopIfTrue="1" operator="containsText" text="Mostly">
      <formula>NOT(ISERROR(SEARCH("Mostly",E77)))</formula>
    </cfRule>
  </conditionalFormatting>
  <conditionalFormatting sqref="E77:F77">
    <cfRule type="cellIs" dxfId="1780" priority="35" stopIfTrue="1" operator="equal">
      <formula>"Yes - completely"</formula>
    </cfRule>
    <cfRule type="cellIs" dxfId="1779" priority="36" stopIfTrue="1" operator="equal">
      <formula>"No - not at all"</formula>
    </cfRule>
    <cfRule type="cellIs" dxfId="1778" priority="37" stopIfTrue="1" operator="equal">
      <formula>"Partly"</formula>
    </cfRule>
  </conditionalFormatting>
  <conditionalFormatting sqref="E75:F78">
    <cfRule type="containsText" dxfId="1777" priority="26" stopIfTrue="1" operator="containsText" text="Mostly">
      <formula>NOT(ISERROR(SEARCH("Mostly",E75)))</formula>
    </cfRule>
  </conditionalFormatting>
  <conditionalFormatting sqref="E75">
    <cfRule type="cellIs" dxfId="1776" priority="27" stopIfTrue="1" operator="equal">
      <formula>"Yes - completely"</formula>
    </cfRule>
    <cfRule type="cellIs" dxfId="1775" priority="28" stopIfTrue="1" operator="equal">
      <formula>"No - not at all"</formula>
    </cfRule>
    <cfRule type="cellIs" dxfId="1774" priority="29" stopIfTrue="1" operator="equal">
      <formula>"Partly"</formula>
    </cfRule>
  </conditionalFormatting>
  <conditionalFormatting sqref="E23:F23 E25:F25 E27:F27">
    <cfRule type="cellIs" dxfId="1773" priority="72" stopIfTrue="1" operator="equal">
      <formula>"Yes"</formula>
    </cfRule>
  </conditionalFormatting>
  <conditionalFormatting sqref="E23:F23 E25:F25 E27:F27">
    <cfRule type="cellIs" dxfId="1772" priority="71" stopIfTrue="1" operator="equal">
      <formula>"No"</formula>
    </cfRule>
  </conditionalFormatting>
  <conditionalFormatting sqref="E38:F41 E54:F54 E74:F74 E82 E79:F79 E60:F69 E47:F47 E45:F45 E50:F51 E57:F57 E71:F71">
    <cfRule type="containsText" dxfId="1771" priority="70" stopIfTrue="1" operator="containsText" text="Mostly">
      <formula>NOT(ISERROR(SEARCH("Mostly",E38)))</formula>
    </cfRule>
  </conditionalFormatting>
  <conditionalFormatting sqref="E74:F74 E82:F82 E54:F54 E47 E38:F41 E79:F79 E60:F69 E50:F51 E45:F45 E57:F57 E71:F71">
    <cfRule type="cellIs" dxfId="1770" priority="73" stopIfTrue="1" operator="equal">
      <formula>"Yes - completely"</formula>
    </cfRule>
    <cfRule type="cellIs" dxfId="1769" priority="74" stopIfTrue="1" operator="equal">
      <formula>"No - not at all"</formula>
    </cfRule>
    <cfRule type="cellIs" dxfId="1768" priority="75" stopIfTrue="1" operator="equal">
      <formula>"Partly"</formula>
    </cfRule>
  </conditionalFormatting>
  <conditionalFormatting sqref="E20">
    <cfRule type="cellIs" dxfId="1767" priority="69" stopIfTrue="1" operator="equal">
      <formula>"Yes"</formula>
    </cfRule>
  </conditionalFormatting>
  <conditionalFormatting sqref="E20">
    <cfRule type="cellIs" dxfId="1766" priority="68" stopIfTrue="1" operator="equal">
      <formula>"No"</formula>
    </cfRule>
  </conditionalFormatting>
  <conditionalFormatting sqref="E19:E20 E23 E25 E27">
    <cfRule type="cellIs" dxfId="1765" priority="66" stopIfTrue="1" operator="equal">
      <formula>"No"</formula>
    </cfRule>
    <cfRule type="cellIs" dxfId="1764" priority="67" stopIfTrue="1" operator="equal">
      <formula>"Yes"</formula>
    </cfRule>
  </conditionalFormatting>
  <conditionalFormatting sqref="E42:F42">
    <cfRule type="cellIs" dxfId="1763" priority="63" stopIfTrue="1" operator="equal">
      <formula>"Yes - completely"</formula>
    </cfRule>
    <cfRule type="cellIs" dxfId="1762" priority="64" stopIfTrue="1" operator="equal">
      <formula>"No - not at all"</formula>
    </cfRule>
    <cfRule type="cellIs" dxfId="1761" priority="65" stopIfTrue="1" operator="equal">
      <formula>"Partly"</formula>
    </cfRule>
  </conditionalFormatting>
  <conditionalFormatting sqref="E49:F49">
    <cfRule type="containsText" dxfId="1760" priority="58" stopIfTrue="1" operator="containsText" text="Mostly">
      <formula>NOT(ISERROR(SEARCH("Mostly",E49)))</formula>
    </cfRule>
  </conditionalFormatting>
  <conditionalFormatting sqref="E49:F49">
    <cfRule type="cellIs" dxfId="1759" priority="59" stopIfTrue="1" operator="equal">
      <formula>"Yes - completely"</formula>
    </cfRule>
    <cfRule type="cellIs" dxfId="1758" priority="60" stopIfTrue="1" operator="equal">
      <formula>"No - not at all"</formula>
    </cfRule>
    <cfRule type="cellIs" dxfId="1757" priority="61" stopIfTrue="1" operator="equal">
      <formula>"Partly"</formula>
    </cfRule>
  </conditionalFormatting>
  <conditionalFormatting sqref="E48:F49">
    <cfRule type="containsText" dxfId="1756" priority="54" stopIfTrue="1" operator="containsText" text="Mostly">
      <formula>NOT(ISERROR(SEARCH("Mostly",E48)))</formula>
    </cfRule>
  </conditionalFormatting>
  <conditionalFormatting sqref="E48:F48">
    <cfRule type="cellIs" dxfId="1755" priority="55" stopIfTrue="1" operator="equal">
      <formula>"Yes - completely"</formula>
    </cfRule>
    <cfRule type="cellIs" dxfId="1754" priority="56" stopIfTrue="1" operator="equal">
      <formula>"No - not at all"</formula>
    </cfRule>
    <cfRule type="cellIs" dxfId="1753" priority="57" stopIfTrue="1" operator="equal">
      <formula>"Partly"</formula>
    </cfRule>
  </conditionalFormatting>
  <conditionalFormatting sqref="E55:F56">
    <cfRule type="containsText" dxfId="1752" priority="46" stopIfTrue="1" operator="containsText" text="Mostly">
      <formula>NOT(ISERROR(SEARCH("Mostly",E55)))</formula>
    </cfRule>
  </conditionalFormatting>
  <conditionalFormatting sqref="E55:F55">
    <cfRule type="cellIs" dxfId="1751" priority="47" stopIfTrue="1" operator="equal">
      <formula>"Yes - completely"</formula>
    </cfRule>
    <cfRule type="cellIs" dxfId="1750" priority="48" stopIfTrue="1" operator="equal">
      <formula>"No - not at all"</formula>
    </cfRule>
    <cfRule type="cellIs" dxfId="1749" priority="49" stopIfTrue="1" operator="equal">
      <formula>"Partly"</formula>
    </cfRule>
  </conditionalFormatting>
  <conditionalFormatting sqref="E70:F70">
    <cfRule type="containsText" dxfId="1748" priority="42" stopIfTrue="1" operator="containsText" text="Mostly">
      <formula>NOT(ISERROR(SEARCH("Mostly",E70)))</formula>
    </cfRule>
  </conditionalFormatting>
  <conditionalFormatting sqref="E70:F70">
    <cfRule type="cellIs" dxfId="1747" priority="43" stopIfTrue="1" operator="equal">
      <formula>"Yes - completely"</formula>
    </cfRule>
    <cfRule type="cellIs" dxfId="1746" priority="44" stopIfTrue="1" operator="equal">
      <formula>"No - not at all"</formula>
    </cfRule>
    <cfRule type="cellIs" dxfId="1745" priority="45" stopIfTrue="1" operator="equal">
      <formula>"Partly"</formula>
    </cfRule>
  </conditionalFormatting>
  <conditionalFormatting sqref="E76:F76">
    <cfRule type="containsText" dxfId="1744" priority="30" stopIfTrue="1" operator="containsText" text="Mostly">
      <formula>NOT(ISERROR(SEARCH("Mostly",E76)))</formula>
    </cfRule>
  </conditionalFormatting>
  <conditionalFormatting sqref="E76:F76">
    <cfRule type="cellIs" dxfId="1743" priority="31" stopIfTrue="1" operator="equal">
      <formula>"Yes - completely"</formula>
    </cfRule>
    <cfRule type="cellIs" dxfId="1742" priority="32" stopIfTrue="1" operator="equal">
      <formula>"No - not at all"</formula>
    </cfRule>
    <cfRule type="cellIs" dxfId="1741" priority="33" stopIfTrue="1" operator="equal">
      <formula>"Partly"</formula>
    </cfRule>
  </conditionalFormatting>
  <conditionalFormatting sqref="E43:F43">
    <cfRule type="containsText" dxfId="1740" priority="9" operator="containsText" text="3=more than 50%">
      <formula>NOT(ISERROR(SEARCH("3=more than 50%",E43)))</formula>
    </cfRule>
    <cfRule type="containsText" dxfId="1739" priority="10" operator="containsText" text="2=less than 50%">
      <formula>NOT(ISERROR(SEARCH("2=less than 50%",E43)))</formula>
    </cfRule>
    <cfRule type="containsText" dxfId="1738" priority="11" operator="containsText" text="4=100%">
      <formula>NOT(ISERROR(SEARCH("4=100%",E43)))</formula>
    </cfRule>
    <cfRule type="containsText" dxfId="1737" priority="12" operator="containsText" text="1=0">
      <formula>NOT(ISERROR(SEARCH("1=0",E43)))</formula>
    </cfRule>
    <cfRule type="containsText" dxfId="1736" priority="13" operator="containsText" text="4=100%">
      <formula>NOT(ISERROR(SEARCH("4=100%",E43)))</formula>
    </cfRule>
    <cfRule type="containsText" dxfId="1735" priority="14" stopIfTrue="1" operator="containsText" text="Mostly">
      <formula>NOT(ISERROR(SEARCH("Mostly",E43)))</formula>
    </cfRule>
  </conditionalFormatting>
  <conditionalFormatting sqref="E43:F43">
    <cfRule type="cellIs" dxfId="1734" priority="15" stopIfTrue="1" operator="equal">
      <formula>"Yes - completely"</formula>
    </cfRule>
    <cfRule type="cellIs" dxfId="1733" priority="16" stopIfTrue="1" operator="equal">
      <formula>"No - not at all"</formula>
    </cfRule>
    <cfRule type="cellIs" dxfId="1732" priority="17" stopIfTrue="1" operator="equal">
      <formula>"Partly"</formula>
    </cfRule>
  </conditionalFormatting>
  <conditionalFormatting sqref="E84:F84">
    <cfRule type="cellIs" dxfId="1731" priority="6" stopIfTrue="1" operator="equal">
      <formula>"Yes - completely"</formula>
    </cfRule>
    <cfRule type="cellIs" dxfId="1730" priority="7" stopIfTrue="1" operator="equal">
      <formula>"No - not at all"</formula>
    </cfRule>
    <cfRule type="cellIs" dxfId="1729" priority="8" stopIfTrue="1" operator="equal">
      <formula>"Partly"</formula>
    </cfRule>
  </conditionalFormatting>
  <conditionalFormatting sqref="E85:F85">
    <cfRule type="cellIs" dxfId="1728" priority="2" stopIfTrue="1" operator="equal">
      <formula>"Yes - completely"</formula>
    </cfRule>
    <cfRule type="cellIs" dxfId="1727" priority="3" stopIfTrue="1" operator="equal">
      <formula>"No - not at all"</formula>
    </cfRule>
    <cfRule type="cellIs" dxfId="1726" priority="4" stopIfTrue="1" operator="equal">
      <formula>"Partly"</formula>
    </cfRule>
  </conditionalFormatting>
  <dataValidations count="3">
    <dataValidation type="list" allowBlank="1" showInputMessage="1" showErrorMessage="1" sqref="E43:F43" xr:uid="{00000000-0002-0000-0400-000000000000}">
      <formula1>"1=0, 2=less than 50%, 3=more than 50%, 4=100%,N/A"</formula1>
    </dataValidation>
    <dataValidation type="list" allowBlank="1" showInputMessage="1" showErrorMessage="1" sqref="E19:E20" xr:uid="{00000000-0002-0000-0400-000001000000}">
      <formula1>"Yes, No"</formula1>
    </dataValidation>
    <dataValidation type="list" allowBlank="1" showInputMessage="1" showErrorMessage="1" sqref="E76:F79 E74:F74 E47:F51 E75 E60:E71 F60:F64 E54:F57 F66:F71 E44:F45 E38:F42 E82:F85" xr:uid="{00000000-0002-0000-0400-000002000000}">
      <formula1>"Yes - completely,Mostly,Partly,No - not at all,N/A"</formula1>
    </dataValidation>
  </dataValidations>
  <pageMargins left="0.7" right="0.7" top="0.75" bottom="0.75" header="0.3" footer="0.3"/>
  <pageSetup scale="1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Print_SP">
                <anchor moveWithCells="1" sizeWithCells="1">
                  <from>
                    <xdr:col>10</xdr:col>
                    <xdr:colOff>1352550</xdr:colOff>
                    <xdr:row>0</xdr:row>
                    <xdr:rowOff>152400</xdr:rowOff>
                  </from>
                  <to>
                    <xdr:col>10</xdr:col>
                    <xdr:colOff>3171825</xdr:colOff>
                    <xdr:row>0</xdr:row>
                    <xdr:rowOff>523875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029" t="s">
        <v>109</v>
      </c>
      <c r="B1" s="1030"/>
      <c r="C1" s="1030"/>
      <c r="D1" s="1030"/>
      <c r="E1" s="1030"/>
      <c r="F1" s="1030"/>
      <c r="G1" s="1030"/>
      <c r="H1" s="1030"/>
      <c r="I1" s="1030"/>
      <c r="J1" s="1031"/>
      <c r="K1" s="51"/>
      <c r="L1" s="51"/>
    </row>
    <row r="2" spans="1:270" s="40" customFormat="1" ht="30" customHeight="1" x14ac:dyDescent="0.2">
      <c r="A2" s="1032" t="s">
        <v>198</v>
      </c>
      <c r="B2" s="1033"/>
      <c r="C2" s="1033"/>
      <c r="D2" s="83"/>
      <c r="E2" s="1034" t="str">
        <f>IF(Information_Page!B28=0,"-",Information_Page!B28)</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IF(AND(Information_Page!J28=0,Information_Page!L28=0),"-",Information_Page!J28&amp;", "&amp;Information_Page!L28)</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IF(Information_Page!N28=0,"-",Information_Page!N28)</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IF(Information_Page!M28=0,"-",Information_Page!M28)</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349</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350</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50.1"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327</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352</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190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353</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42"/>
      <c r="H84" s="1142"/>
      <c r="I84" s="1142"/>
      <c r="J84" s="1142"/>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42"/>
      <c r="H85" s="1142"/>
      <c r="I85" s="1142"/>
      <c r="J85" s="1142"/>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354</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E103" s="428"/>
      <c r="F103" s="1136" t="s">
        <v>386</v>
      </c>
      <c r="G103" s="1137"/>
      <c r="H103" s="307"/>
      <c r="I103" s="243"/>
      <c r="J103" s="65"/>
      <c r="K103" s="59"/>
      <c r="L103" s="59"/>
    </row>
    <row r="104" spans="1:12" ht="30" customHeight="1" x14ac:dyDescent="0.2">
      <c r="A104" s="41"/>
      <c r="B104" s="241"/>
      <c r="C104" s="51"/>
      <c r="E104" s="428"/>
      <c r="F104" s="300" t="s">
        <v>374</v>
      </c>
      <c r="G104" s="300" t="s">
        <v>372</v>
      </c>
      <c r="H104" s="307"/>
      <c r="I104" s="243"/>
      <c r="J104" s="65"/>
      <c r="K104" s="59"/>
      <c r="L104" s="59"/>
    </row>
    <row r="105" spans="1:12" ht="30" customHeight="1" x14ac:dyDescent="0.2">
      <c r="A105" s="41"/>
      <c r="B105" s="241"/>
      <c r="C105" s="51"/>
      <c r="E105" s="428"/>
      <c r="F105" s="300" t="s">
        <v>373</v>
      </c>
      <c r="G105" s="300" t="s">
        <v>371</v>
      </c>
      <c r="H105" s="307"/>
      <c r="I105" s="243"/>
      <c r="J105" s="65"/>
      <c r="K105" s="59"/>
      <c r="L105" s="59"/>
    </row>
    <row r="106" spans="1:12" ht="30" customHeight="1" x14ac:dyDescent="0.2">
      <c r="A106" s="41"/>
      <c r="B106" s="241"/>
      <c r="C106" s="51"/>
      <c r="E106" s="428"/>
      <c r="F106" s="300" t="s">
        <v>142</v>
      </c>
      <c r="G106" s="300" t="s">
        <v>81</v>
      </c>
      <c r="H106" s="307"/>
      <c r="I106" s="243"/>
      <c r="J106" s="65"/>
      <c r="K106" s="59"/>
      <c r="L106" s="59"/>
    </row>
    <row r="107" spans="1:12" ht="30" customHeight="1" x14ac:dyDescent="0.2">
      <c r="A107" s="41"/>
      <c r="B107" s="241"/>
      <c r="C107" s="51"/>
      <c r="E107" s="428"/>
      <c r="F107" s="300" t="s">
        <v>144</v>
      </c>
      <c r="G107" s="300" t="s">
        <v>370</v>
      </c>
      <c r="H107" s="307"/>
      <c r="I107" s="243"/>
      <c r="J107" s="188"/>
      <c r="K107" s="59"/>
      <c r="L107" s="59"/>
    </row>
    <row r="108" spans="1:12" ht="30" customHeight="1" x14ac:dyDescent="0.2">
      <c r="A108" s="41"/>
      <c r="B108" s="241"/>
      <c r="C108" s="51"/>
      <c r="E108" s="428"/>
      <c r="F108" s="30">
        <v>0</v>
      </c>
      <c r="G108" s="300" t="s">
        <v>112</v>
      </c>
      <c r="H108" s="307"/>
      <c r="I108" s="243"/>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0:C80"/>
    <mergeCell ref="E80:H80"/>
    <mergeCell ref="A81:C81"/>
    <mergeCell ref="A95:J95"/>
    <mergeCell ref="E82:F82"/>
    <mergeCell ref="G82:J82"/>
    <mergeCell ref="E83:F83"/>
    <mergeCell ref="G83:J83"/>
    <mergeCell ref="A86:C86"/>
    <mergeCell ref="E86:F86"/>
    <mergeCell ref="G86:J86"/>
    <mergeCell ref="A87:J87"/>
    <mergeCell ref="E84:F84"/>
    <mergeCell ref="G84:J84"/>
    <mergeCell ref="E85:F85"/>
    <mergeCell ref="G85:J85"/>
    <mergeCell ref="A88:J88"/>
    <mergeCell ref="A89:J93"/>
    <mergeCell ref="A72:C72"/>
    <mergeCell ref="E72:J72"/>
    <mergeCell ref="E74:F74"/>
    <mergeCell ref="G74:J74"/>
    <mergeCell ref="E75:F75"/>
    <mergeCell ref="G75:J75"/>
    <mergeCell ref="E76:F76"/>
    <mergeCell ref="G76:J76"/>
    <mergeCell ref="A73:C73"/>
    <mergeCell ref="A1:J1"/>
    <mergeCell ref="A2:C2"/>
    <mergeCell ref="E2:J2"/>
    <mergeCell ref="A3:C3"/>
    <mergeCell ref="E3:J3"/>
    <mergeCell ref="A4:C4"/>
    <mergeCell ref="E4:J4"/>
    <mergeCell ref="A5:C5"/>
    <mergeCell ref="E5:J5"/>
    <mergeCell ref="E6:J6"/>
    <mergeCell ref="A7:C7"/>
    <mergeCell ref="E7:J7"/>
    <mergeCell ref="A8:C8"/>
    <mergeCell ref="E8:J8"/>
    <mergeCell ref="A6:C6"/>
    <mergeCell ref="A9:D9"/>
    <mergeCell ref="E9:F9"/>
    <mergeCell ref="G9:J9"/>
    <mergeCell ref="A11:J11"/>
    <mergeCell ref="A12:C12"/>
    <mergeCell ref="F12:J13"/>
    <mergeCell ref="C13:D13"/>
    <mergeCell ref="F14:J14"/>
    <mergeCell ref="F15:J15"/>
    <mergeCell ref="F16:J16"/>
    <mergeCell ref="F17:J17"/>
    <mergeCell ref="F18:J18"/>
    <mergeCell ref="F19:J19"/>
    <mergeCell ref="F20:J20"/>
    <mergeCell ref="A21:J21"/>
    <mergeCell ref="F22:J22"/>
    <mergeCell ref="F23:J23"/>
    <mergeCell ref="F24:J24"/>
    <mergeCell ref="F25:J25"/>
    <mergeCell ref="F26:J26"/>
    <mergeCell ref="F27:J27"/>
    <mergeCell ref="F28:J28"/>
    <mergeCell ref="A30:J30"/>
    <mergeCell ref="A31:J31"/>
    <mergeCell ref="F32:J32"/>
    <mergeCell ref="E39:F39"/>
    <mergeCell ref="G39:J39"/>
    <mergeCell ref="E40:F40"/>
    <mergeCell ref="G40:J40"/>
    <mergeCell ref="E41:F41"/>
    <mergeCell ref="G41:J41"/>
    <mergeCell ref="F33:J33"/>
    <mergeCell ref="F34:J34"/>
    <mergeCell ref="A36:J36"/>
    <mergeCell ref="E38:F38"/>
    <mergeCell ref="G38:J38"/>
    <mergeCell ref="A37:C37"/>
    <mergeCell ref="F29:J29"/>
    <mergeCell ref="E42:F42"/>
    <mergeCell ref="G42:J42"/>
    <mergeCell ref="E43:F43"/>
    <mergeCell ref="G43:J43"/>
    <mergeCell ref="E44:F44"/>
    <mergeCell ref="G44:J44"/>
    <mergeCell ref="A45:C45"/>
    <mergeCell ref="E45:F45"/>
    <mergeCell ref="E49:F49"/>
    <mergeCell ref="G49:J49"/>
    <mergeCell ref="G45:J45"/>
    <mergeCell ref="E47:F47"/>
    <mergeCell ref="G47:J47"/>
    <mergeCell ref="E48:F48"/>
    <mergeCell ref="G48:J48"/>
    <mergeCell ref="A46:C46"/>
    <mergeCell ref="A53:C53"/>
    <mergeCell ref="A59:C59"/>
    <mergeCell ref="E50:F50"/>
    <mergeCell ref="G50:J50"/>
    <mergeCell ref="E51:F51"/>
    <mergeCell ref="G51:J51"/>
    <mergeCell ref="E57:F57"/>
    <mergeCell ref="G57:J57"/>
    <mergeCell ref="A58:C58"/>
    <mergeCell ref="E58:J58"/>
    <mergeCell ref="A52:C52"/>
    <mergeCell ref="E52:J52"/>
    <mergeCell ref="E54:F54"/>
    <mergeCell ref="G54:J54"/>
    <mergeCell ref="E55:F55"/>
    <mergeCell ref="G55:J55"/>
    <mergeCell ref="E56:F56"/>
    <mergeCell ref="G56:J56"/>
    <mergeCell ref="E60:F60"/>
    <mergeCell ref="G60:J60"/>
    <mergeCell ref="E61:F61"/>
    <mergeCell ref="G61:J61"/>
    <mergeCell ref="E62:F62"/>
    <mergeCell ref="G62:J62"/>
    <mergeCell ref="E63:F63"/>
    <mergeCell ref="G63:J63"/>
    <mergeCell ref="E64:F64"/>
    <mergeCell ref="G64:J64"/>
    <mergeCell ref="E65:F65"/>
    <mergeCell ref="G65:J65"/>
    <mergeCell ref="E66:F66"/>
    <mergeCell ref="G66:J66"/>
    <mergeCell ref="E67:F67"/>
    <mergeCell ref="G67:J67"/>
    <mergeCell ref="E68:F68"/>
    <mergeCell ref="G68:J68"/>
    <mergeCell ref="E69:F69"/>
    <mergeCell ref="G69:J69"/>
    <mergeCell ref="E77:F77"/>
    <mergeCell ref="G77:J77"/>
    <mergeCell ref="E78:F78"/>
    <mergeCell ref="G78:J78"/>
    <mergeCell ref="E79:F79"/>
    <mergeCell ref="G79:J79"/>
    <mergeCell ref="F103:G103"/>
    <mergeCell ref="E70:F70"/>
    <mergeCell ref="G70:J70"/>
    <mergeCell ref="E71:F71"/>
    <mergeCell ref="G71:J71"/>
  </mergeCells>
  <conditionalFormatting sqref="E42:F42 E44:F44">
    <cfRule type="containsText" dxfId="1725" priority="62" stopIfTrue="1" operator="containsText" text="Mostly">
      <formula>NOT(ISERROR(SEARCH("Mostly",E42)))</formula>
    </cfRule>
  </conditionalFormatting>
  <conditionalFormatting sqref="E44:F44">
    <cfRule type="cellIs" dxfId="1724" priority="23" stopIfTrue="1" operator="equal">
      <formula>"Yes - completely"</formula>
    </cfRule>
    <cfRule type="cellIs" dxfId="1723" priority="24" stopIfTrue="1" operator="equal">
      <formula>"No - not at all"</formula>
    </cfRule>
    <cfRule type="cellIs" dxfId="1722" priority="25" stopIfTrue="1" operator="equal">
      <formula>"Partly"</formula>
    </cfRule>
  </conditionalFormatting>
  <conditionalFormatting sqref="E56:F56">
    <cfRule type="containsText" dxfId="1721" priority="50" stopIfTrue="1" operator="containsText" text="Mostly">
      <formula>NOT(ISERROR(SEARCH("Mostly",E56)))</formula>
    </cfRule>
  </conditionalFormatting>
  <conditionalFormatting sqref="E56:F56">
    <cfRule type="cellIs" dxfId="1720" priority="51" stopIfTrue="1" operator="equal">
      <formula>"Yes - completely"</formula>
    </cfRule>
    <cfRule type="cellIs" dxfId="1719" priority="52" stopIfTrue="1" operator="equal">
      <formula>"No - not at all"</formula>
    </cfRule>
    <cfRule type="cellIs" dxfId="1718" priority="53" stopIfTrue="1" operator="equal">
      <formula>"Partly"</formula>
    </cfRule>
  </conditionalFormatting>
  <conditionalFormatting sqref="E83:F85">
    <cfRule type="containsText" dxfId="1717" priority="18" stopIfTrue="1" operator="containsText" text="Mostly">
      <formula>NOT(ISERROR(SEARCH("Mostly",E83)))</formula>
    </cfRule>
  </conditionalFormatting>
  <conditionalFormatting sqref="E83:F83">
    <cfRule type="cellIs" dxfId="1716" priority="19" stopIfTrue="1" operator="equal">
      <formula>"Yes - completely"</formula>
    </cfRule>
    <cfRule type="cellIs" dxfId="1715" priority="20" stopIfTrue="1" operator="equal">
      <formula>"No - not at all"</formula>
    </cfRule>
    <cfRule type="cellIs" dxfId="1714" priority="21" stopIfTrue="1" operator="equal">
      <formula>"Partly"</formula>
    </cfRule>
  </conditionalFormatting>
  <conditionalFormatting sqref="E78:F78">
    <cfRule type="containsText" dxfId="1713" priority="38" stopIfTrue="1" operator="containsText" text="Mostly">
      <formula>NOT(ISERROR(SEARCH("Mostly",E78)))</formula>
    </cfRule>
  </conditionalFormatting>
  <conditionalFormatting sqref="E78:F78">
    <cfRule type="cellIs" dxfId="1712" priority="39" stopIfTrue="1" operator="equal">
      <formula>"Yes - completely"</formula>
    </cfRule>
    <cfRule type="cellIs" dxfId="1711" priority="40" stopIfTrue="1" operator="equal">
      <formula>"No - not at all"</formula>
    </cfRule>
    <cfRule type="cellIs" dxfId="1710" priority="41" stopIfTrue="1" operator="equal">
      <formula>"Partly"</formula>
    </cfRule>
  </conditionalFormatting>
  <conditionalFormatting sqref="E77:F77">
    <cfRule type="containsText" dxfId="1709" priority="34" stopIfTrue="1" operator="containsText" text="Mostly">
      <formula>NOT(ISERROR(SEARCH("Mostly",E77)))</formula>
    </cfRule>
  </conditionalFormatting>
  <conditionalFormatting sqref="E77:F77">
    <cfRule type="cellIs" dxfId="1708" priority="35" stopIfTrue="1" operator="equal">
      <formula>"Yes - completely"</formula>
    </cfRule>
    <cfRule type="cellIs" dxfId="1707" priority="36" stopIfTrue="1" operator="equal">
      <formula>"No - not at all"</formula>
    </cfRule>
    <cfRule type="cellIs" dxfId="1706" priority="37" stopIfTrue="1" operator="equal">
      <formula>"Partly"</formula>
    </cfRule>
  </conditionalFormatting>
  <conditionalFormatting sqref="E75:F78">
    <cfRule type="containsText" dxfId="1705" priority="26" stopIfTrue="1" operator="containsText" text="Mostly">
      <formula>NOT(ISERROR(SEARCH("Mostly",E75)))</formula>
    </cfRule>
  </conditionalFormatting>
  <conditionalFormatting sqref="E75">
    <cfRule type="cellIs" dxfId="1704" priority="27" stopIfTrue="1" operator="equal">
      <formula>"Yes - completely"</formula>
    </cfRule>
    <cfRule type="cellIs" dxfId="1703" priority="28" stopIfTrue="1" operator="equal">
      <formula>"No - not at all"</formula>
    </cfRule>
    <cfRule type="cellIs" dxfId="1702" priority="29" stopIfTrue="1" operator="equal">
      <formula>"Partly"</formula>
    </cfRule>
  </conditionalFormatting>
  <conditionalFormatting sqref="E23:F23 E25:F25 E27:F27">
    <cfRule type="cellIs" dxfId="1701" priority="72" stopIfTrue="1" operator="equal">
      <formula>"Yes"</formula>
    </cfRule>
  </conditionalFormatting>
  <conditionalFormatting sqref="E23:F23 E25:F25 E27:F27">
    <cfRule type="cellIs" dxfId="1700" priority="71" stopIfTrue="1" operator="equal">
      <formula>"No"</formula>
    </cfRule>
  </conditionalFormatting>
  <conditionalFormatting sqref="E38:F41 E54:F54 E74:F74 E82 E79:F79 E60:F69 E47:F47 E45:F45 E50:F51 E57:F57 E71:F71">
    <cfRule type="containsText" dxfId="1699" priority="70" stopIfTrue="1" operator="containsText" text="Mostly">
      <formula>NOT(ISERROR(SEARCH("Mostly",E38)))</formula>
    </cfRule>
  </conditionalFormatting>
  <conditionalFormatting sqref="E74:F74 E82:F82 E54:F54 E47 E38:F41 E79:F79 E60:F69 E50:F51 E45:F45 E57:F57 E71:F71">
    <cfRule type="cellIs" dxfId="1698" priority="73" stopIfTrue="1" operator="equal">
      <formula>"Yes - completely"</formula>
    </cfRule>
    <cfRule type="cellIs" dxfId="1697" priority="74" stopIfTrue="1" operator="equal">
      <formula>"No - not at all"</formula>
    </cfRule>
    <cfRule type="cellIs" dxfId="1696" priority="75" stopIfTrue="1" operator="equal">
      <formula>"Partly"</formula>
    </cfRule>
  </conditionalFormatting>
  <conditionalFormatting sqref="E20">
    <cfRule type="cellIs" dxfId="1695" priority="69" stopIfTrue="1" operator="equal">
      <formula>"Yes"</formula>
    </cfRule>
  </conditionalFormatting>
  <conditionalFormatting sqref="E20">
    <cfRule type="cellIs" dxfId="1694" priority="68" stopIfTrue="1" operator="equal">
      <formula>"No"</formula>
    </cfRule>
  </conditionalFormatting>
  <conditionalFormatting sqref="E19 E20 E23 E25 E27">
    <cfRule type="cellIs" dxfId="1693" priority="66" stopIfTrue="1" operator="equal">
      <formula>"No"</formula>
    </cfRule>
    <cfRule type="cellIs" dxfId="1692" priority="67" stopIfTrue="1" operator="equal">
      <formula>"Yes"</formula>
    </cfRule>
  </conditionalFormatting>
  <conditionalFormatting sqref="E42:F42">
    <cfRule type="cellIs" dxfId="1691" priority="63" stopIfTrue="1" operator="equal">
      <formula>"Yes - completely"</formula>
    </cfRule>
    <cfRule type="cellIs" dxfId="1690" priority="64" stopIfTrue="1" operator="equal">
      <formula>"No - not at all"</formula>
    </cfRule>
    <cfRule type="cellIs" dxfId="1689" priority="65" stopIfTrue="1" operator="equal">
      <formula>"Partly"</formula>
    </cfRule>
  </conditionalFormatting>
  <conditionalFormatting sqref="E49:F49">
    <cfRule type="containsText" dxfId="1688" priority="58" stopIfTrue="1" operator="containsText" text="Mostly">
      <formula>NOT(ISERROR(SEARCH("Mostly",E49)))</formula>
    </cfRule>
  </conditionalFormatting>
  <conditionalFormatting sqref="E49:F49">
    <cfRule type="cellIs" dxfId="1687" priority="59" stopIfTrue="1" operator="equal">
      <formula>"Yes - completely"</formula>
    </cfRule>
    <cfRule type="cellIs" dxfId="1686" priority="60" stopIfTrue="1" operator="equal">
      <formula>"No - not at all"</formula>
    </cfRule>
    <cfRule type="cellIs" dxfId="1685" priority="61" stopIfTrue="1" operator="equal">
      <formula>"Partly"</formula>
    </cfRule>
  </conditionalFormatting>
  <conditionalFormatting sqref="E48:F49">
    <cfRule type="containsText" dxfId="1684" priority="54" stopIfTrue="1" operator="containsText" text="Mostly">
      <formula>NOT(ISERROR(SEARCH("Mostly",E48)))</formula>
    </cfRule>
  </conditionalFormatting>
  <conditionalFormatting sqref="E48:F48">
    <cfRule type="cellIs" dxfId="1683" priority="55" stopIfTrue="1" operator="equal">
      <formula>"Yes - completely"</formula>
    </cfRule>
    <cfRule type="cellIs" dxfId="1682" priority="56" stopIfTrue="1" operator="equal">
      <formula>"No - not at all"</formula>
    </cfRule>
    <cfRule type="cellIs" dxfId="1681" priority="57" stopIfTrue="1" operator="equal">
      <formula>"Partly"</formula>
    </cfRule>
  </conditionalFormatting>
  <conditionalFormatting sqref="E55:F56">
    <cfRule type="containsText" dxfId="1680" priority="46" stopIfTrue="1" operator="containsText" text="Mostly">
      <formula>NOT(ISERROR(SEARCH("Mostly",E55)))</formula>
    </cfRule>
  </conditionalFormatting>
  <conditionalFormatting sqref="E55:F55">
    <cfRule type="cellIs" dxfId="1679" priority="47" stopIfTrue="1" operator="equal">
      <formula>"Yes - completely"</formula>
    </cfRule>
    <cfRule type="cellIs" dxfId="1678" priority="48" stopIfTrue="1" operator="equal">
      <formula>"No - not at all"</formula>
    </cfRule>
    <cfRule type="cellIs" dxfId="1677" priority="49" stopIfTrue="1" operator="equal">
      <formula>"Partly"</formula>
    </cfRule>
  </conditionalFormatting>
  <conditionalFormatting sqref="E70:F70">
    <cfRule type="containsText" dxfId="1676" priority="42" stopIfTrue="1" operator="containsText" text="Mostly">
      <formula>NOT(ISERROR(SEARCH("Mostly",E70)))</formula>
    </cfRule>
  </conditionalFormatting>
  <conditionalFormatting sqref="E70:F70">
    <cfRule type="cellIs" dxfId="1675" priority="43" stopIfTrue="1" operator="equal">
      <formula>"Yes - completely"</formula>
    </cfRule>
    <cfRule type="cellIs" dxfId="1674" priority="44" stopIfTrue="1" operator="equal">
      <formula>"No - not at all"</formula>
    </cfRule>
    <cfRule type="cellIs" dxfId="1673" priority="45" stopIfTrue="1" operator="equal">
      <formula>"Partly"</formula>
    </cfRule>
  </conditionalFormatting>
  <conditionalFormatting sqref="E76:F76">
    <cfRule type="containsText" dxfId="1672" priority="30" stopIfTrue="1" operator="containsText" text="Mostly">
      <formula>NOT(ISERROR(SEARCH("Mostly",E76)))</formula>
    </cfRule>
  </conditionalFormatting>
  <conditionalFormatting sqref="E76:F76">
    <cfRule type="cellIs" dxfId="1671" priority="31" stopIfTrue="1" operator="equal">
      <formula>"Yes - completely"</formula>
    </cfRule>
    <cfRule type="cellIs" dxfId="1670" priority="32" stopIfTrue="1" operator="equal">
      <formula>"No - not at all"</formula>
    </cfRule>
    <cfRule type="cellIs" dxfId="1669" priority="33" stopIfTrue="1" operator="equal">
      <formula>"Partly"</formula>
    </cfRule>
  </conditionalFormatting>
  <conditionalFormatting sqref="E43:F43">
    <cfRule type="containsText" dxfId="1668" priority="14" stopIfTrue="1" operator="containsText" text="3">
      <formula>NOT(ISERROR(SEARCH("3",E43)))</formula>
    </cfRule>
  </conditionalFormatting>
  <conditionalFormatting sqref="E43:F43">
    <cfRule type="containsText" dxfId="1667" priority="15" stopIfTrue="1" operator="containsText" text="4">
      <formula>NOT(ISERROR(SEARCH("4",E43)))</formula>
    </cfRule>
    <cfRule type="containsText" dxfId="1666" priority="16" stopIfTrue="1" operator="containsText" text="1">
      <formula>NOT(ISERROR(SEARCH("1",E43)))</formula>
    </cfRule>
    <cfRule type="containsText" dxfId="1665" priority="17" stopIfTrue="1" operator="containsText" text="2">
      <formula>NOT(ISERROR(SEARCH("2",E43)))</formula>
    </cfRule>
  </conditionalFormatting>
  <conditionalFormatting sqref="E84:F84">
    <cfRule type="cellIs" dxfId="1664" priority="6" stopIfTrue="1" operator="equal">
      <formula>"Yes - completely"</formula>
    </cfRule>
    <cfRule type="cellIs" dxfId="1663" priority="7" stopIfTrue="1" operator="equal">
      <formula>"No - not at all"</formula>
    </cfRule>
    <cfRule type="cellIs" dxfId="1662" priority="8" stopIfTrue="1" operator="equal">
      <formula>"Partly"</formula>
    </cfRule>
  </conditionalFormatting>
  <conditionalFormatting sqref="E85:F85">
    <cfRule type="cellIs" dxfId="1661" priority="2" stopIfTrue="1" operator="equal">
      <formula>"Yes - completely"</formula>
    </cfRule>
    <cfRule type="cellIs" dxfId="1660" priority="3" stopIfTrue="1" operator="equal">
      <formula>"No - not at all"</formula>
    </cfRule>
    <cfRule type="cellIs" dxfId="1659"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0500-000000000000}">
      <formula1>"Yes - completely,Mostly,Partly,No - not at all,N/A"</formula1>
    </dataValidation>
    <dataValidation type="list" allowBlank="1" showInputMessage="1" showErrorMessage="1" sqref="E19:E20" xr:uid="{00000000-0002-0000-0500-000001000000}">
      <formula1>"Yes, No"</formula1>
    </dataValidation>
    <dataValidation type="list" allowBlank="1" showInputMessage="1" showErrorMessage="1" sqref="E43:F43" xr:uid="{00000000-0002-0000-05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Print_SP">
                <anchor moveWithCells="1" sizeWithCells="1">
                  <from>
                    <xdr:col>10</xdr:col>
                    <xdr:colOff>1314450</xdr:colOff>
                    <xdr:row>0</xdr:row>
                    <xdr:rowOff>152400</xdr:rowOff>
                  </from>
                  <to>
                    <xdr:col>10</xdr:col>
                    <xdr:colOff>3133725</xdr:colOff>
                    <xdr:row>0</xdr:row>
                    <xdr:rowOff>514350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IF(Information_Page!B29=0,"-",Information_Page!B29)</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IF(AND(Information_Page!J29=0,Information_Page!L29=0),"-",Information_Page!J29&amp;", "&amp;Information_Page!L29)</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IF(Information_Page!N29=0,"-",Information_Page!N29)</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IF(Information_Page!M29=0,"-",Information_Page!M29)</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306"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306"/>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306"/>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 customHeight="1" x14ac:dyDescent="0.2">
      <c r="A28" s="541">
        <v>11</v>
      </c>
      <c r="B28" s="200"/>
      <c r="C28" s="178" t="s">
        <v>366</v>
      </c>
      <c r="D28" s="306"/>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086"/>
      <c r="G29" s="1093"/>
      <c r="H29" s="1093"/>
      <c r="I29" s="1093"/>
      <c r="J29" s="1094"/>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188"/>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9:J93"/>
    <mergeCell ref="F103:G103"/>
    <mergeCell ref="E77:F77"/>
    <mergeCell ref="G77:J77"/>
    <mergeCell ref="E78:F78"/>
    <mergeCell ref="G78:J78"/>
    <mergeCell ref="E79:F79"/>
    <mergeCell ref="G79:J79"/>
    <mergeCell ref="A80:C80"/>
    <mergeCell ref="E80:H80"/>
    <mergeCell ref="A81:C81"/>
    <mergeCell ref="A95:J95"/>
    <mergeCell ref="E82:F82"/>
    <mergeCell ref="G82:J82"/>
    <mergeCell ref="E83:F83"/>
    <mergeCell ref="G83:J83"/>
    <mergeCell ref="A86:C86"/>
    <mergeCell ref="E86:F86"/>
    <mergeCell ref="G86:J86"/>
    <mergeCell ref="A87:J87"/>
    <mergeCell ref="E84:F84"/>
    <mergeCell ref="G84:J84"/>
    <mergeCell ref="E85:F85"/>
    <mergeCell ref="G85:J85"/>
    <mergeCell ref="A88:J88"/>
    <mergeCell ref="A72:C72"/>
    <mergeCell ref="E72:J72"/>
    <mergeCell ref="E74:F74"/>
    <mergeCell ref="G74:J74"/>
    <mergeCell ref="E75:F75"/>
    <mergeCell ref="G75:J75"/>
    <mergeCell ref="E76:F76"/>
    <mergeCell ref="G76:J76"/>
    <mergeCell ref="A73:C73"/>
    <mergeCell ref="A1:J1"/>
    <mergeCell ref="A2:C2"/>
    <mergeCell ref="E2:J2"/>
    <mergeCell ref="A3:C3"/>
    <mergeCell ref="E3:J3"/>
    <mergeCell ref="A4:C4"/>
    <mergeCell ref="E4:J4"/>
    <mergeCell ref="A5:C5"/>
    <mergeCell ref="E5:J5"/>
    <mergeCell ref="A6:C6"/>
    <mergeCell ref="E6:J6"/>
    <mergeCell ref="A7:C7"/>
    <mergeCell ref="E7:J7"/>
    <mergeCell ref="A8:C8"/>
    <mergeCell ref="E8:J8"/>
    <mergeCell ref="A9:D9"/>
    <mergeCell ref="E9:F9"/>
    <mergeCell ref="G9:J9"/>
    <mergeCell ref="A11:J11"/>
    <mergeCell ref="A12:C12"/>
    <mergeCell ref="F12:J13"/>
    <mergeCell ref="C13:D13"/>
    <mergeCell ref="F14:J14"/>
    <mergeCell ref="F15:J15"/>
    <mergeCell ref="F16:J16"/>
    <mergeCell ref="F17:J17"/>
    <mergeCell ref="F18:J18"/>
    <mergeCell ref="F19:J19"/>
    <mergeCell ref="F20:J20"/>
    <mergeCell ref="A21:J21"/>
    <mergeCell ref="F22:J22"/>
    <mergeCell ref="F23:J23"/>
    <mergeCell ref="F24:J24"/>
    <mergeCell ref="F25:J25"/>
    <mergeCell ref="F26:J26"/>
    <mergeCell ref="F27:J27"/>
    <mergeCell ref="F28:J28"/>
    <mergeCell ref="A30:J30"/>
    <mergeCell ref="A31:J31"/>
    <mergeCell ref="F32:J32"/>
    <mergeCell ref="E39:F39"/>
    <mergeCell ref="G39:J39"/>
    <mergeCell ref="E40:F40"/>
    <mergeCell ref="G40:J40"/>
    <mergeCell ref="E41:F41"/>
    <mergeCell ref="G41:J41"/>
    <mergeCell ref="F33:J33"/>
    <mergeCell ref="F34:J34"/>
    <mergeCell ref="A36:J36"/>
    <mergeCell ref="E38:F38"/>
    <mergeCell ref="G38:J38"/>
    <mergeCell ref="A37:C37"/>
    <mergeCell ref="F29:J29"/>
    <mergeCell ref="E42:F42"/>
    <mergeCell ref="G42:J42"/>
    <mergeCell ref="E43:F43"/>
    <mergeCell ref="G43:J43"/>
    <mergeCell ref="E44:F44"/>
    <mergeCell ref="G44:J44"/>
    <mergeCell ref="A45:C45"/>
    <mergeCell ref="E45:F45"/>
    <mergeCell ref="E49:F49"/>
    <mergeCell ref="G49:J49"/>
    <mergeCell ref="G45:J45"/>
    <mergeCell ref="E47:F47"/>
    <mergeCell ref="G47:J47"/>
    <mergeCell ref="E48:F48"/>
    <mergeCell ref="G48:J48"/>
    <mergeCell ref="A46:C46"/>
    <mergeCell ref="A53:C53"/>
    <mergeCell ref="A59:C59"/>
    <mergeCell ref="E50:F50"/>
    <mergeCell ref="G50:J50"/>
    <mergeCell ref="E51:F51"/>
    <mergeCell ref="G51:J51"/>
    <mergeCell ref="E57:F57"/>
    <mergeCell ref="G57:J57"/>
    <mergeCell ref="A58:C58"/>
    <mergeCell ref="E58:J58"/>
    <mergeCell ref="A52:C52"/>
    <mergeCell ref="E52:J52"/>
    <mergeCell ref="E54:F54"/>
    <mergeCell ref="G54:J54"/>
    <mergeCell ref="E55:F55"/>
    <mergeCell ref="G55:J55"/>
    <mergeCell ref="E56:F56"/>
    <mergeCell ref="G56:J56"/>
    <mergeCell ref="E60:F60"/>
    <mergeCell ref="G60:J60"/>
    <mergeCell ref="E61:F61"/>
    <mergeCell ref="G61:J61"/>
    <mergeCell ref="E62:F62"/>
    <mergeCell ref="G62:J62"/>
    <mergeCell ref="E63:F63"/>
    <mergeCell ref="G63:J63"/>
    <mergeCell ref="E64:F64"/>
    <mergeCell ref="G64:J64"/>
    <mergeCell ref="E70:F70"/>
    <mergeCell ref="G70:J70"/>
    <mergeCell ref="E71:F71"/>
    <mergeCell ref="G71:J71"/>
    <mergeCell ref="E65:F65"/>
    <mergeCell ref="G65:J65"/>
    <mergeCell ref="E66:F66"/>
    <mergeCell ref="G66:J66"/>
    <mergeCell ref="E67:F67"/>
    <mergeCell ref="G67:J67"/>
    <mergeCell ref="E68:F68"/>
    <mergeCell ref="G68:J68"/>
    <mergeCell ref="E69:F69"/>
    <mergeCell ref="G69:J69"/>
  </mergeCells>
  <conditionalFormatting sqref="E42:F42 E44:F44">
    <cfRule type="containsText" dxfId="1658" priority="62" stopIfTrue="1" operator="containsText" text="Mostly">
      <formula>NOT(ISERROR(SEARCH("Mostly",E42)))</formula>
    </cfRule>
  </conditionalFormatting>
  <conditionalFormatting sqref="E44:F44">
    <cfRule type="cellIs" dxfId="1657" priority="23" stopIfTrue="1" operator="equal">
      <formula>"Yes - completely"</formula>
    </cfRule>
    <cfRule type="cellIs" dxfId="1656" priority="24" stopIfTrue="1" operator="equal">
      <formula>"No - not at all"</formula>
    </cfRule>
    <cfRule type="cellIs" dxfId="1655" priority="25" stopIfTrue="1" operator="equal">
      <formula>"Partly"</formula>
    </cfRule>
  </conditionalFormatting>
  <conditionalFormatting sqref="E56:F56">
    <cfRule type="containsText" dxfId="1654" priority="50" stopIfTrue="1" operator="containsText" text="Mostly">
      <formula>NOT(ISERROR(SEARCH("Mostly",E56)))</formula>
    </cfRule>
  </conditionalFormatting>
  <conditionalFormatting sqref="E56:F56">
    <cfRule type="cellIs" dxfId="1653" priority="51" stopIfTrue="1" operator="equal">
      <formula>"Yes - completely"</formula>
    </cfRule>
    <cfRule type="cellIs" dxfId="1652" priority="52" stopIfTrue="1" operator="equal">
      <formula>"No - not at all"</formula>
    </cfRule>
    <cfRule type="cellIs" dxfId="1651" priority="53" stopIfTrue="1" operator="equal">
      <formula>"Partly"</formula>
    </cfRule>
  </conditionalFormatting>
  <conditionalFormatting sqref="E83:F85">
    <cfRule type="containsText" dxfId="1650" priority="18" stopIfTrue="1" operator="containsText" text="Mostly">
      <formula>NOT(ISERROR(SEARCH("Mostly",E83)))</formula>
    </cfRule>
  </conditionalFormatting>
  <conditionalFormatting sqref="E83:F83">
    <cfRule type="cellIs" dxfId="1649" priority="19" stopIfTrue="1" operator="equal">
      <formula>"Yes - completely"</formula>
    </cfRule>
    <cfRule type="cellIs" dxfId="1648" priority="20" stopIfTrue="1" operator="equal">
      <formula>"No - not at all"</formula>
    </cfRule>
    <cfRule type="cellIs" dxfId="1647" priority="21" stopIfTrue="1" operator="equal">
      <formula>"Partly"</formula>
    </cfRule>
  </conditionalFormatting>
  <conditionalFormatting sqref="E78:F78">
    <cfRule type="containsText" dxfId="1646" priority="38" stopIfTrue="1" operator="containsText" text="Mostly">
      <formula>NOT(ISERROR(SEARCH("Mostly",E78)))</formula>
    </cfRule>
  </conditionalFormatting>
  <conditionalFormatting sqref="E78:F78">
    <cfRule type="cellIs" dxfId="1645" priority="39" stopIfTrue="1" operator="equal">
      <formula>"Yes - completely"</formula>
    </cfRule>
    <cfRule type="cellIs" dxfId="1644" priority="40" stopIfTrue="1" operator="equal">
      <formula>"No - not at all"</formula>
    </cfRule>
    <cfRule type="cellIs" dxfId="1643" priority="41" stopIfTrue="1" operator="equal">
      <formula>"Partly"</formula>
    </cfRule>
  </conditionalFormatting>
  <conditionalFormatting sqref="E77:F77">
    <cfRule type="containsText" dxfId="1642" priority="34" stopIfTrue="1" operator="containsText" text="Mostly">
      <formula>NOT(ISERROR(SEARCH("Mostly",E77)))</formula>
    </cfRule>
  </conditionalFormatting>
  <conditionalFormatting sqref="E77:F77">
    <cfRule type="cellIs" dxfId="1641" priority="35" stopIfTrue="1" operator="equal">
      <formula>"Yes - completely"</formula>
    </cfRule>
    <cfRule type="cellIs" dxfId="1640" priority="36" stopIfTrue="1" operator="equal">
      <formula>"No - not at all"</formula>
    </cfRule>
    <cfRule type="cellIs" dxfId="1639" priority="37" stopIfTrue="1" operator="equal">
      <formula>"Partly"</formula>
    </cfRule>
  </conditionalFormatting>
  <conditionalFormatting sqref="E75:F78">
    <cfRule type="containsText" dxfId="1638" priority="26" stopIfTrue="1" operator="containsText" text="Mostly">
      <formula>NOT(ISERROR(SEARCH("Mostly",E75)))</formula>
    </cfRule>
  </conditionalFormatting>
  <conditionalFormatting sqref="E75">
    <cfRule type="cellIs" dxfId="1637" priority="27" stopIfTrue="1" operator="equal">
      <formula>"Yes - completely"</formula>
    </cfRule>
    <cfRule type="cellIs" dxfId="1636" priority="28" stopIfTrue="1" operator="equal">
      <formula>"No - not at all"</formula>
    </cfRule>
    <cfRule type="cellIs" dxfId="1635" priority="29" stopIfTrue="1" operator="equal">
      <formula>"Partly"</formula>
    </cfRule>
  </conditionalFormatting>
  <conditionalFormatting sqref="E23:F23 E25:F25 E27:F27">
    <cfRule type="cellIs" dxfId="1634" priority="72" stopIfTrue="1" operator="equal">
      <formula>"Yes"</formula>
    </cfRule>
  </conditionalFormatting>
  <conditionalFormatting sqref="E23:F23 E25:F25 E27:F27">
    <cfRule type="cellIs" dxfId="1633" priority="71" stopIfTrue="1" operator="equal">
      <formula>"No"</formula>
    </cfRule>
  </conditionalFormatting>
  <conditionalFormatting sqref="E38:F41 E54:F54 E74:F74 E82 E79:F79 E60:F69 E47:F47 E45:F45 E50:F51 E57:F57 E71:F71">
    <cfRule type="containsText" dxfId="1632" priority="70" stopIfTrue="1" operator="containsText" text="Mostly">
      <formula>NOT(ISERROR(SEARCH("Mostly",E38)))</formula>
    </cfRule>
  </conditionalFormatting>
  <conditionalFormatting sqref="E74:F74 E82:F82 E54:F54 E47 E38:F41 E79:F79 E60:F69 E50:F51 E45:F45 E57:F57 E71:F71">
    <cfRule type="cellIs" dxfId="1631" priority="73" stopIfTrue="1" operator="equal">
      <formula>"Yes - completely"</formula>
    </cfRule>
    <cfRule type="cellIs" dxfId="1630" priority="74" stopIfTrue="1" operator="equal">
      <formula>"No - not at all"</formula>
    </cfRule>
    <cfRule type="cellIs" dxfId="1629" priority="75" stopIfTrue="1" operator="equal">
      <formula>"Partly"</formula>
    </cfRule>
  </conditionalFormatting>
  <conditionalFormatting sqref="E20">
    <cfRule type="cellIs" dxfId="1628" priority="69" stopIfTrue="1" operator="equal">
      <formula>"Yes"</formula>
    </cfRule>
  </conditionalFormatting>
  <conditionalFormatting sqref="E20">
    <cfRule type="cellIs" dxfId="1627" priority="68" stopIfTrue="1" operator="equal">
      <formula>"No"</formula>
    </cfRule>
  </conditionalFormatting>
  <conditionalFormatting sqref="E19:E20 E23 E27 E27">
    <cfRule type="cellIs" dxfId="1626" priority="66" stopIfTrue="1" operator="equal">
      <formula>"No"</formula>
    </cfRule>
    <cfRule type="cellIs" dxfId="1625" priority="67" stopIfTrue="1" operator="equal">
      <formula>"Yes"</formula>
    </cfRule>
  </conditionalFormatting>
  <conditionalFormatting sqref="E42:F42">
    <cfRule type="cellIs" dxfId="1624" priority="63" stopIfTrue="1" operator="equal">
      <formula>"Yes - completely"</formula>
    </cfRule>
    <cfRule type="cellIs" dxfId="1623" priority="64" stopIfTrue="1" operator="equal">
      <formula>"No - not at all"</formula>
    </cfRule>
    <cfRule type="cellIs" dxfId="1622" priority="65" stopIfTrue="1" operator="equal">
      <formula>"Partly"</formula>
    </cfRule>
  </conditionalFormatting>
  <conditionalFormatting sqref="E49:F49">
    <cfRule type="containsText" dxfId="1621" priority="58" stopIfTrue="1" operator="containsText" text="Mostly">
      <formula>NOT(ISERROR(SEARCH("Mostly",E49)))</formula>
    </cfRule>
  </conditionalFormatting>
  <conditionalFormatting sqref="E49:F49">
    <cfRule type="cellIs" dxfId="1620" priority="59" stopIfTrue="1" operator="equal">
      <formula>"Yes - completely"</formula>
    </cfRule>
    <cfRule type="cellIs" dxfId="1619" priority="60" stopIfTrue="1" operator="equal">
      <formula>"No - not at all"</formula>
    </cfRule>
    <cfRule type="cellIs" dxfId="1618" priority="61" stopIfTrue="1" operator="equal">
      <formula>"Partly"</formula>
    </cfRule>
  </conditionalFormatting>
  <conditionalFormatting sqref="E48:F48">
    <cfRule type="containsText" dxfId="1617" priority="54" stopIfTrue="1" operator="containsText" text="Mostly">
      <formula>NOT(ISERROR(SEARCH("Mostly",E48)))</formula>
    </cfRule>
  </conditionalFormatting>
  <conditionalFormatting sqref="E48:F48">
    <cfRule type="cellIs" dxfId="1616" priority="55" stopIfTrue="1" operator="equal">
      <formula>"Yes - completely"</formula>
    </cfRule>
    <cfRule type="cellIs" dxfId="1615" priority="56" stopIfTrue="1" operator="equal">
      <formula>"No - not at all"</formula>
    </cfRule>
    <cfRule type="cellIs" dxfId="1614" priority="57" stopIfTrue="1" operator="equal">
      <formula>"Partly"</formula>
    </cfRule>
  </conditionalFormatting>
  <conditionalFormatting sqref="E55:F56">
    <cfRule type="containsText" dxfId="1613" priority="46" stopIfTrue="1" operator="containsText" text="Mostly">
      <formula>NOT(ISERROR(SEARCH("Mostly",E55)))</formula>
    </cfRule>
  </conditionalFormatting>
  <conditionalFormatting sqref="E55:F55">
    <cfRule type="cellIs" dxfId="1612" priority="47" stopIfTrue="1" operator="equal">
      <formula>"Yes - completely"</formula>
    </cfRule>
    <cfRule type="cellIs" dxfId="1611" priority="48" stopIfTrue="1" operator="equal">
      <formula>"No - not at all"</formula>
    </cfRule>
    <cfRule type="cellIs" dxfId="1610" priority="49" stopIfTrue="1" operator="equal">
      <formula>"Partly"</formula>
    </cfRule>
  </conditionalFormatting>
  <conditionalFormatting sqref="E70:F70">
    <cfRule type="containsText" dxfId="1609" priority="42" stopIfTrue="1" operator="containsText" text="Mostly">
      <formula>NOT(ISERROR(SEARCH("Mostly",E70)))</formula>
    </cfRule>
  </conditionalFormatting>
  <conditionalFormatting sqref="E70:F70">
    <cfRule type="cellIs" dxfId="1608" priority="43" stopIfTrue="1" operator="equal">
      <formula>"Yes - completely"</formula>
    </cfRule>
    <cfRule type="cellIs" dxfId="1607" priority="44" stopIfTrue="1" operator="equal">
      <formula>"No - not at all"</formula>
    </cfRule>
    <cfRule type="cellIs" dxfId="1606" priority="45" stopIfTrue="1" operator="equal">
      <formula>"Partly"</formula>
    </cfRule>
  </conditionalFormatting>
  <conditionalFormatting sqref="E76:F76">
    <cfRule type="containsText" dxfId="1605" priority="30" stopIfTrue="1" operator="containsText" text="Mostly">
      <formula>NOT(ISERROR(SEARCH("Mostly",E76)))</formula>
    </cfRule>
  </conditionalFormatting>
  <conditionalFormatting sqref="E76:F76">
    <cfRule type="cellIs" dxfId="1604" priority="31" stopIfTrue="1" operator="equal">
      <formula>"Yes - completely"</formula>
    </cfRule>
    <cfRule type="cellIs" dxfId="1603" priority="32" stopIfTrue="1" operator="equal">
      <formula>"No - not at all"</formula>
    </cfRule>
    <cfRule type="cellIs" dxfId="1602" priority="33" stopIfTrue="1" operator="equal">
      <formula>"Partly"</formula>
    </cfRule>
  </conditionalFormatting>
  <conditionalFormatting sqref="E43:F43">
    <cfRule type="containsText" dxfId="1601" priority="9" operator="containsText" text="3=more than 50%">
      <formula>NOT(ISERROR(SEARCH("3=more than 50%",E43)))</formula>
    </cfRule>
    <cfRule type="containsText" dxfId="1600" priority="10" operator="containsText" text="2=less than 50%">
      <formula>NOT(ISERROR(SEARCH("2=less than 50%",E43)))</formula>
    </cfRule>
    <cfRule type="containsText" dxfId="1599" priority="11" operator="containsText" text="4=100%">
      <formula>NOT(ISERROR(SEARCH("4=100%",E43)))</formula>
    </cfRule>
    <cfRule type="containsText" dxfId="1598" priority="12" operator="containsText" text="1=0">
      <formula>NOT(ISERROR(SEARCH("1=0",E43)))</formula>
    </cfRule>
    <cfRule type="containsText" dxfId="1597" priority="13" operator="containsText" text="4=100%">
      <formula>NOT(ISERROR(SEARCH("4=100%",E43)))</formula>
    </cfRule>
    <cfRule type="containsText" dxfId="1596" priority="14" stopIfTrue="1" operator="containsText" text="Mostly">
      <formula>NOT(ISERROR(SEARCH("Mostly",E43)))</formula>
    </cfRule>
  </conditionalFormatting>
  <conditionalFormatting sqref="E43:F43">
    <cfRule type="cellIs" dxfId="1595" priority="15" stopIfTrue="1" operator="equal">
      <formula>"Yes - completely"</formula>
    </cfRule>
    <cfRule type="cellIs" dxfId="1594" priority="16" stopIfTrue="1" operator="equal">
      <formula>"No - not at all"</formula>
    </cfRule>
    <cfRule type="cellIs" dxfId="1593" priority="17" stopIfTrue="1" operator="equal">
      <formula>"Partly"</formula>
    </cfRule>
  </conditionalFormatting>
  <conditionalFormatting sqref="E84:F84">
    <cfRule type="cellIs" dxfId="1592" priority="6" stopIfTrue="1" operator="equal">
      <formula>"Yes - completely"</formula>
    </cfRule>
    <cfRule type="cellIs" dxfId="1591" priority="7" stopIfTrue="1" operator="equal">
      <formula>"No - not at all"</formula>
    </cfRule>
    <cfRule type="cellIs" dxfId="1590" priority="8" stopIfTrue="1" operator="equal">
      <formula>"Partly"</formula>
    </cfRule>
  </conditionalFormatting>
  <conditionalFormatting sqref="E85:F85">
    <cfRule type="cellIs" dxfId="1589" priority="2" stopIfTrue="1" operator="equal">
      <formula>"Yes - completely"</formula>
    </cfRule>
    <cfRule type="cellIs" dxfId="1588" priority="3" stopIfTrue="1" operator="equal">
      <formula>"No - not at all"</formula>
    </cfRule>
    <cfRule type="cellIs" dxfId="1587" priority="4" stopIfTrue="1" operator="equal">
      <formula>"Partly"</formula>
    </cfRule>
  </conditionalFormatting>
  <dataValidations count="3">
    <dataValidation type="list" allowBlank="1" showInputMessage="1" showErrorMessage="1" sqref="E43:F43" xr:uid="{00000000-0002-0000-0600-000000000000}">
      <formula1>"1=0, 2=less than 50%, 3=more than 50%, 4=100%,N/A"</formula1>
    </dataValidation>
    <dataValidation type="list" allowBlank="1" showInputMessage="1" showErrorMessage="1" sqref="E19:E20" xr:uid="{00000000-0002-0000-0600-000001000000}">
      <formula1>"Yes, No"</formula1>
    </dataValidation>
    <dataValidation type="list" allowBlank="1" showInputMessage="1" showErrorMessage="1" sqref="E76:F79 E74:F74 E47:F51 E75 E60:E71 F60:F64 E54:F57 F66:F71 E44:F45 E38:F42 E82:F85" xr:uid="{00000000-0002-0000-06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Print_SP">
                <anchor moveWithCells="1" sizeWithCells="1">
                  <from>
                    <xdr:col>10</xdr:col>
                    <xdr:colOff>1333500</xdr:colOff>
                    <xdr:row>0</xdr:row>
                    <xdr:rowOff>114300</xdr:rowOff>
                  </from>
                  <to>
                    <xdr:col>10</xdr:col>
                    <xdr:colOff>3152775</xdr:colOff>
                    <xdr:row>0</xdr:row>
                    <xdr:rowOff>485775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62.8554687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IF(Information_Page!B30=0,"-",Information_Page!B30)</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IF(AND(Information_Page!J30=0,Information_Page!L30=0),"-",Information_Page!J30&amp;", "&amp;Information_Page!L30)</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IF(Information_Page!N30=0,"-",Information_Page!N30)</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IF(Information_Page!M30=0,"-",Information_Page!M30)</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30"/>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086"/>
      <c r="G29" s="1093"/>
      <c r="H29" s="1093"/>
      <c r="I29" s="1093"/>
      <c r="J29" s="1094"/>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188"/>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586" priority="62" stopIfTrue="1" operator="containsText" text="Mostly">
      <formula>NOT(ISERROR(SEARCH("Mostly",E42)))</formula>
    </cfRule>
  </conditionalFormatting>
  <conditionalFormatting sqref="E44:F44">
    <cfRule type="containsText" dxfId="1585" priority="22" stopIfTrue="1" operator="containsText" text="Mostly">
      <formula>NOT(ISERROR(SEARCH("Mostly",E44)))</formula>
    </cfRule>
  </conditionalFormatting>
  <conditionalFormatting sqref="E44:F44">
    <cfRule type="cellIs" dxfId="1584" priority="23" stopIfTrue="1" operator="equal">
      <formula>"Yes - completely"</formula>
    </cfRule>
    <cfRule type="cellIs" dxfId="1583" priority="24" stopIfTrue="1" operator="equal">
      <formula>"No - not at all"</formula>
    </cfRule>
    <cfRule type="cellIs" dxfId="1582" priority="25" stopIfTrue="1" operator="equal">
      <formula>"Partly"</formula>
    </cfRule>
  </conditionalFormatting>
  <conditionalFormatting sqref="E56:F56">
    <cfRule type="containsText" dxfId="1581" priority="50" stopIfTrue="1" operator="containsText" text="Mostly">
      <formula>NOT(ISERROR(SEARCH("Mostly",E56)))</formula>
    </cfRule>
  </conditionalFormatting>
  <conditionalFormatting sqref="E56:F56">
    <cfRule type="cellIs" dxfId="1580" priority="51" stopIfTrue="1" operator="equal">
      <formula>"Yes - completely"</formula>
    </cfRule>
    <cfRule type="cellIs" dxfId="1579" priority="52" stopIfTrue="1" operator="equal">
      <formula>"No - not at all"</formula>
    </cfRule>
    <cfRule type="cellIs" dxfId="1578" priority="53" stopIfTrue="1" operator="equal">
      <formula>"Partly"</formula>
    </cfRule>
  </conditionalFormatting>
  <conditionalFormatting sqref="E83:E85">
    <cfRule type="containsText" dxfId="1577" priority="18" stopIfTrue="1" operator="containsText" text="Mostly">
      <formula>NOT(ISERROR(SEARCH("Mostly",E83)))</formula>
    </cfRule>
  </conditionalFormatting>
  <conditionalFormatting sqref="E83:F83">
    <cfRule type="cellIs" dxfId="1576" priority="19" stopIfTrue="1" operator="equal">
      <formula>"Yes - completely"</formula>
    </cfRule>
    <cfRule type="cellIs" dxfId="1575" priority="20" stopIfTrue="1" operator="equal">
      <formula>"No - not at all"</formula>
    </cfRule>
    <cfRule type="cellIs" dxfId="1574" priority="21" stopIfTrue="1" operator="equal">
      <formula>"Partly"</formula>
    </cfRule>
  </conditionalFormatting>
  <conditionalFormatting sqref="E78:F78">
    <cfRule type="containsText" dxfId="1573" priority="38" stopIfTrue="1" operator="containsText" text="Mostly">
      <formula>NOT(ISERROR(SEARCH("Mostly",E78)))</formula>
    </cfRule>
  </conditionalFormatting>
  <conditionalFormatting sqref="E78:F78">
    <cfRule type="cellIs" dxfId="1572" priority="39" stopIfTrue="1" operator="equal">
      <formula>"Yes - completely"</formula>
    </cfRule>
    <cfRule type="cellIs" dxfId="1571" priority="40" stopIfTrue="1" operator="equal">
      <formula>"No - not at all"</formula>
    </cfRule>
    <cfRule type="cellIs" dxfId="1570" priority="41" stopIfTrue="1" operator="equal">
      <formula>"Partly"</formula>
    </cfRule>
  </conditionalFormatting>
  <conditionalFormatting sqref="E77:F77">
    <cfRule type="containsText" dxfId="1569" priority="34" stopIfTrue="1" operator="containsText" text="Mostly">
      <formula>NOT(ISERROR(SEARCH("Mostly",E77)))</formula>
    </cfRule>
  </conditionalFormatting>
  <conditionalFormatting sqref="E77:F77">
    <cfRule type="cellIs" dxfId="1568" priority="35" stopIfTrue="1" operator="equal">
      <formula>"Yes - completely"</formula>
    </cfRule>
    <cfRule type="cellIs" dxfId="1567" priority="36" stopIfTrue="1" operator="equal">
      <formula>"No - not at all"</formula>
    </cfRule>
    <cfRule type="cellIs" dxfId="1566" priority="37" stopIfTrue="1" operator="equal">
      <formula>"Partly"</formula>
    </cfRule>
  </conditionalFormatting>
  <conditionalFormatting sqref="E75:F78">
    <cfRule type="containsText" dxfId="1565" priority="26" stopIfTrue="1" operator="containsText" text="Mostly">
      <formula>NOT(ISERROR(SEARCH("Mostly",E75)))</formula>
    </cfRule>
  </conditionalFormatting>
  <conditionalFormatting sqref="E75">
    <cfRule type="cellIs" dxfId="1564" priority="27" stopIfTrue="1" operator="equal">
      <formula>"Yes - completely"</formula>
    </cfRule>
    <cfRule type="cellIs" dxfId="1563" priority="28" stopIfTrue="1" operator="equal">
      <formula>"No - not at all"</formula>
    </cfRule>
    <cfRule type="cellIs" dxfId="1562" priority="29" stopIfTrue="1" operator="equal">
      <formula>"Partly"</formula>
    </cfRule>
  </conditionalFormatting>
  <conditionalFormatting sqref="E23:F23 E25:F25 E27:F27">
    <cfRule type="cellIs" dxfId="1561" priority="72" stopIfTrue="1" operator="equal">
      <formula>"Yes"</formula>
    </cfRule>
  </conditionalFormatting>
  <conditionalFormatting sqref="E23:F23 E25:F25 E27:F27">
    <cfRule type="cellIs" dxfId="1560" priority="71" stopIfTrue="1" operator="equal">
      <formula>"No"</formula>
    </cfRule>
  </conditionalFormatting>
  <conditionalFormatting sqref="E38:F41 E54:F54 E74:F74 E82 E79:F79 E60:F69 E47:F47 E45:F45 E50:F51 E57:F57 E71:F71">
    <cfRule type="containsText" dxfId="1559" priority="70" stopIfTrue="1" operator="containsText" text="Mostly">
      <formula>NOT(ISERROR(SEARCH("Mostly",E38)))</formula>
    </cfRule>
  </conditionalFormatting>
  <conditionalFormatting sqref="E74:F74 E82:F82 E54:F54 E47 E38:F41 E79:F79 E60:F69 E50:F51 E45:F45 E57:F57 E71:F71">
    <cfRule type="cellIs" dxfId="1558" priority="73" stopIfTrue="1" operator="equal">
      <formula>"Yes - completely"</formula>
    </cfRule>
    <cfRule type="cellIs" dxfId="1557" priority="74" stopIfTrue="1" operator="equal">
      <formula>"No - not at all"</formula>
    </cfRule>
    <cfRule type="cellIs" dxfId="1556" priority="75" stopIfTrue="1" operator="equal">
      <formula>"Partly"</formula>
    </cfRule>
  </conditionalFormatting>
  <conditionalFormatting sqref="E20">
    <cfRule type="cellIs" dxfId="1555" priority="69" stopIfTrue="1" operator="equal">
      <formula>"Yes"</formula>
    </cfRule>
  </conditionalFormatting>
  <conditionalFormatting sqref="E20">
    <cfRule type="cellIs" dxfId="1554" priority="68" stopIfTrue="1" operator="equal">
      <formula>"No"</formula>
    </cfRule>
  </conditionalFormatting>
  <conditionalFormatting sqref="E19 E20 E23 E25 E27">
    <cfRule type="cellIs" dxfId="1553" priority="66" stopIfTrue="1" operator="equal">
      <formula>"No"</formula>
    </cfRule>
    <cfRule type="cellIs" dxfId="1552" priority="67" stopIfTrue="1" operator="equal">
      <formula>"Yes"</formula>
    </cfRule>
  </conditionalFormatting>
  <conditionalFormatting sqref="E42:F42">
    <cfRule type="cellIs" dxfId="1551" priority="63" stopIfTrue="1" operator="equal">
      <formula>"Yes - completely"</formula>
    </cfRule>
    <cfRule type="cellIs" dxfId="1550" priority="64" stopIfTrue="1" operator="equal">
      <formula>"No - not at all"</formula>
    </cfRule>
    <cfRule type="cellIs" dxfId="1549" priority="65" stopIfTrue="1" operator="equal">
      <formula>"Partly"</formula>
    </cfRule>
  </conditionalFormatting>
  <conditionalFormatting sqref="E49:F49">
    <cfRule type="containsText" dxfId="1548" priority="58" stopIfTrue="1" operator="containsText" text="Mostly">
      <formula>NOT(ISERROR(SEARCH("Mostly",E49)))</formula>
    </cfRule>
  </conditionalFormatting>
  <conditionalFormatting sqref="E49:F49">
    <cfRule type="cellIs" dxfId="1547" priority="59" stopIfTrue="1" operator="equal">
      <formula>"Yes - completely"</formula>
    </cfRule>
    <cfRule type="cellIs" dxfId="1546" priority="60" stopIfTrue="1" operator="equal">
      <formula>"No - not at all"</formula>
    </cfRule>
    <cfRule type="cellIs" dxfId="1545" priority="61" stopIfTrue="1" operator="equal">
      <formula>"Partly"</formula>
    </cfRule>
  </conditionalFormatting>
  <conditionalFormatting sqref="E48:F49">
    <cfRule type="containsText" dxfId="1544" priority="54" stopIfTrue="1" operator="containsText" text="Mostly">
      <formula>NOT(ISERROR(SEARCH("Mostly",E48)))</formula>
    </cfRule>
  </conditionalFormatting>
  <conditionalFormatting sqref="E48:F48">
    <cfRule type="cellIs" dxfId="1543" priority="55" stopIfTrue="1" operator="equal">
      <formula>"Yes - completely"</formula>
    </cfRule>
    <cfRule type="cellIs" dxfId="1542" priority="56" stopIfTrue="1" operator="equal">
      <formula>"No - not at all"</formula>
    </cfRule>
    <cfRule type="cellIs" dxfId="1541" priority="57" stopIfTrue="1" operator="equal">
      <formula>"Partly"</formula>
    </cfRule>
  </conditionalFormatting>
  <conditionalFormatting sqref="E55:F56">
    <cfRule type="containsText" dxfId="1540" priority="46" stopIfTrue="1" operator="containsText" text="Mostly">
      <formula>NOT(ISERROR(SEARCH("Mostly",E55)))</formula>
    </cfRule>
  </conditionalFormatting>
  <conditionalFormatting sqref="E55:F55">
    <cfRule type="cellIs" dxfId="1539" priority="47" stopIfTrue="1" operator="equal">
      <formula>"Yes - completely"</formula>
    </cfRule>
    <cfRule type="cellIs" dxfId="1538" priority="48" stopIfTrue="1" operator="equal">
      <formula>"No - not at all"</formula>
    </cfRule>
    <cfRule type="cellIs" dxfId="1537" priority="49" stopIfTrue="1" operator="equal">
      <formula>"Partly"</formula>
    </cfRule>
  </conditionalFormatting>
  <conditionalFormatting sqref="E70:F70">
    <cfRule type="containsText" dxfId="1536" priority="42" stopIfTrue="1" operator="containsText" text="Mostly">
      <formula>NOT(ISERROR(SEARCH("Mostly",E70)))</formula>
    </cfRule>
  </conditionalFormatting>
  <conditionalFormatting sqref="E70:F70">
    <cfRule type="cellIs" dxfId="1535" priority="43" stopIfTrue="1" operator="equal">
      <formula>"Yes - completely"</formula>
    </cfRule>
    <cfRule type="cellIs" dxfId="1534" priority="44" stopIfTrue="1" operator="equal">
      <formula>"No - not at all"</formula>
    </cfRule>
    <cfRule type="cellIs" dxfId="1533" priority="45" stopIfTrue="1" operator="equal">
      <formula>"Partly"</formula>
    </cfRule>
  </conditionalFormatting>
  <conditionalFormatting sqref="E76:F76">
    <cfRule type="containsText" dxfId="1532" priority="30" stopIfTrue="1" operator="containsText" text="Mostly">
      <formula>NOT(ISERROR(SEARCH("Mostly",E76)))</formula>
    </cfRule>
  </conditionalFormatting>
  <conditionalFormatting sqref="E76:F76">
    <cfRule type="cellIs" dxfId="1531" priority="31" stopIfTrue="1" operator="equal">
      <formula>"Yes - completely"</formula>
    </cfRule>
    <cfRule type="cellIs" dxfId="1530" priority="32" stopIfTrue="1" operator="equal">
      <formula>"No - not at all"</formula>
    </cfRule>
    <cfRule type="cellIs" dxfId="1529" priority="33" stopIfTrue="1" operator="equal">
      <formula>"Partly"</formula>
    </cfRule>
  </conditionalFormatting>
  <conditionalFormatting sqref="E43:F43">
    <cfRule type="containsText" dxfId="1528" priority="9" operator="containsText" text="3=more than 50%">
      <formula>NOT(ISERROR(SEARCH("3=more than 50%",E43)))</formula>
    </cfRule>
    <cfRule type="containsText" dxfId="1527" priority="10" operator="containsText" text="2=less than 50%">
      <formula>NOT(ISERROR(SEARCH("2=less than 50%",E43)))</formula>
    </cfRule>
    <cfRule type="containsText" dxfId="1526" priority="11" operator="containsText" text="4=100%">
      <formula>NOT(ISERROR(SEARCH("4=100%",E43)))</formula>
    </cfRule>
    <cfRule type="containsText" dxfId="1525" priority="12" operator="containsText" text="1=0">
      <formula>NOT(ISERROR(SEARCH("1=0",E43)))</formula>
    </cfRule>
    <cfRule type="containsText" dxfId="1524" priority="13" operator="containsText" text="4=100%">
      <formula>NOT(ISERROR(SEARCH("4=100%",E43)))</formula>
    </cfRule>
    <cfRule type="containsText" dxfId="1523" priority="14" stopIfTrue="1" operator="containsText" text="Mostly">
      <formula>NOT(ISERROR(SEARCH("Mostly",E43)))</formula>
    </cfRule>
  </conditionalFormatting>
  <conditionalFormatting sqref="E43:F43">
    <cfRule type="cellIs" dxfId="1522" priority="15" stopIfTrue="1" operator="equal">
      <formula>"Yes - completely"</formula>
    </cfRule>
    <cfRule type="cellIs" dxfId="1521" priority="16" stopIfTrue="1" operator="equal">
      <formula>"No - not at all"</formula>
    </cfRule>
    <cfRule type="cellIs" dxfId="1520" priority="17" stopIfTrue="1" operator="equal">
      <formula>"Partly"</formula>
    </cfRule>
  </conditionalFormatting>
  <conditionalFormatting sqref="E84:F84">
    <cfRule type="cellIs" dxfId="1519" priority="6" stopIfTrue="1" operator="equal">
      <formula>"Yes - completely"</formula>
    </cfRule>
    <cfRule type="cellIs" dxfId="1518" priority="7" stopIfTrue="1" operator="equal">
      <formula>"No - not at all"</formula>
    </cfRule>
    <cfRule type="cellIs" dxfId="1517" priority="8" stopIfTrue="1" operator="equal">
      <formula>"Partly"</formula>
    </cfRule>
  </conditionalFormatting>
  <conditionalFormatting sqref="E85:F85">
    <cfRule type="cellIs" dxfId="1516" priority="2" stopIfTrue="1" operator="equal">
      <formula>"Yes - completely"</formula>
    </cfRule>
    <cfRule type="cellIs" dxfId="1515" priority="3" stopIfTrue="1" operator="equal">
      <formula>"No - not at all"</formula>
    </cfRule>
    <cfRule type="cellIs" dxfId="1514"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0700-000000000000}">
      <formula1>"Yes - completely,Mostly,Partly,No - not at all,N/A"</formula1>
    </dataValidation>
    <dataValidation type="list" allowBlank="1" showInputMessage="1" showErrorMessage="1" sqref="E19:E20" xr:uid="{00000000-0002-0000-0700-000001000000}">
      <formula1>"Yes, No"</formula1>
    </dataValidation>
    <dataValidation type="list" allowBlank="1" showInputMessage="1" showErrorMessage="1" sqref="E43:F43" xr:uid="{00000000-0002-0000-07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Print_SP">
                <anchor moveWithCells="1" sizeWithCells="1">
                  <from>
                    <xdr:col>10</xdr:col>
                    <xdr:colOff>1362075</xdr:colOff>
                    <xdr:row>0</xdr:row>
                    <xdr:rowOff>114300</xdr:rowOff>
                  </from>
                  <to>
                    <xdr:col>10</xdr:col>
                    <xdr:colOff>3181350</xdr:colOff>
                    <xdr:row>0</xdr:row>
                    <xdr:rowOff>485775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IF(Information_Page!B31=0,"-",Information_Page!B31)</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IF(AND(Information_Page!J31=0,Information_Page!L31=0),"-",Information_Page!J31&amp;", "&amp;Information_Page!L31)</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IF(Information_Page!N31=0,"-",Information_Page!N31)</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IF(Information_Page!M31=0,"-",Information_Page!M31)</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30"/>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6"/>
      <c r="G29" s="1147"/>
      <c r="H29" s="1147"/>
      <c r="I29" s="1147"/>
      <c r="J29" s="1148"/>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513" priority="62" stopIfTrue="1" operator="containsText" text="Mostly">
      <formula>NOT(ISERROR(SEARCH("Mostly",E42)))</formula>
    </cfRule>
  </conditionalFormatting>
  <conditionalFormatting sqref="E44:F44">
    <cfRule type="containsText" dxfId="1512" priority="22" stopIfTrue="1" operator="containsText" text="Mostly">
      <formula>NOT(ISERROR(SEARCH("Mostly",E44)))</formula>
    </cfRule>
  </conditionalFormatting>
  <conditionalFormatting sqref="E44:F44">
    <cfRule type="cellIs" dxfId="1511" priority="23" stopIfTrue="1" operator="equal">
      <formula>"Yes - completely"</formula>
    </cfRule>
    <cfRule type="cellIs" dxfId="1510" priority="24" stopIfTrue="1" operator="equal">
      <formula>"No - not at all"</formula>
    </cfRule>
    <cfRule type="cellIs" dxfId="1509" priority="25" stopIfTrue="1" operator="equal">
      <formula>"Partly"</formula>
    </cfRule>
  </conditionalFormatting>
  <conditionalFormatting sqref="E56:F56">
    <cfRule type="containsText" dxfId="1508" priority="50" stopIfTrue="1" operator="containsText" text="Mostly">
      <formula>NOT(ISERROR(SEARCH("Mostly",E56)))</formula>
    </cfRule>
  </conditionalFormatting>
  <conditionalFormatting sqref="E56:F56">
    <cfRule type="cellIs" dxfId="1507" priority="51" stopIfTrue="1" operator="equal">
      <formula>"Yes - completely"</formula>
    </cfRule>
    <cfRule type="cellIs" dxfId="1506" priority="52" stopIfTrue="1" operator="equal">
      <formula>"No - not at all"</formula>
    </cfRule>
    <cfRule type="cellIs" dxfId="1505" priority="53" stopIfTrue="1" operator="equal">
      <formula>"Partly"</formula>
    </cfRule>
  </conditionalFormatting>
  <conditionalFormatting sqref="E83:F85">
    <cfRule type="containsText" dxfId="1504" priority="18" stopIfTrue="1" operator="containsText" text="Mostly">
      <formula>NOT(ISERROR(SEARCH("Mostly",E83)))</formula>
    </cfRule>
  </conditionalFormatting>
  <conditionalFormatting sqref="E83:F83">
    <cfRule type="cellIs" dxfId="1503" priority="19" stopIfTrue="1" operator="equal">
      <formula>"Yes - completely"</formula>
    </cfRule>
    <cfRule type="cellIs" dxfId="1502" priority="20" stopIfTrue="1" operator="equal">
      <formula>"No - not at all"</formula>
    </cfRule>
    <cfRule type="cellIs" dxfId="1501" priority="21" stopIfTrue="1" operator="equal">
      <formula>"Partly"</formula>
    </cfRule>
  </conditionalFormatting>
  <conditionalFormatting sqref="E78:F78">
    <cfRule type="containsText" dxfId="1500" priority="38" stopIfTrue="1" operator="containsText" text="Mostly">
      <formula>NOT(ISERROR(SEARCH("Mostly",E78)))</formula>
    </cfRule>
  </conditionalFormatting>
  <conditionalFormatting sqref="E78:F78">
    <cfRule type="cellIs" dxfId="1499" priority="39" stopIfTrue="1" operator="equal">
      <formula>"Yes - completely"</formula>
    </cfRule>
    <cfRule type="cellIs" dxfId="1498" priority="40" stopIfTrue="1" operator="equal">
      <formula>"No - not at all"</formula>
    </cfRule>
    <cfRule type="cellIs" dxfId="1497" priority="41" stopIfTrue="1" operator="equal">
      <formula>"Partly"</formula>
    </cfRule>
  </conditionalFormatting>
  <conditionalFormatting sqref="E77:F77">
    <cfRule type="containsText" dxfId="1496" priority="34" stopIfTrue="1" operator="containsText" text="Mostly">
      <formula>NOT(ISERROR(SEARCH("Mostly",E77)))</formula>
    </cfRule>
  </conditionalFormatting>
  <conditionalFormatting sqref="E77:F77">
    <cfRule type="cellIs" dxfId="1495" priority="35" stopIfTrue="1" operator="equal">
      <formula>"Yes - completely"</formula>
    </cfRule>
    <cfRule type="cellIs" dxfId="1494" priority="36" stopIfTrue="1" operator="equal">
      <formula>"No - not at all"</formula>
    </cfRule>
    <cfRule type="cellIs" dxfId="1493" priority="37" stopIfTrue="1" operator="equal">
      <formula>"Partly"</formula>
    </cfRule>
  </conditionalFormatting>
  <conditionalFormatting sqref="E75:E78">
    <cfRule type="containsText" dxfId="1492" priority="26" stopIfTrue="1" operator="containsText" text="Mostly">
      <formula>NOT(ISERROR(SEARCH("Mostly",E75)))</formula>
    </cfRule>
  </conditionalFormatting>
  <conditionalFormatting sqref="E75">
    <cfRule type="cellIs" dxfId="1491" priority="27" stopIfTrue="1" operator="equal">
      <formula>"Yes - completely"</formula>
    </cfRule>
    <cfRule type="cellIs" dxfId="1490" priority="28" stopIfTrue="1" operator="equal">
      <formula>"No - not at all"</formula>
    </cfRule>
    <cfRule type="cellIs" dxfId="1489" priority="29" stopIfTrue="1" operator="equal">
      <formula>"Partly"</formula>
    </cfRule>
  </conditionalFormatting>
  <conditionalFormatting sqref="E23:F23 E25:F25 E27:F27">
    <cfRule type="cellIs" dxfId="1488" priority="72" stopIfTrue="1" operator="equal">
      <formula>"Yes"</formula>
    </cfRule>
  </conditionalFormatting>
  <conditionalFormatting sqref="E23:F23 E25:F25 E27:F27">
    <cfRule type="cellIs" dxfId="1487" priority="71" stopIfTrue="1" operator="equal">
      <formula>"No"</formula>
    </cfRule>
  </conditionalFormatting>
  <conditionalFormatting sqref="E38:F41 E54:F54 E74:F74 E82 E79:F79 E60:F69 E47:F47 E45:F45 E50:F51 E57:F57 E71:F71">
    <cfRule type="containsText" dxfId="1486" priority="70" stopIfTrue="1" operator="containsText" text="Mostly">
      <formula>NOT(ISERROR(SEARCH("Mostly",E38)))</formula>
    </cfRule>
  </conditionalFormatting>
  <conditionalFormatting sqref="E74:F74 E82:F82 E54:F54 E47 E38:F41 E79:F79 E60:F69 E50:F51 E45:F45 E57:F57 E71:F71">
    <cfRule type="cellIs" dxfId="1485" priority="73" stopIfTrue="1" operator="equal">
      <formula>"Yes - completely"</formula>
    </cfRule>
    <cfRule type="cellIs" dxfId="1484" priority="74" stopIfTrue="1" operator="equal">
      <formula>"No - not at all"</formula>
    </cfRule>
    <cfRule type="cellIs" dxfId="1483" priority="75" stopIfTrue="1" operator="equal">
      <formula>"Partly"</formula>
    </cfRule>
  </conditionalFormatting>
  <conditionalFormatting sqref="E20">
    <cfRule type="cellIs" dxfId="1482" priority="69" stopIfTrue="1" operator="equal">
      <formula>"Yes"</formula>
    </cfRule>
  </conditionalFormatting>
  <conditionalFormatting sqref="E20">
    <cfRule type="cellIs" dxfId="1481" priority="68" stopIfTrue="1" operator="equal">
      <formula>"No"</formula>
    </cfRule>
  </conditionalFormatting>
  <conditionalFormatting sqref="E19 E20 E23 E25 E27">
    <cfRule type="cellIs" dxfId="1480" priority="66" stopIfTrue="1" operator="equal">
      <formula>"No"</formula>
    </cfRule>
    <cfRule type="cellIs" dxfId="1479" priority="67" stopIfTrue="1" operator="equal">
      <formula>"Yes"</formula>
    </cfRule>
  </conditionalFormatting>
  <conditionalFormatting sqref="E42:F42">
    <cfRule type="cellIs" dxfId="1478" priority="63" stopIfTrue="1" operator="equal">
      <formula>"Yes - completely"</formula>
    </cfRule>
    <cfRule type="cellIs" dxfId="1477" priority="64" stopIfTrue="1" operator="equal">
      <formula>"No - not at all"</formula>
    </cfRule>
    <cfRule type="cellIs" dxfId="1476" priority="65" stopIfTrue="1" operator="equal">
      <formula>"Partly"</formula>
    </cfRule>
  </conditionalFormatting>
  <conditionalFormatting sqref="E49:F49">
    <cfRule type="containsText" dxfId="1475" priority="58" stopIfTrue="1" operator="containsText" text="Mostly">
      <formula>NOT(ISERROR(SEARCH("Mostly",E49)))</formula>
    </cfRule>
  </conditionalFormatting>
  <conditionalFormatting sqref="E49:F49">
    <cfRule type="cellIs" dxfId="1474" priority="59" stopIfTrue="1" operator="equal">
      <formula>"Yes - completely"</formula>
    </cfRule>
    <cfRule type="cellIs" dxfId="1473" priority="60" stopIfTrue="1" operator="equal">
      <formula>"No - not at all"</formula>
    </cfRule>
    <cfRule type="cellIs" dxfId="1472" priority="61" stopIfTrue="1" operator="equal">
      <formula>"Partly"</formula>
    </cfRule>
  </conditionalFormatting>
  <conditionalFormatting sqref="E48:F49">
    <cfRule type="containsText" dxfId="1471" priority="54" stopIfTrue="1" operator="containsText" text="Mostly">
      <formula>NOT(ISERROR(SEARCH("Mostly",E48)))</formula>
    </cfRule>
  </conditionalFormatting>
  <conditionalFormatting sqref="E48:F48">
    <cfRule type="cellIs" dxfId="1470" priority="55" stopIfTrue="1" operator="equal">
      <formula>"Yes - completely"</formula>
    </cfRule>
    <cfRule type="cellIs" dxfId="1469" priority="56" stopIfTrue="1" operator="equal">
      <formula>"No - not at all"</formula>
    </cfRule>
    <cfRule type="cellIs" dxfId="1468" priority="57" stopIfTrue="1" operator="equal">
      <formula>"Partly"</formula>
    </cfRule>
  </conditionalFormatting>
  <conditionalFormatting sqref="E55:F56">
    <cfRule type="containsText" dxfId="1467" priority="46" stopIfTrue="1" operator="containsText" text="Mostly">
      <formula>NOT(ISERROR(SEARCH("Mostly",E55)))</formula>
    </cfRule>
  </conditionalFormatting>
  <conditionalFormatting sqref="E55:F55">
    <cfRule type="cellIs" dxfId="1466" priority="47" stopIfTrue="1" operator="equal">
      <formula>"Yes - completely"</formula>
    </cfRule>
    <cfRule type="cellIs" dxfId="1465" priority="48" stopIfTrue="1" operator="equal">
      <formula>"No - not at all"</formula>
    </cfRule>
    <cfRule type="cellIs" dxfId="1464" priority="49" stopIfTrue="1" operator="equal">
      <formula>"Partly"</formula>
    </cfRule>
  </conditionalFormatting>
  <conditionalFormatting sqref="E70:F70">
    <cfRule type="containsText" dxfId="1463" priority="42" stopIfTrue="1" operator="containsText" text="Mostly">
      <formula>NOT(ISERROR(SEARCH("Mostly",E70)))</formula>
    </cfRule>
  </conditionalFormatting>
  <conditionalFormatting sqref="E70:F70">
    <cfRule type="cellIs" dxfId="1462" priority="43" stopIfTrue="1" operator="equal">
      <formula>"Yes - completely"</formula>
    </cfRule>
    <cfRule type="cellIs" dxfId="1461" priority="44" stopIfTrue="1" operator="equal">
      <formula>"No - not at all"</formula>
    </cfRule>
    <cfRule type="cellIs" dxfId="1460" priority="45" stopIfTrue="1" operator="equal">
      <formula>"Partly"</formula>
    </cfRule>
  </conditionalFormatting>
  <conditionalFormatting sqref="E76:F76">
    <cfRule type="containsText" dxfId="1459" priority="30" stopIfTrue="1" operator="containsText" text="Mostly">
      <formula>NOT(ISERROR(SEARCH("Mostly",E76)))</formula>
    </cfRule>
  </conditionalFormatting>
  <conditionalFormatting sqref="E76:F76">
    <cfRule type="cellIs" dxfId="1458" priority="31" stopIfTrue="1" operator="equal">
      <formula>"Yes - completely"</formula>
    </cfRule>
    <cfRule type="cellIs" dxfId="1457" priority="32" stopIfTrue="1" operator="equal">
      <formula>"No - not at all"</formula>
    </cfRule>
    <cfRule type="cellIs" dxfId="1456" priority="33" stopIfTrue="1" operator="equal">
      <formula>"Partly"</formula>
    </cfRule>
  </conditionalFormatting>
  <conditionalFormatting sqref="E43:F43">
    <cfRule type="containsText" dxfId="1455" priority="9" operator="containsText" text="3=more than 50%">
      <formula>NOT(ISERROR(SEARCH("3=more than 50%",E43)))</formula>
    </cfRule>
    <cfRule type="containsText" dxfId="1454" priority="10" operator="containsText" text="2=less than 50%">
      <formula>NOT(ISERROR(SEARCH("2=less than 50%",E43)))</formula>
    </cfRule>
    <cfRule type="containsText" dxfId="1453" priority="11" operator="containsText" text="4=100%">
      <formula>NOT(ISERROR(SEARCH("4=100%",E43)))</formula>
    </cfRule>
    <cfRule type="containsText" dxfId="1452" priority="12" operator="containsText" text="1=0">
      <formula>NOT(ISERROR(SEARCH("1=0",E43)))</formula>
    </cfRule>
    <cfRule type="containsText" dxfId="1451" priority="13" operator="containsText" text="4=100%">
      <formula>NOT(ISERROR(SEARCH("4=100%",E43)))</formula>
    </cfRule>
    <cfRule type="containsText" dxfId="1450" priority="14" stopIfTrue="1" operator="containsText" text="Mostly">
      <formula>NOT(ISERROR(SEARCH("Mostly",E43)))</formula>
    </cfRule>
  </conditionalFormatting>
  <conditionalFormatting sqref="E43:F43">
    <cfRule type="cellIs" dxfId="1449" priority="15" stopIfTrue="1" operator="equal">
      <formula>"Yes - completely"</formula>
    </cfRule>
    <cfRule type="cellIs" dxfId="1448" priority="16" stopIfTrue="1" operator="equal">
      <formula>"No - not at all"</formula>
    </cfRule>
    <cfRule type="cellIs" dxfId="1447" priority="17" stopIfTrue="1" operator="equal">
      <formula>"Partly"</formula>
    </cfRule>
  </conditionalFormatting>
  <conditionalFormatting sqref="E84:F84">
    <cfRule type="cellIs" dxfId="1446" priority="6" stopIfTrue="1" operator="equal">
      <formula>"Yes - completely"</formula>
    </cfRule>
    <cfRule type="cellIs" dxfId="1445" priority="7" stopIfTrue="1" operator="equal">
      <formula>"No - not at all"</formula>
    </cfRule>
    <cfRule type="cellIs" dxfId="1444" priority="8" stopIfTrue="1" operator="equal">
      <formula>"Partly"</formula>
    </cfRule>
  </conditionalFormatting>
  <conditionalFormatting sqref="E85:F85">
    <cfRule type="cellIs" dxfId="1443" priority="2" stopIfTrue="1" operator="equal">
      <formula>"Yes - completely"</formula>
    </cfRule>
    <cfRule type="cellIs" dxfId="1442" priority="3" stopIfTrue="1" operator="equal">
      <formula>"No - not at all"</formula>
    </cfRule>
    <cfRule type="cellIs" dxfId="1441" priority="4" stopIfTrue="1" operator="equal">
      <formula>"Partly"</formula>
    </cfRule>
  </conditionalFormatting>
  <dataValidations count="3">
    <dataValidation type="list" allowBlank="1" showInputMessage="1" showErrorMessage="1" sqref="E43:F43" xr:uid="{00000000-0002-0000-0800-000000000000}">
      <formula1>"1=0, 2=less than 50%, 3=more than 50%, 4=100%,N/A"</formula1>
    </dataValidation>
    <dataValidation type="list" allowBlank="1" showInputMessage="1" showErrorMessage="1" sqref="E19:E20" xr:uid="{00000000-0002-0000-0800-000001000000}">
      <formula1>"Yes, No"</formula1>
    </dataValidation>
    <dataValidation type="list" allowBlank="1" showInputMessage="1" showErrorMessage="1" sqref="E76:F79 E74:F74 E47:F51 E75 E60:E71 F60:F64 E54:F57 F66:F71 E44:F45 E38:F42 E82:F85" xr:uid="{00000000-0002-0000-08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Print_SP">
                <anchor moveWithCells="1" sizeWithCells="1">
                  <from>
                    <xdr:col>10</xdr:col>
                    <xdr:colOff>1352550</xdr:colOff>
                    <xdr:row>0</xdr:row>
                    <xdr:rowOff>95250</xdr:rowOff>
                  </from>
                  <to>
                    <xdr:col>10</xdr:col>
                    <xdr:colOff>3181350</xdr:colOff>
                    <xdr:row>0</xdr:row>
                    <xdr:rowOff>466725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IF(Information_Page!B32=0,"-",Information_Page!B32)</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IF(AND(Information_Page!J32=0,Information_Page!L32=0),"-",Information_Page!J32&amp;", "&amp;Information_Page!L32)</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IF(Information_Page!N32=0,"-",Information_Page!N32)</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IF(Information_Page!M32=0,"-",Information_Page!M32)</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2.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9"/>
      <c r="G29" s="1149"/>
      <c r="H29" s="1149"/>
      <c r="I29" s="1149"/>
      <c r="J29" s="1149"/>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440" priority="62" stopIfTrue="1" operator="containsText" text="Mostly">
      <formula>NOT(ISERROR(SEARCH("Mostly",E42)))</formula>
    </cfRule>
  </conditionalFormatting>
  <conditionalFormatting sqref="E44:F44">
    <cfRule type="containsText" dxfId="1439" priority="22" stopIfTrue="1" operator="containsText" text="Mostly">
      <formula>NOT(ISERROR(SEARCH("Mostly",E44)))</formula>
    </cfRule>
  </conditionalFormatting>
  <conditionalFormatting sqref="E44:F44">
    <cfRule type="cellIs" dxfId="1438" priority="23" stopIfTrue="1" operator="equal">
      <formula>"Yes - completely"</formula>
    </cfRule>
    <cfRule type="cellIs" dxfId="1437" priority="24" stopIfTrue="1" operator="equal">
      <formula>"No - not at all"</formula>
    </cfRule>
    <cfRule type="cellIs" dxfId="1436" priority="25" stopIfTrue="1" operator="equal">
      <formula>"Partly"</formula>
    </cfRule>
  </conditionalFormatting>
  <conditionalFormatting sqref="E56:F56">
    <cfRule type="containsText" dxfId="1435" priority="50" stopIfTrue="1" operator="containsText" text="Mostly">
      <formula>NOT(ISERROR(SEARCH("Mostly",E56)))</formula>
    </cfRule>
  </conditionalFormatting>
  <conditionalFormatting sqref="E56:F56">
    <cfRule type="cellIs" dxfId="1434" priority="51" stopIfTrue="1" operator="equal">
      <formula>"Yes - completely"</formula>
    </cfRule>
    <cfRule type="cellIs" dxfId="1433" priority="52" stopIfTrue="1" operator="equal">
      <formula>"No - not at all"</formula>
    </cfRule>
    <cfRule type="cellIs" dxfId="1432" priority="53" stopIfTrue="1" operator="equal">
      <formula>"Partly"</formula>
    </cfRule>
  </conditionalFormatting>
  <conditionalFormatting sqref="E83:F85">
    <cfRule type="containsText" dxfId="1431" priority="18" stopIfTrue="1" operator="containsText" text="Mostly">
      <formula>NOT(ISERROR(SEARCH("Mostly",E83)))</formula>
    </cfRule>
  </conditionalFormatting>
  <conditionalFormatting sqref="E83:F83">
    <cfRule type="cellIs" dxfId="1430" priority="19" stopIfTrue="1" operator="equal">
      <formula>"Yes - completely"</formula>
    </cfRule>
    <cfRule type="cellIs" dxfId="1429" priority="20" stopIfTrue="1" operator="equal">
      <formula>"No - not at all"</formula>
    </cfRule>
    <cfRule type="cellIs" dxfId="1428" priority="21" stopIfTrue="1" operator="equal">
      <formula>"Partly"</formula>
    </cfRule>
  </conditionalFormatting>
  <conditionalFormatting sqref="E78:F78">
    <cfRule type="containsText" dxfId="1427" priority="38" stopIfTrue="1" operator="containsText" text="Mostly">
      <formula>NOT(ISERROR(SEARCH("Mostly",E78)))</formula>
    </cfRule>
  </conditionalFormatting>
  <conditionalFormatting sqref="E78:F78">
    <cfRule type="cellIs" dxfId="1426" priority="39" stopIfTrue="1" operator="equal">
      <formula>"Yes - completely"</formula>
    </cfRule>
    <cfRule type="cellIs" dxfId="1425" priority="40" stopIfTrue="1" operator="equal">
      <formula>"No - not at all"</formula>
    </cfRule>
    <cfRule type="cellIs" dxfId="1424" priority="41" stopIfTrue="1" operator="equal">
      <formula>"Partly"</formula>
    </cfRule>
  </conditionalFormatting>
  <conditionalFormatting sqref="E77:F77">
    <cfRule type="containsText" dxfId="1423" priority="34" stopIfTrue="1" operator="containsText" text="Mostly">
      <formula>NOT(ISERROR(SEARCH("Mostly",E77)))</formula>
    </cfRule>
  </conditionalFormatting>
  <conditionalFormatting sqref="E77:F77">
    <cfRule type="cellIs" dxfId="1422" priority="35" stopIfTrue="1" operator="equal">
      <formula>"Yes - completely"</formula>
    </cfRule>
    <cfRule type="cellIs" dxfId="1421" priority="36" stopIfTrue="1" operator="equal">
      <formula>"No - not at all"</formula>
    </cfRule>
    <cfRule type="cellIs" dxfId="1420" priority="37" stopIfTrue="1" operator="equal">
      <formula>"Partly"</formula>
    </cfRule>
  </conditionalFormatting>
  <conditionalFormatting sqref="E75:F78">
    <cfRule type="containsText" dxfId="1419" priority="26" stopIfTrue="1" operator="containsText" text="Mostly">
      <formula>NOT(ISERROR(SEARCH("Mostly",E75)))</formula>
    </cfRule>
  </conditionalFormatting>
  <conditionalFormatting sqref="E75">
    <cfRule type="cellIs" dxfId="1418" priority="27" stopIfTrue="1" operator="equal">
      <formula>"Yes - completely"</formula>
    </cfRule>
    <cfRule type="cellIs" dxfId="1417" priority="28" stopIfTrue="1" operator="equal">
      <formula>"No - not at all"</formula>
    </cfRule>
    <cfRule type="cellIs" dxfId="1416" priority="29" stopIfTrue="1" operator="equal">
      <formula>"Partly"</formula>
    </cfRule>
  </conditionalFormatting>
  <conditionalFormatting sqref="E23:F23 E25:F25 E27:F27">
    <cfRule type="cellIs" dxfId="1415" priority="72" stopIfTrue="1" operator="equal">
      <formula>"Yes"</formula>
    </cfRule>
  </conditionalFormatting>
  <conditionalFormatting sqref="E23:F23 E25:F25 E27:F27">
    <cfRule type="cellIs" dxfId="1414" priority="71" stopIfTrue="1" operator="equal">
      <formula>"No"</formula>
    </cfRule>
  </conditionalFormatting>
  <conditionalFormatting sqref="E38:F41 E54:F54 E74:F74 E82 E79:F79 E60:F69 E47:F47 E45:F45 E50:F51 E57:F57 E71:F71">
    <cfRule type="containsText" dxfId="1413" priority="70" stopIfTrue="1" operator="containsText" text="Mostly">
      <formula>NOT(ISERROR(SEARCH("Mostly",E38)))</formula>
    </cfRule>
  </conditionalFormatting>
  <conditionalFormatting sqref="E74:F74 E82:F82 E54:F54 E47 E38:F41 E79:F79 E60:F69 E50:F51 E45:F45 E57:F57 E71:F71">
    <cfRule type="cellIs" dxfId="1412" priority="73" stopIfTrue="1" operator="equal">
      <formula>"Yes - completely"</formula>
    </cfRule>
    <cfRule type="cellIs" dxfId="1411" priority="74" stopIfTrue="1" operator="equal">
      <formula>"No - not at all"</formula>
    </cfRule>
    <cfRule type="cellIs" dxfId="1410" priority="75" stopIfTrue="1" operator="equal">
      <formula>"Partly"</formula>
    </cfRule>
  </conditionalFormatting>
  <conditionalFormatting sqref="E20">
    <cfRule type="cellIs" dxfId="1409" priority="69" stopIfTrue="1" operator="equal">
      <formula>"Yes"</formula>
    </cfRule>
  </conditionalFormatting>
  <conditionalFormatting sqref="E20">
    <cfRule type="cellIs" dxfId="1408" priority="68" stopIfTrue="1" operator="equal">
      <formula>"No"</formula>
    </cfRule>
  </conditionalFormatting>
  <conditionalFormatting sqref="E19 E20 E23 E25 E27">
    <cfRule type="cellIs" dxfId="1407" priority="66" stopIfTrue="1" operator="equal">
      <formula>"No"</formula>
    </cfRule>
    <cfRule type="cellIs" dxfId="1406" priority="67" stopIfTrue="1" operator="equal">
      <formula>"Yes"</formula>
    </cfRule>
  </conditionalFormatting>
  <conditionalFormatting sqref="E42:F42">
    <cfRule type="cellIs" dxfId="1405" priority="63" stopIfTrue="1" operator="equal">
      <formula>"Yes - completely"</formula>
    </cfRule>
    <cfRule type="cellIs" dxfId="1404" priority="64" stopIfTrue="1" operator="equal">
      <formula>"No - not at all"</formula>
    </cfRule>
    <cfRule type="cellIs" dxfId="1403" priority="65" stopIfTrue="1" operator="equal">
      <formula>"Partly"</formula>
    </cfRule>
  </conditionalFormatting>
  <conditionalFormatting sqref="E49:F49">
    <cfRule type="containsText" dxfId="1402" priority="58" stopIfTrue="1" operator="containsText" text="Mostly">
      <formula>NOT(ISERROR(SEARCH("Mostly",E49)))</formula>
    </cfRule>
  </conditionalFormatting>
  <conditionalFormatting sqref="E49:F49">
    <cfRule type="cellIs" dxfId="1401" priority="59" stopIfTrue="1" operator="equal">
      <formula>"Yes - completely"</formula>
    </cfRule>
    <cfRule type="cellIs" dxfId="1400" priority="60" stopIfTrue="1" operator="equal">
      <formula>"No - not at all"</formula>
    </cfRule>
    <cfRule type="cellIs" dxfId="1399" priority="61" stopIfTrue="1" operator="equal">
      <formula>"Partly"</formula>
    </cfRule>
  </conditionalFormatting>
  <conditionalFormatting sqref="E48:F49">
    <cfRule type="containsText" dxfId="1398" priority="54" stopIfTrue="1" operator="containsText" text="Mostly">
      <formula>NOT(ISERROR(SEARCH("Mostly",E48)))</formula>
    </cfRule>
  </conditionalFormatting>
  <conditionalFormatting sqref="E48:F48">
    <cfRule type="cellIs" dxfId="1397" priority="55" stopIfTrue="1" operator="equal">
      <formula>"Yes - completely"</formula>
    </cfRule>
    <cfRule type="cellIs" dxfId="1396" priority="56" stopIfTrue="1" operator="equal">
      <formula>"No - not at all"</formula>
    </cfRule>
    <cfRule type="cellIs" dxfId="1395" priority="57" stopIfTrue="1" operator="equal">
      <formula>"Partly"</formula>
    </cfRule>
  </conditionalFormatting>
  <conditionalFormatting sqref="E55:F56">
    <cfRule type="containsText" dxfId="1394" priority="46" stopIfTrue="1" operator="containsText" text="Mostly">
      <formula>NOT(ISERROR(SEARCH("Mostly",E55)))</formula>
    </cfRule>
  </conditionalFormatting>
  <conditionalFormatting sqref="E55:F55">
    <cfRule type="cellIs" dxfId="1393" priority="47" stopIfTrue="1" operator="equal">
      <formula>"Yes - completely"</formula>
    </cfRule>
    <cfRule type="cellIs" dxfId="1392" priority="48" stopIfTrue="1" operator="equal">
      <formula>"No - not at all"</formula>
    </cfRule>
    <cfRule type="cellIs" dxfId="1391" priority="49" stopIfTrue="1" operator="equal">
      <formula>"Partly"</formula>
    </cfRule>
  </conditionalFormatting>
  <conditionalFormatting sqref="E70:F70">
    <cfRule type="containsText" dxfId="1390" priority="42" stopIfTrue="1" operator="containsText" text="Mostly">
      <formula>NOT(ISERROR(SEARCH("Mostly",E70)))</formula>
    </cfRule>
  </conditionalFormatting>
  <conditionalFormatting sqref="E70:F70">
    <cfRule type="cellIs" dxfId="1389" priority="43" stopIfTrue="1" operator="equal">
      <formula>"Yes - completely"</formula>
    </cfRule>
    <cfRule type="cellIs" dxfId="1388" priority="44" stopIfTrue="1" operator="equal">
      <formula>"No - not at all"</formula>
    </cfRule>
    <cfRule type="cellIs" dxfId="1387" priority="45" stopIfTrue="1" operator="equal">
      <formula>"Partly"</formula>
    </cfRule>
  </conditionalFormatting>
  <conditionalFormatting sqref="E76:F76">
    <cfRule type="containsText" dxfId="1386" priority="30" stopIfTrue="1" operator="containsText" text="Mostly">
      <formula>NOT(ISERROR(SEARCH("Mostly",E76)))</formula>
    </cfRule>
  </conditionalFormatting>
  <conditionalFormatting sqref="E76:F76">
    <cfRule type="cellIs" dxfId="1385" priority="31" stopIfTrue="1" operator="equal">
      <formula>"Yes - completely"</formula>
    </cfRule>
    <cfRule type="cellIs" dxfId="1384" priority="32" stopIfTrue="1" operator="equal">
      <formula>"No - not at all"</formula>
    </cfRule>
    <cfRule type="cellIs" dxfId="1383" priority="33" stopIfTrue="1" operator="equal">
      <formula>"Partly"</formula>
    </cfRule>
  </conditionalFormatting>
  <conditionalFormatting sqref="E43:F43">
    <cfRule type="containsText" dxfId="1382" priority="9" operator="containsText" text="3=more than 50%">
      <formula>NOT(ISERROR(SEARCH("3=more than 50%",E43)))</formula>
    </cfRule>
    <cfRule type="containsText" dxfId="1381" priority="10" operator="containsText" text="2=less than 50%">
      <formula>NOT(ISERROR(SEARCH("2=less than 50%",E43)))</formula>
    </cfRule>
    <cfRule type="containsText" dxfId="1380" priority="11" operator="containsText" text="4=100%">
      <formula>NOT(ISERROR(SEARCH("4=100%",E43)))</formula>
    </cfRule>
    <cfRule type="containsText" dxfId="1379" priority="12" operator="containsText" text="1=0">
      <formula>NOT(ISERROR(SEARCH("1=0",E43)))</formula>
    </cfRule>
    <cfRule type="containsText" dxfId="1378" priority="13" operator="containsText" text="4=100%">
      <formula>NOT(ISERROR(SEARCH("4=100%",E43)))</formula>
    </cfRule>
    <cfRule type="containsText" dxfId="1377" priority="14" stopIfTrue="1" operator="containsText" text="Mostly">
      <formula>NOT(ISERROR(SEARCH("Mostly",E43)))</formula>
    </cfRule>
  </conditionalFormatting>
  <conditionalFormatting sqref="E43:F43">
    <cfRule type="cellIs" dxfId="1376" priority="15" stopIfTrue="1" operator="equal">
      <formula>"Yes - completely"</formula>
    </cfRule>
    <cfRule type="cellIs" dxfId="1375" priority="16" stopIfTrue="1" operator="equal">
      <formula>"No - not at all"</formula>
    </cfRule>
    <cfRule type="cellIs" dxfId="1374" priority="17" stopIfTrue="1" operator="equal">
      <formula>"Partly"</formula>
    </cfRule>
  </conditionalFormatting>
  <conditionalFormatting sqref="E84:F84">
    <cfRule type="cellIs" dxfId="1373" priority="6" stopIfTrue="1" operator="equal">
      <formula>"Yes - completely"</formula>
    </cfRule>
    <cfRule type="cellIs" dxfId="1372" priority="7" stopIfTrue="1" operator="equal">
      <formula>"No - not at all"</formula>
    </cfRule>
    <cfRule type="cellIs" dxfId="1371" priority="8" stopIfTrue="1" operator="equal">
      <formula>"Partly"</formula>
    </cfRule>
  </conditionalFormatting>
  <conditionalFormatting sqref="E85:F85">
    <cfRule type="cellIs" dxfId="1370" priority="2" stopIfTrue="1" operator="equal">
      <formula>"Yes - completely"</formula>
    </cfRule>
    <cfRule type="cellIs" dxfId="1369" priority="3" stopIfTrue="1" operator="equal">
      <formula>"No - not at all"</formula>
    </cfRule>
    <cfRule type="cellIs" dxfId="1368"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0900-000000000000}">
      <formula1>"Yes - completely,Mostly,Partly,No - not at all,N/A"</formula1>
    </dataValidation>
    <dataValidation type="list" allowBlank="1" showInputMessage="1" showErrorMessage="1" sqref="E19:E20" xr:uid="{00000000-0002-0000-0900-000001000000}">
      <formula1>"Yes, No"</formula1>
    </dataValidation>
    <dataValidation type="list" allowBlank="1" showInputMessage="1" showErrorMessage="1" sqref="E43:F43" xr:uid="{00000000-0002-0000-09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Print_SP">
                <anchor moveWithCells="1" sizeWithCells="1">
                  <from>
                    <xdr:col>10</xdr:col>
                    <xdr:colOff>1371600</xdr:colOff>
                    <xdr:row>0</xdr:row>
                    <xdr:rowOff>114300</xdr:rowOff>
                  </from>
                  <to>
                    <xdr:col>10</xdr:col>
                    <xdr:colOff>3200400</xdr:colOff>
                    <xdr:row>0</xdr:row>
                    <xdr:rowOff>476250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IF(Information_Page!B33=0,"-",Information_Page!B33)</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IF(AND(Information_Page!J33=0,Information_Page!L33=0),"-",Information_Page!J33&amp;", "&amp;Information_Page!L33)</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IF(Information_Page!N33=0,"-",Information_Page!N33)</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IF(Information_Page!M33=0,"-",Information_Page!M33)</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4.1"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367" priority="62" stopIfTrue="1" operator="containsText" text="Mostly">
      <formula>NOT(ISERROR(SEARCH("Mostly",E42)))</formula>
    </cfRule>
  </conditionalFormatting>
  <conditionalFormatting sqref="E44:F44">
    <cfRule type="containsText" dxfId="1366" priority="22" stopIfTrue="1" operator="containsText" text="Mostly">
      <formula>NOT(ISERROR(SEARCH("Mostly",E44)))</formula>
    </cfRule>
  </conditionalFormatting>
  <conditionalFormatting sqref="E44:F44">
    <cfRule type="cellIs" dxfId="1365" priority="23" stopIfTrue="1" operator="equal">
      <formula>"Yes - completely"</formula>
    </cfRule>
    <cfRule type="cellIs" dxfId="1364" priority="24" stopIfTrue="1" operator="equal">
      <formula>"No - not at all"</formula>
    </cfRule>
    <cfRule type="cellIs" dxfId="1363" priority="25" stopIfTrue="1" operator="equal">
      <formula>"Partly"</formula>
    </cfRule>
  </conditionalFormatting>
  <conditionalFormatting sqref="E56:F56">
    <cfRule type="containsText" dxfId="1362" priority="50" stopIfTrue="1" operator="containsText" text="Mostly">
      <formula>NOT(ISERROR(SEARCH("Mostly",E56)))</formula>
    </cfRule>
  </conditionalFormatting>
  <conditionalFormatting sqref="E56:F56">
    <cfRule type="cellIs" dxfId="1361" priority="51" stopIfTrue="1" operator="equal">
      <formula>"Yes - completely"</formula>
    </cfRule>
    <cfRule type="cellIs" dxfId="1360" priority="52" stopIfTrue="1" operator="equal">
      <formula>"No - not at all"</formula>
    </cfRule>
    <cfRule type="cellIs" dxfId="1359" priority="53" stopIfTrue="1" operator="equal">
      <formula>"Partly"</formula>
    </cfRule>
  </conditionalFormatting>
  <conditionalFormatting sqref="E83:F85">
    <cfRule type="containsText" dxfId="1358" priority="18" stopIfTrue="1" operator="containsText" text="Mostly">
      <formula>NOT(ISERROR(SEARCH("Mostly",E83)))</formula>
    </cfRule>
  </conditionalFormatting>
  <conditionalFormatting sqref="E83:F83">
    <cfRule type="cellIs" dxfId="1357" priority="19" stopIfTrue="1" operator="equal">
      <formula>"Yes - completely"</formula>
    </cfRule>
    <cfRule type="cellIs" dxfId="1356" priority="20" stopIfTrue="1" operator="equal">
      <formula>"No - not at all"</formula>
    </cfRule>
    <cfRule type="cellIs" dxfId="1355" priority="21" stopIfTrue="1" operator="equal">
      <formula>"Partly"</formula>
    </cfRule>
  </conditionalFormatting>
  <conditionalFormatting sqref="E78:F78">
    <cfRule type="containsText" dxfId="1354" priority="38" stopIfTrue="1" operator="containsText" text="Mostly">
      <formula>NOT(ISERROR(SEARCH("Mostly",E78)))</formula>
    </cfRule>
  </conditionalFormatting>
  <conditionalFormatting sqref="E78:F78">
    <cfRule type="cellIs" dxfId="1353" priority="39" stopIfTrue="1" operator="equal">
      <formula>"Yes - completely"</formula>
    </cfRule>
    <cfRule type="cellIs" dxfId="1352" priority="40" stopIfTrue="1" operator="equal">
      <formula>"No - not at all"</formula>
    </cfRule>
    <cfRule type="cellIs" dxfId="1351" priority="41" stopIfTrue="1" operator="equal">
      <formula>"Partly"</formula>
    </cfRule>
  </conditionalFormatting>
  <conditionalFormatting sqref="E77:F77">
    <cfRule type="containsText" dxfId="1350" priority="34" stopIfTrue="1" operator="containsText" text="Mostly">
      <formula>NOT(ISERROR(SEARCH("Mostly",E77)))</formula>
    </cfRule>
  </conditionalFormatting>
  <conditionalFormatting sqref="E77:F77">
    <cfRule type="cellIs" dxfId="1349" priority="35" stopIfTrue="1" operator="equal">
      <formula>"Yes - completely"</formula>
    </cfRule>
    <cfRule type="cellIs" dxfId="1348" priority="36" stopIfTrue="1" operator="equal">
      <formula>"No - not at all"</formula>
    </cfRule>
    <cfRule type="cellIs" dxfId="1347" priority="37" stopIfTrue="1" operator="equal">
      <formula>"Partly"</formula>
    </cfRule>
  </conditionalFormatting>
  <conditionalFormatting sqref="E75:F78">
    <cfRule type="containsText" dxfId="1346" priority="26" stopIfTrue="1" operator="containsText" text="Mostly">
      <formula>NOT(ISERROR(SEARCH("Mostly",E75)))</formula>
    </cfRule>
  </conditionalFormatting>
  <conditionalFormatting sqref="E75">
    <cfRule type="cellIs" dxfId="1345" priority="27" stopIfTrue="1" operator="equal">
      <formula>"Yes - completely"</formula>
    </cfRule>
    <cfRule type="cellIs" dxfId="1344" priority="28" stopIfTrue="1" operator="equal">
      <formula>"No - not at all"</formula>
    </cfRule>
    <cfRule type="cellIs" dxfId="1343" priority="29" stopIfTrue="1" operator="equal">
      <formula>"Partly"</formula>
    </cfRule>
  </conditionalFormatting>
  <conditionalFormatting sqref="E23:F23 E25:F25 E27:F27">
    <cfRule type="cellIs" dxfId="1342" priority="72" stopIfTrue="1" operator="equal">
      <formula>"Yes"</formula>
    </cfRule>
  </conditionalFormatting>
  <conditionalFormatting sqref="E23:F23 E25:F25 E27:F27">
    <cfRule type="cellIs" dxfId="1341" priority="71" stopIfTrue="1" operator="equal">
      <formula>"No"</formula>
    </cfRule>
  </conditionalFormatting>
  <conditionalFormatting sqref="E38:F41 E54:F54 E74:F74 E82 E79:F79 E60:F69 E47:F47 E45:F45 E50:F51 E57:F57 E71:F71">
    <cfRule type="containsText" dxfId="1340" priority="70" stopIfTrue="1" operator="containsText" text="Mostly">
      <formula>NOT(ISERROR(SEARCH("Mostly",E38)))</formula>
    </cfRule>
  </conditionalFormatting>
  <conditionalFormatting sqref="E74:F74 E82:F82 E54:F54 E47 E38:F41 E79:F79 E60:F69 E50:F51 E45:F45 E57:F57 E71:F71">
    <cfRule type="cellIs" dxfId="1339" priority="73" stopIfTrue="1" operator="equal">
      <formula>"Yes - completely"</formula>
    </cfRule>
    <cfRule type="cellIs" dxfId="1338" priority="74" stopIfTrue="1" operator="equal">
      <formula>"No - not at all"</formula>
    </cfRule>
    <cfRule type="cellIs" dxfId="1337" priority="75" stopIfTrue="1" operator="equal">
      <formula>"Partly"</formula>
    </cfRule>
  </conditionalFormatting>
  <conditionalFormatting sqref="E20">
    <cfRule type="cellIs" dxfId="1336" priority="69" stopIfTrue="1" operator="equal">
      <formula>"Yes"</formula>
    </cfRule>
  </conditionalFormatting>
  <conditionalFormatting sqref="E20">
    <cfRule type="cellIs" dxfId="1335" priority="68" stopIfTrue="1" operator="equal">
      <formula>"No"</formula>
    </cfRule>
  </conditionalFormatting>
  <conditionalFormatting sqref="E19 E20 E23 E25 E27">
    <cfRule type="cellIs" dxfId="1334" priority="66" stopIfTrue="1" operator="equal">
      <formula>"No"</formula>
    </cfRule>
    <cfRule type="cellIs" dxfId="1333" priority="67" stopIfTrue="1" operator="equal">
      <formula>"Yes"</formula>
    </cfRule>
  </conditionalFormatting>
  <conditionalFormatting sqref="E42:F42">
    <cfRule type="cellIs" dxfId="1332" priority="63" stopIfTrue="1" operator="equal">
      <formula>"Yes - completely"</formula>
    </cfRule>
    <cfRule type="cellIs" dxfId="1331" priority="64" stopIfTrue="1" operator="equal">
      <formula>"No - not at all"</formula>
    </cfRule>
    <cfRule type="cellIs" dxfId="1330" priority="65" stopIfTrue="1" operator="equal">
      <formula>"Partly"</formula>
    </cfRule>
  </conditionalFormatting>
  <conditionalFormatting sqref="E49:F49">
    <cfRule type="containsText" dxfId="1329" priority="58" stopIfTrue="1" operator="containsText" text="Mostly">
      <formula>NOT(ISERROR(SEARCH("Mostly",E49)))</formula>
    </cfRule>
  </conditionalFormatting>
  <conditionalFormatting sqref="E49:F49">
    <cfRule type="cellIs" dxfId="1328" priority="59" stopIfTrue="1" operator="equal">
      <formula>"Yes - completely"</formula>
    </cfRule>
    <cfRule type="cellIs" dxfId="1327" priority="60" stopIfTrue="1" operator="equal">
      <formula>"No - not at all"</formula>
    </cfRule>
    <cfRule type="cellIs" dxfId="1326" priority="61" stopIfTrue="1" operator="equal">
      <formula>"Partly"</formula>
    </cfRule>
  </conditionalFormatting>
  <conditionalFormatting sqref="E48:F49">
    <cfRule type="containsText" dxfId="1325" priority="54" stopIfTrue="1" operator="containsText" text="Mostly">
      <formula>NOT(ISERROR(SEARCH("Mostly",E48)))</formula>
    </cfRule>
  </conditionalFormatting>
  <conditionalFormatting sqref="E48:F48">
    <cfRule type="cellIs" dxfId="1324" priority="55" stopIfTrue="1" operator="equal">
      <formula>"Yes - completely"</formula>
    </cfRule>
    <cfRule type="cellIs" dxfId="1323" priority="56" stopIfTrue="1" operator="equal">
      <formula>"No - not at all"</formula>
    </cfRule>
    <cfRule type="cellIs" dxfId="1322" priority="57" stopIfTrue="1" operator="equal">
      <formula>"Partly"</formula>
    </cfRule>
  </conditionalFormatting>
  <conditionalFormatting sqref="E55:F56">
    <cfRule type="containsText" dxfId="1321" priority="46" stopIfTrue="1" operator="containsText" text="Mostly">
      <formula>NOT(ISERROR(SEARCH("Mostly",E55)))</formula>
    </cfRule>
  </conditionalFormatting>
  <conditionalFormatting sqref="E55:F55">
    <cfRule type="cellIs" dxfId="1320" priority="47" stopIfTrue="1" operator="equal">
      <formula>"Yes - completely"</formula>
    </cfRule>
    <cfRule type="cellIs" dxfId="1319" priority="48" stopIfTrue="1" operator="equal">
      <formula>"No - not at all"</formula>
    </cfRule>
    <cfRule type="cellIs" dxfId="1318" priority="49" stopIfTrue="1" operator="equal">
      <formula>"Partly"</formula>
    </cfRule>
  </conditionalFormatting>
  <conditionalFormatting sqref="E70:F70">
    <cfRule type="containsText" dxfId="1317" priority="42" stopIfTrue="1" operator="containsText" text="Mostly">
      <formula>NOT(ISERROR(SEARCH("Mostly",E70)))</formula>
    </cfRule>
  </conditionalFormatting>
  <conditionalFormatting sqref="E70:F70">
    <cfRule type="cellIs" dxfId="1316" priority="43" stopIfTrue="1" operator="equal">
      <formula>"Yes - completely"</formula>
    </cfRule>
    <cfRule type="cellIs" dxfId="1315" priority="44" stopIfTrue="1" operator="equal">
      <formula>"No - not at all"</formula>
    </cfRule>
    <cfRule type="cellIs" dxfId="1314" priority="45" stopIfTrue="1" operator="equal">
      <formula>"Partly"</formula>
    </cfRule>
  </conditionalFormatting>
  <conditionalFormatting sqref="E76:F76">
    <cfRule type="containsText" dxfId="1313" priority="30" stopIfTrue="1" operator="containsText" text="Mostly">
      <formula>NOT(ISERROR(SEARCH("Mostly",E76)))</formula>
    </cfRule>
  </conditionalFormatting>
  <conditionalFormatting sqref="E76:F76">
    <cfRule type="cellIs" dxfId="1312" priority="31" stopIfTrue="1" operator="equal">
      <formula>"Yes - completely"</formula>
    </cfRule>
    <cfRule type="cellIs" dxfId="1311" priority="32" stopIfTrue="1" operator="equal">
      <formula>"No - not at all"</formula>
    </cfRule>
    <cfRule type="cellIs" dxfId="1310" priority="33" stopIfTrue="1" operator="equal">
      <formula>"Partly"</formula>
    </cfRule>
  </conditionalFormatting>
  <conditionalFormatting sqref="E43:F43">
    <cfRule type="containsText" dxfId="1309" priority="9" operator="containsText" text="3=more than 50%">
      <formula>NOT(ISERROR(SEARCH("3=more than 50%",E43)))</formula>
    </cfRule>
    <cfRule type="containsText" dxfId="1308" priority="10" operator="containsText" text="2=less than 50%">
      <formula>NOT(ISERROR(SEARCH("2=less than 50%",E43)))</formula>
    </cfRule>
    <cfRule type="containsText" dxfId="1307" priority="11" operator="containsText" text="4=100%">
      <formula>NOT(ISERROR(SEARCH("4=100%",E43)))</formula>
    </cfRule>
    <cfRule type="containsText" dxfId="1306" priority="12" operator="containsText" text="1=0">
      <formula>NOT(ISERROR(SEARCH("1=0",E43)))</formula>
    </cfRule>
    <cfRule type="containsText" dxfId="1305" priority="13" operator="containsText" text="4=100%">
      <formula>NOT(ISERROR(SEARCH("4=100%",E43)))</formula>
    </cfRule>
    <cfRule type="containsText" dxfId="1304" priority="14" stopIfTrue="1" operator="containsText" text="Mostly">
      <formula>NOT(ISERROR(SEARCH("Mostly",E43)))</formula>
    </cfRule>
  </conditionalFormatting>
  <conditionalFormatting sqref="E43:F43">
    <cfRule type="cellIs" dxfId="1303" priority="15" stopIfTrue="1" operator="equal">
      <formula>"Yes - completely"</formula>
    </cfRule>
    <cfRule type="cellIs" dxfId="1302" priority="16" stopIfTrue="1" operator="equal">
      <formula>"No - not at all"</formula>
    </cfRule>
    <cfRule type="cellIs" dxfId="1301" priority="17" stopIfTrue="1" operator="equal">
      <formula>"Partly"</formula>
    </cfRule>
  </conditionalFormatting>
  <conditionalFormatting sqref="E84:F84">
    <cfRule type="cellIs" dxfId="1300" priority="6" stopIfTrue="1" operator="equal">
      <formula>"Yes - completely"</formula>
    </cfRule>
    <cfRule type="cellIs" dxfId="1299" priority="7" stopIfTrue="1" operator="equal">
      <formula>"No - not at all"</formula>
    </cfRule>
    <cfRule type="cellIs" dxfId="1298" priority="8" stopIfTrue="1" operator="equal">
      <formula>"Partly"</formula>
    </cfRule>
  </conditionalFormatting>
  <conditionalFormatting sqref="E85:F85">
    <cfRule type="cellIs" dxfId="1297" priority="2" stopIfTrue="1" operator="equal">
      <formula>"Yes - completely"</formula>
    </cfRule>
    <cfRule type="cellIs" dxfId="1296" priority="3" stopIfTrue="1" operator="equal">
      <formula>"No - not at all"</formula>
    </cfRule>
    <cfRule type="cellIs" dxfId="1295" priority="4" stopIfTrue="1" operator="equal">
      <formula>"Partly"</formula>
    </cfRule>
  </conditionalFormatting>
  <dataValidations count="3">
    <dataValidation type="list" allowBlank="1" showInputMessage="1" showErrorMessage="1" sqref="E43:F43" xr:uid="{00000000-0002-0000-0A00-000000000000}">
      <formula1>"1=0, 2=less than 50%, 3=more than 50%, 4=100%,N/A"</formula1>
    </dataValidation>
    <dataValidation type="list" allowBlank="1" showInputMessage="1" showErrorMessage="1" sqref="E19:E20" xr:uid="{00000000-0002-0000-0A00-000001000000}">
      <formula1>"Yes, No"</formula1>
    </dataValidation>
    <dataValidation type="list" allowBlank="1" showInputMessage="1" showErrorMessage="1" sqref="E76:F79 E74:F74 E47:F51 E75 E60:E71 F60:F64 E54:F57 F66:F71 E44:F45 E38:F42 E82:F85" xr:uid="{00000000-0002-0000-0A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Print_SP">
                <anchor moveWithCells="1" sizeWithCells="1">
                  <from>
                    <xdr:col>10</xdr:col>
                    <xdr:colOff>1352550</xdr:colOff>
                    <xdr:row>0</xdr:row>
                    <xdr:rowOff>95250</xdr:rowOff>
                  </from>
                  <to>
                    <xdr:col>10</xdr:col>
                    <xdr:colOff>3171825</xdr:colOff>
                    <xdr:row>0</xdr:row>
                    <xdr:rowOff>466725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IF(Information_Page!B34=0,"-",Information_Page!B34)</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IF(AND(Information_Page!J34=0,Information_Page!L34=0),"-",Information_Page!J34&amp;", "&amp;Information_Page!L34)</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IF(Information_Page!N34=0,"-",Information_Page!N34)</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IF(Information_Page!M34=0,"-",Information_Page!M34)</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6.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294" priority="63" stopIfTrue="1" operator="containsText" text="Mostly">
      <formula>NOT(ISERROR(SEARCH("Mostly",E42)))</formula>
    </cfRule>
  </conditionalFormatting>
  <conditionalFormatting sqref="E44:F44">
    <cfRule type="containsText" dxfId="1293" priority="23" stopIfTrue="1" operator="containsText" text="Mostly">
      <formula>NOT(ISERROR(SEARCH("Mostly",E44)))</formula>
    </cfRule>
  </conditionalFormatting>
  <conditionalFormatting sqref="E44:F44">
    <cfRule type="cellIs" dxfId="1292" priority="24" stopIfTrue="1" operator="equal">
      <formula>"Yes - completely"</formula>
    </cfRule>
    <cfRule type="cellIs" dxfId="1291" priority="25" stopIfTrue="1" operator="equal">
      <formula>"No - not at all"</formula>
    </cfRule>
    <cfRule type="cellIs" dxfId="1290" priority="26" stopIfTrue="1" operator="equal">
      <formula>"Partly"</formula>
    </cfRule>
  </conditionalFormatting>
  <conditionalFormatting sqref="E56:F56">
    <cfRule type="containsText" dxfId="1289" priority="51" stopIfTrue="1" operator="containsText" text="Mostly">
      <formula>NOT(ISERROR(SEARCH("Mostly",E56)))</formula>
    </cfRule>
  </conditionalFormatting>
  <conditionalFormatting sqref="E56:F56">
    <cfRule type="cellIs" dxfId="1288" priority="52" stopIfTrue="1" operator="equal">
      <formula>"Yes - completely"</formula>
    </cfRule>
    <cfRule type="cellIs" dxfId="1287" priority="53" stopIfTrue="1" operator="equal">
      <formula>"No - not at all"</formula>
    </cfRule>
    <cfRule type="cellIs" dxfId="1286" priority="54" stopIfTrue="1" operator="equal">
      <formula>"Partly"</formula>
    </cfRule>
  </conditionalFormatting>
  <conditionalFormatting sqref="E83:F85">
    <cfRule type="containsText" dxfId="1285" priority="19" stopIfTrue="1" operator="containsText" text="Mostly">
      <formula>NOT(ISERROR(SEARCH("Mostly",E83)))</formula>
    </cfRule>
  </conditionalFormatting>
  <conditionalFormatting sqref="E83:F83">
    <cfRule type="cellIs" dxfId="1284" priority="20" stopIfTrue="1" operator="equal">
      <formula>"Yes - completely"</formula>
    </cfRule>
    <cfRule type="cellIs" dxfId="1283" priority="21" stopIfTrue="1" operator="equal">
      <formula>"No - not at all"</formula>
    </cfRule>
    <cfRule type="cellIs" dxfId="1282" priority="22" stopIfTrue="1" operator="equal">
      <formula>"Partly"</formula>
    </cfRule>
  </conditionalFormatting>
  <conditionalFormatting sqref="E78:F78">
    <cfRule type="containsText" dxfId="1281" priority="39" stopIfTrue="1" operator="containsText" text="Mostly">
      <formula>NOT(ISERROR(SEARCH("Mostly",E78)))</formula>
    </cfRule>
  </conditionalFormatting>
  <conditionalFormatting sqref="E78:F78">
    <cfRule type="cellIs" dxfId="1280" priority="40" stopIfTrue="1" operator="equal">
      <formula>"Yes - completely"</formula>
    </cfRule>
    <cfRule type="cellIs" dxfId="1279" priority="41" stopIfTrue="1" operator="equal">
      <formula>"No - not at all"</formula>
    </cfRule>
    <cfRule type="cellIs" dxfId="1278" priority="42" stopIfTrue="1" operator="equal">
      <formula>"Partly"</formula>
    </cfRule>
  </conditionalFormatting>
  <conditionalFormatting sqref="E77:F77">
    <cfRule type="containsText" dxfId="1277" priority="35" stopIfTrue="1" operator="containsText" text="Mostly">
      <formula>NOT(ISERROR(SEARCH("Mostly",E77)))</formula>
    </cfRule>
  </conditionalFormatting>
  <conditionalFormatting sqref="E77:F77">
    <cfRule type="cellIs" dxfId="1276" priority="36" stopIfTrue="1" operator="equal">
      <formula>"Yes - completely"</formula>
    </cfRule>
    <cfRule type="cellIs" dxfId="1275" priority="37" stopIfTrue="1" operator="equal">
      <formula>"No - not at all"</formula>
    </cfRule>
    <cfRule type="cellIs" dxfId="1274" priority="38" stopIfTrue="1" operator="equal">
      <formula>"Partly"</formula>
    </cfRule>
  </conditionalFormatting>
  <conditionalFormatting sqref="E75:F78">
    <cfRule type="containsText" dxfId="1273" priority="27" stopIfTrue="1" operator="containsText" text="Mostly">
      <formula>NOT(ISERROR(SEARCH("Mostly",E75)))</formula>
    </cfRule>
  </conditionalFormatting>
  <conditionalFormatting sqref="E75">
    <cfRule type="cellIs" dxfId="1272" priority="28" stopIfTrue="1" operator="equal">
      <formula>"Yes - completely"</formula>
    </cfRule>
    <cfRule type="cellIs" dxfId="1271" priority="29" stopIfTrue="1" operator="equal">
      <formula>"No - not at all"</formula>
    </cfRule>
    <cfRule type="cellIs" dxfId="1270" priority="30" stopIfTrue="1" operator="equal">
      <formula>"Partly"</formula>
    </cfRule>
  </conditionalFormatting>
  <conditionalFormatting sqref="E23:F23 E25:F25 E27:F27">
    <cfRule type="cellIs" dxfId="1269" priority="73" stopIfTrue="1" operator="equal">
      <formula>"Yes"</formula>
    </cfRule>
  </conditionalFormatting>
  <conditionalFormatting sqref="E23:F23 E25:F25 E27:F27">
    <cfRule type="cellIs" dxfId="1268" priority="72" stopIfTrue="1" operator="equal">
      <formula>"No"</formula>
    </cfRule>
  </conditionalFormatting>
  <conditionalFormatting sqref="E38:F41 E54:F54 E74:F74 E82 E79:F79 E60:F69 E47:F47 E45:F45 E50:F51 E57:F57 E71:F71">
    <cfRule type="containsText" dxfId="1267" priority="71" stopIfTrue="1" operator="containsText" text="Mostly">
      <formula>NOT(ISERROR(SEARCH("Mostly",E38)))</formula>
    </cfRule>
  </conditionalFormatting>
  <conditionalFormatting sqref="E74:F74 E82:F82 E54:F54 E47 E38:F41 E79:F79 E60:F69 E50:F51 E45:F45 E57:F57 E71:F71">
    <cfRule type="cellIs" dxfId="1266" priority="74" stopIfTrue="1" operator="equal">
      <formula>"Yes - completely"</formula>
    </cfRule>
    <cfRule type="cellIs" dxfId="1265" priority="75" stopIfTrue="1" operator="equal">
      <formula>"No - not at all"</formula>
    </cfRule>
    <cfRule type="cellIs" dxfId="1264" priority="76" stopIfTrue="1" operator="equal">
      <formula>"Partly"</formula>
    </cfRule>
  </conditionalFormatting>
  <conditionalFormatting sqref="E20">
    <cfRule type="cellIs" dxfId="1263" priority="70" stopIfTrue="1" operator="equal">
      <formula>"Yes"</formula>
    </cfRule>
  </conditionalFormatting>
  <conditionalFormatting sqref="E20">
    <cfRule type="cellIs" dxfId="1262" priority="69" stopIfTrue="1" operator="equal">
      <formula>"No"</formula>
    </cfRule>
  </conditionalFormatting>
  <conditionalFormatting sqref="E19 E20 E23 E25 E27">
    <cfRule type="containsText" dxfId="1261" priority="1" operator="containsText" text="Yes">
      <formula>NOT(ISERROR(SEARCH("Yes",E19)))</formula>
    </cfRule>
    <cfRule type="cellIs" dxfId="1260" priority="67" stopIfTrue="1" operator="equal">
      <formula>"No"</formula>
    </cfRule>
  </conditionalFormatting>
  <conditionalFormatting sqref="E42:F42">
    <cfRule type="cellIs" dxfId="1259" priority="64" stopIfTrue="1" operator="equal">
      <formula>"Yes - completely"</formula>
    </cfRule>
    <cfRule type="cellIs" dxfId="1258" priority="65" stopIfTrue="1" operator="equal">
      <formula>"No - not at all"</formula>
    </cfRule>
    <cfRule type="cellIs" dxfId="1257" priority="66" stopIfTrue="1" operator="equal">
      <formula>"Partly"</formula>
    </cfRule>
  </conditionalFormatting>
  <conditionalFormatting sqref="E49:F49">
    <cfRule type="containsText" dxfId="1256" priority="59" stopIfTrue="1" operator="containsText" text="Mostly">
      <formula>NOT(ISERROR(SEARCH("Mostly",E49)))</formula>
    </cfRule>
  </conditionalFormatting>
  <conditionalFormatting sqref="E49:F49">
    <cfRule type="cellIs" dxfId="1255" priority="60" stopIfTrue="1" operator="equal">
      <formula>"Yes - completely"</formula>
    </cfRule>
    <cfRule type="cellIs" dxfId="1254" priority="61" stopIfTrue="1" operator="equal">
      <formula>"No - not at all"</formula>
    </cfRule>
    <cfRule type="cellIs" dxfId="1253" priority="62" stopIfTrue="1" operator="equal">
      <formula>"Partly"</formula>
    </cfRule>
  </conditionalFormatting>
  <conditionalFormatting sqref="E48:F49">
    <cfRule type="containsText" dxfId="1252" priority="55" stopIfTrue="1" operator="containsText" text="Mostly">
      <formula>NOT(ISERROR(SEARCH("Mostly",E48)))</formula>
    </cfRule>
  </conditionalFormatting>
  <conditionalFormatting sqref="E48:F48">
    <cfRule type="cellIs" dxfId="1251" priority="56" stopIfTrue="1" operator="equal">
      <formula>"Yes - completely"</formula>
    </cfRule>
    <cfRule type="cellIs" dxfId="1250" priority="57" stopIfTrue="1" operator="equal">
      <formula>"No - not at all"</formula>
    </cfRule>
    <cfRule type="cellIs" dxfId="1249" priority="58" stopIfTrue="1" operator="equal">
      <formula>"Partly"</formula>
    </cfRule>
  </conditionalFormatting>
  <conditionalFormatting sqref="E55:F56">
    <cfRule type="containsText" dxfId="1248" priority="47" stopIfTrue="1" operator="containsText" text="Mostly">
      <formula>NOT(ISERROR(SEARCH("Mostly",E55)))</formula>
    </cfRule>
  </conditionalFormatting>
  <conditionalFormatting sqref="E55:F55">
    <cfRule type="cellIs" dxfId="1247" priority="48" stopIfTrue="1" operator="equal">
      <formula>"Yes - completely"</formula>
    </cfRule>
    <cfRule type="cellIs" dxfId="1246" priority="49" stopIfTrue="1" operator="equal">
      <formula>"No - not at all"</formula>
    </cfRule>
    <cfRule type="cellIs" dxfId="1245" priority="50" stopIfTrue="1" operator="equal">
      <formula>"Partly"</formula>
    </cfRule>
  </conditionalFormatting>
  <conditionalFormatting sqref="E70:F70">
    <cfRule type="containsText" dxfId="1244" priority="43" stopIfTrue="1" operator="containsText" text="Mostly">
      <formula>NOT(ISERROR(SEARCH("Mostly",E70)))</formula>
    </cfRule>
  </conditionalFormatting>
  <conditionalFormatting sqref="E70:F70">
    <cfRule type="cellIs" dxfId="1243" priority="44" stopIfTrue="1" operator="equal">
      <formula>"Yes - completely"</formula>
    </cfRule>
    <cfRule type="cellIs" dxfId="1242" priority="45" stopIfTrue="1" operator="equal">
      <formula>"No - not at all"</formula>
    </cfRule>
    <cfRule type="cellIs" dxfId="1241" priority="46" stopIfTrue="1" operator="equal">
      <formula>"Partly"</formula>
    </cfRule>
  </conditionalFormatting>
  <conditionalFormatting sqref="E76:F76">
    <cfRule type="containsText" dxfId="1240" priority="31" stopIfTrue="1" operator="containsText" text="Mostly">
      <formula>NOT(ISERROR(SEARCH("Mostly",E76)))</formula>
    </cfRule>
  </conditionalFormatting>
  <conditionalFormatting sqref="E76:F76">
    <cfRule type="cellIs" dxfId="1239" priority="32" stopIfTrue="1" operator="equal">
      <formula>"Yes - completely"</formula>
    </cfRule>
    <cfRule type="cellIs" dxfId="1238" priority="33" stopIfTrue="1" operator="equal">
      <formula>"No - not at all"</formula>
    </cfRule>
    <cfRule type="cellIs" dxfId="1237" priority="34" stopIfTrue="1" operator="equal">
      <formula>"Partly"</formula>
    </cfRule>
  </conditionalFormatting>
  <conditionalFormatting sqref="E43:F43">
    <cfRule type="containsText" dxfId="1236" priority="10" operator="containsText" text="3=more than 50%">
      <formula>NOT(ISERROR(SEARCH("3=more than 50%",E43)))</formula>
    </cfRule>
    <cfRule type="containsText" dxfId="1235" priority="11" operator="containsText" text="2=less than 50%">
      <formula>NOT(ISERROR(SEARCH("2=less than 50%",E43)))</formula>
    </cfRule>
    <cfRule type="containsText" dxfId="1234" priority="12" operator="containsText" text="4=100%">
      <formula>NOT(ISERROR(SEARCH("4=100%",E43)))</formula>
    </cfRule>
    <cfRule type="containsText" dxfId="1233" priority="13" operator="containsText" text="1=0">
      <formula>NOT(ISERROR(SEARCH("1=0",E43)))</formula>
    </cfRule>
    <cfRule type="containsText" dxfId="1232" priority="14" operator="containsText" text="4=100%">
      <formula>NOT(ISERROR(SEARCH("4=100%",E43)))</formula>
    </cfRule>
    <cfRule type="containsText" dxfId="1231" priority="15" stopIfTrue="1" operator="containsText" text="Mostly">
      <formula>NOT(ISERROR(SEARCH("Mostly",E43)))</formula>
    </cfRule>
  </conditionalFormatting>
  <conditionalFormatting sqref="E43:F43">
    <cfRule type="cellIs" dxfId="1230" priority="16" stopIfTrue="1" operator="equal">
      <formula>"Yes - completely"</formula>
    </cfRule>
    <cfRule type="cellIs" dxfId="1229" priority="17" stopIfTrue="1" operator="equal">
      <formula>"No - not at all"</formula>
    </cfRule>
    <cfRule type="cellIs" dxfId="1228" priority="18" stopIfTrue="1" operator="equal">
      <formula>"Partly"</formula>
    </cfRule>
  </conditionalFormatting>
  <conditionalFormatting sqref="E84:F84">
    <cfRule type="cellIs" dxfId="1227" priority="7" stopIfTrue="1" operator="equal">
      <formula>"Yes - completely"</formula>
    </cfRule>
    <cfRule type="cellIs" dxfId="1226" priority="8" stopIfTrue="1" operator="equal">
      <formula>"No - not at all"</formula>
    </cfRule>
    <cfRule type="cellIs" dxfId="1225" priority="9" stopIfTrue="1" operator="equal">
      <formula>"Partly"</formula>
    </cfRule>
  </conditionalFormatting>
  <conditionalFormatting sqref="E85:F85">
    <cfRule type="cellIs" dxfId="1224" priority="3" stopIfTrue="1" operator="equal">
      <formula>"Yes - completely"</formula>
    </cfRule>
    <cfRule type="cellIs" dxfId="1223" priority="4" stopIfTrue="1" operator="equal">
      <formula>"No - not at all"</formula>
    </cfRule>
    <cfRule type="cellIs" dxfId="1222" priority="5" stopIfTrue="1" operator="equal">
      <formula>"Partly"</formula>
    </cfRule>
  </conditionalFormatting>
  <dataValidations count="3">
    <dataValidation type="list" allowBlank="1" showInputMessage="1" showErrorMessage="1" sqref="E76:F79 E74:F74 E47:F51 E75 E60:E71 F60:F64 E54:F57 F66:F71 E44:F45 E38:F42 E82:F85" xr:uid="{00000000-0002-0000-0B00-000000000000}">
      <formula1>"Yes - completely,Mostly,Partly,No - not at all,N/A"</formula1>
    </dataValidation>
    <dataValidation type="list" allowBlank="1" showInputMessage="1" showErrorMessage="1" sqref="E19:E20" xr:uid="{00000000-0002-0000-0B00-000001000000}">
      <formula1>"Yes, No"</formula1>
    </dataValidation>
    <dataValidation type="list" allowBlank="1" showInputMessage="1" showErrorMessage="1" sqref="E43:F43" xr:uid="{00000000-0002-0000-0B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Button 1">
              <controlPr defaultSize="0" print="0" autoFill="0" autoPict="0" macro="[0]!Print_SP">
                <anchor moveWithCells="1" sizeWithCells="1">
                  <from>
                    <xdr:col>10</xdr:col>
                    <xdr:colOff>1352550</xdr:colOff>
                    <xdr:row>0</xdr:row>
                    <xdr:rowOff>133350</xdr:rowOff>
                  </from>
                  <to>
                    <xdr:col>10</xdr:col>
                    <xdr:colOff>3171825</xdr:colOff>
                    <xdr:row>0</xdr:row>
                    <xdr:rowOff>504825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IF(Information_Page!B35=0,"-",Information_Page!B35)</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IF(AND(Information_Page!J35=0,Information_Page!L35=0),"-",Information_Page!J35&amp;", "&amp;Information_Page!L35)</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IF(Information_Page!N35=0,"-",Information_Page!N35)</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IF(Information_Page!M35=0,"-",Information_Page!M35)</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4.1"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086"/>
      <c r="G29" s="1093"/>
      <c r="H29" s="1093"/>
      <c r="I29" s="1093"/>
      <c r="J29" s="1094"/>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E44:F44">
    <cfRule type="containsText" dxfId="1221" priority="62" stopIfTrue="1" operator="containsText" text="Mostly">
      <formula>NOT(ISERROR(SEARCH("Mostly",E42)))</formula>
    </cfRule>
  </conditionalFormatting>
  <conditionalFormatting sqref="E44:F44">
    <cfRule type="cellIs" dxfId="1220" priority="23" stopIfTrue="1" operator="equal">
      <formula>"Yes - completely"</formula>
    </cfRule>
    <cfRule type="cellIs" dxfId="1219" priority="24" stopIfTrue="1" operator="equal">
      <formula>"No - not at all"</formula>
    </cfRule>
    <cfRule type="cellIs" dxfId="1218" priority="25" stopIfTrue="1" operator="equal">
      <formula>"Partly"</formula>
    </cfRule>
  </conditionalFormatting>
  <conditionalFormatting sqref="E56:F56">
    <cfRule type="containsText" dxfId="1217" priority="50" stopIfTrue="1" operator="containsText" text="Mostly">
      <formula>NOT(ISERROR(SEARCH("Mostly",E56)))</formula>
    </cfRule>
  </conditionalFormatting>
  <conditionalFormatting sqref="E56:F56">
    <cfRule type="cellIs" dxfId="1216" priority="51" stopIfTrue="1" operator="equal">
      <formula>"Yes - completely"</formula>
    </cfRule>
    <cfRule type="cellIs" dxfId="1215" priority="52" stopIfTrue="1" operator="equal">
      <formula>"No - not at all"</formula>
    </cfRule>
    <cfRule type="cellIs" dxfId="1214" priority="53" stopIfTrue="1" operator="equal">
      <formula>"Partly"</formula>
    </cfRule>
  </conditionalFormatting>
  <conditionalFormatting sqref="E83:F85">
    <cfRule type="containsText" dxfId="1213" priority="18" stopIfTrue="1" operator="containsText" text="Mostly">
      <formula>NOT(ISERROR(SEARCH("Mostly",E83)))</formula>
    </cfRule>
  </conditionalFormatting>
  <conditionalFormatting sqref="E83:F83">
    <cfRule type="cellIs" dxfId="1212" priority="19" stopIfTrue="1" operator="equal">
      <formula>"Yes - completely"</formula>
    </cfRule>
    <cfRule type="cellIs" dxfId="1211" priority="20" stopIfTrue="1" operator="equal">
      <formula>"No - not at all"</formula>
    </cfRule>
    <cfRule type="cellIs" dxfId="1210" priority="21" stopIfTrue="1" operator="equal">
      <formula>"Partly"</formula>
    </cfRule>
  </conditionalFormatting>
  <conditionalFormatting sqref="E78:F78">
    <cfRule type="containsText" dxfId="1209" priority="38" stopIfTrue="1" operator="containsText" text="Mostly">
      <formula>NOT(ISERROR(SEARCH("Mostly",E78)))</formula>
    </cfRule>
  </conditionalFormatting>
  <conditionalFormatting sqref="E78:F78">
    <cfRule type="cellIs" dxfId="1208" priority="39" stopIfTrue="1" operator="equal">
      <formula>"Yes - completely"</formula>
    </cfRule>
    <cfRule type="cellIs" dxfId="1207" priority="40" stopIfTrue="1" operator="equal">
      <formula>"No - not at all"</formula>
    </cfRule>
    <cfRule type="cellIs" dxfId="1206" priority="41" stopIfTrue="1" operator="equal">
      <formula>"Partly"</formula>
    </cfRule>
  </conditionalFormatting>
  <conditionalFormatting sqref="E77:F77">
    <cfRule type="containsText" dxfId="1205" priority="34" stopIfTrue="1" operator="containsText" text="Mostly">
      <formula>NOT(ISERROR(SEARCH("Mostly",E77)))</formula>
    </cfRule>
  </conditionalFormatting>
  <conditionalFormatting sqref="E77:F77">
    <cfRule type="cellIs" dxfId="1204" priority="35" stopIfTrue="1" operator="equal">
      <formula>"Yes - completely"</formula>
    </cfRule>
    <cfRule type="cellIs" dxfId="1203" priority="36" stopIfTrue="1" operator="equal">
      <formula>"No - not at all"</formula>
    </cfRule>
    <cfRule type="cellIs" dxfId="1202" priority="37" stopIfTrue="1" operator="equal">
      <formula>"Partly"</formula>
    </cfRule>
  </conditionalFormatting>
  <conditionalFormatting sqref="E75:F78">
    <cfRule type="containsText" dxfId="1201" priority="26" stopIfTrue="1" operator="containsText" text="Mostly">
      <formula>NOT(ISERROR(SEARCH("Mostly",E75)))</formula>
    </cfRule>
  </conditionalFormatting>
  <conditionalFormatting sqref="E75">
    <cfRule type="cellIs" dxfId="1200" priority="27" stopIfTrue="1" operator="equal">
      <formula>"Yes - completely"</formula>
    </cfRule>
    <cfRule type="cellIs" dxfId="1199" priority="28" stopIfTrue="1" operator="equal">
      <formula>"No - not at all"</formula>
    </cfRule>
    <cfRule type="cellIs" dxfId="1198" priority="29" stopIfTrue="1" operator="equal">
      <formula>"Partly"</formula>
    </cfRule>
  </conditionalFormatting>
  <conditionalFormatting sqref="E23:F23 E25:F25 E27:F27">
    <cfRule type="cellIs" dxfId="1197" priority="72" stopIfTrue="1" operator="equal">
      <formula>"Yes"</formula>
    </cfRule>
  </conditionalFormatting>
  <conditionalFormatting sqref="E23:F23 E25:F25 E27:F27">
    <cfRule type="cellIs" dxfId="1196" priority="71" stopIfTrue="1" operator="equal">
      <formula>"No"</formula>
    </cfRule>
  </conditionalFormatting>
  <conditionalFormatting sqref="E38:F41 E54:F54 E74:F74 E82 E79:F79 E60:F69 E47:F47 E45:F45 E50:F51 E57:F57 E71:F71">
    <cfRule type="containsText" dxfId="1195" priority="70" stopIfTrue="1" operator="containsText" text="Mostly">
      <formula>NOT(ISERROR(SEARCH("Mostly",E38)))</formula>
    </cfRule>
  </conditionalFormatting>
  <conditionalFormatting sqref="E74:F74 E82:F82 E54:F54 E47 E38:F41 E79:F79 E60:F69 E50:F51 E45:F45 E57:F57 E71:F71">
    <cfRule type="cellIs" dxfId="1194" priority="73" stopIfTrue="1" operator="equal">
      <formula>"Yes - completely"</formula>
    </cfRule>
    <cfRule type="cellIs" dxfId="1193" priority="74" stopIfTrue="1" operator="equal">
      <formula>"No - not at all"</formula>
    </cfRule>
    <cfRule type="cellIs" dxfId="1192" priority="75" stopIfTrue="1" operator="equal">
      <formula>"Partly"</formula>
    </cfRule>
  </conditionalFormatting>
  <conditionalFormatting sqref="E20">
    <cfRule type="cellIs" dxfId="1191" priority="69" stopIfTrue="1" operator="equal">
      <formula>"Yes"</formula>
    </cfRule>
  </conditionalFormatting>
  <conditionalFormatting sqref="E20">
    <cfRule type="cellIs" dxfId="1190" priority="68" stopIfTrue="1" operator="equal">
      <formula>"No"</formula>
    </cfRule>
  </conditionalFormatting>
  <conditionalFormatting sqref="E19:E20">
    <cfRule type="cellIs" dxfId="1189" priority="66" stopIfTrue="1" operator="equal">
      <formula>"No"</formula>
    </cfRule>
    <cfRule type="cellIs" dxfId="1188" priority="67" stopIfTrue="1" operator="equal">
      <formula>"Yes"</formula>
    </cfRule>
  </conditionalFormatting>
  <conditionalFormatting sqref="E42:F42">
    <cfRule type="cellIs" dxfId="1187" priority="63" stopIfTrue="1" operator="equal">
      <formula>"Yes - completely"</formula>
    </cfRule>
    <cfRule type="cellIs" dxfId="1186" priority="64" stopIfTrue="1" operator="equal">
      <formula>"No - not at all"</formula>
    </cfRule>
    <cfRule type="cellIs" dxfId="1185" priority="65" stopIfTrue="1" operator="equal">
      <formula>"Partly"</formula>
    </cfRule>
  </conditionalFormatting>
  <conditionalFormatting sqref="E49:F49">
    <cfRule type="containsText" dxfId="1184" priority="58" stopIfTrue="1" operator="containsText" text="Mostly">
      <formula>NOT(ISERROR(SEARCH("Mostly",E49)))</formula>
    </cfRule>
  </conditionalFormatting>
  <conditionalFormatting sqref="E49:F49">
    <cfRule type="cellIs" dxfId="1183" priority="59" stopIfTrue="1" operator="equal">
      <formula>"Yes - completely"</formula>
    </cfRule>
    <cfRule type="cellIs" dxfId="1182" priority="60" stopIfTrue="1" operator="equal">
      <formula>"No - not at all"</formula>
    </cfRule>
    <cfRule type="cellIs" dxfId="1181" priority="61" stopIfTrue="1" operator="equal">
      <formula>"Partly"</formula>
    </cfRule>
  </conditionalFormatting>
  <conditionalFormatting sqref="E48:F49">
    <cfRule type="containsText" dxfId="1180" priority="54" stopIfTrue="1" operator="containsText" text="Mostly">
      <formula>NOT(ISERROR(SEARCH("Mostly",E48)))</formula>
    </cfRule>
  </conditionalFormatting>
  <conditionalFormatting sqref="E48:F48">
    <cfRule type="cellIs" dxfId="1179" priority="55" stopIfTrue="1" operator="equal">
      <formula>"Yes - completely"</formula>
    </cfRule>
    <cfRule type="cellIs" dxfId="1178" priority="56" stopIfTrue="1" operator="equal">
      <formula>"No - not at all"</formula>
    </cfRule>
    <cfRule type="cellIs" dxfId="1177" priority="57" stopIfTrue="1" operator="equal">
      <formula>"Partly"</formula>
    </cfRule>
  </conditionalFormatting>
  <conditionalFormatting sqref="E55:F56">
    <cfRule type="containsText" dxfId="1176" priority="46" stopIfTrue="1" operator="containsText" text="Mostly">
      <formula>NOT(ISERROR(SEARCH("Mostly",E55)))</formula>
    </cfRule>
  </conditionalFormatting>
  <conditionalFormatting sqref="E55:F55">
    <cfRule type="cellIs" dxfId="1175" priority="47" stopIfTrue="1" operator="equal">
      <formula>"Yes - completely"</formula>
    </cfRule>
    <cfRule type="cellIs" dxfId="1174" priority="48" stopIfTrue="1" operator="equal">
      <formula>"No - not at all"</formula>
    </cfRule>
    <cfRule type="cellIs" dxfId="1173" priority="49" stopIfTrue="1" operator="equal">
      <formula>"Partly"</formula>
    </cfRule>
  </conditionalFormatting>
  <conditionalFormatting sqref="E70:F70">
    <cfRule type="containsText" dxfId="1172" priority="42" stopIfTrue="1" operator="containsText" text="Mostly">
      <formula>NOT(ISERROR(SEARCH("Mostly",E70)))</formula>
    </cfRule>
  </conditionalFormatting>
  <conditionalFormatting sqref="E70:F70">
    <cfRule type="cellIs" dxfId="1171" priority="43" stopIfTrue="1" operator="equal">
      <formula>"Yes - completely"</formula>
    </cfRule>
    <cfRule type="cellIs" dxfId="1170" priority="44" stopIfTrue="1" operator="equal">
      <formula>"No - not at all"</formula>
    </cfRule>
    <cfRule type="cellIs" dxfId="1169" priority="45" stopIfTrue="1" operator="equal">
      <formula>"Partly"</formula>
    </cfRule>
  </conditionalFormatting>
  <conditionalFormatting sqref="E76:F76">
    <cfRule type="containsText" dxfId="1168" priority="30" stopIfTrue="1" operator="containsText" text="Mostly">
      <formula>NOT(ISERROR(SEARCH("Mostly",E76)))</formula>
    </cfRule>
  </conditionalFormatting>
  <conditionalFormatting sqref="E76:F76">
    <cfRule type="cellIs" dxfId="1167" priority="31" stopIfTrue="1" operator="equal">
      <formula>"Yes - completely"</formula>
    </cfRule>
    <cfRule type="cellIs" dxfId="1166" priority="32" stopIfTrue="1" operator="equal">
      <formula>"No - not at all"</formula>
    </cfRule>
    <cfRule type="cellIs" dxfId="1165" priority="33" stopIfTrue="1" operator="equal">
      <formula>"Partly"</formula>
    </cfRule>
  </conditionalFormatting>
  <conditionalFormatting sqref="E43:F43">
    <cfRule type="containsText" dxfId="1164" priority="9" operator="containsText" text="3=more than 50%">
      <formula>NOT(ISERROR(SEARCH("3=more than 50%",E43)))</formula>
    </cfRule>
    <cfRule type="containsText" dxfId="1163" priority="10" operator="containsText" text="2=less than 50%">
      <formula>NOT(ISERROR(SEARCH("2=less than 50%",E43)))</formula>
    </cfRule>
    <cfRule type="containsText" dxfId="1162" priority="11" operator="containsText" text="4=100%">
      <formula>NOT(ISERROR(SEARCH("4=100%",E43)))</formula>
    </cfRule>
    <cfRule type="containsText" dxfId="1161" priority="12" operator="containsText" text="1=0">
      <formula>NOT(ISERROR(SEARCH("1=0",E43)))</formula>
    </cfRule>
    <cfRule type="containsText" dxfId="1160" priority="13" operator="containsText" text="4=100%">
      <formula>NOT(ISERROR(SEARCH("4=100%",E43)))</formula>
    </cfRule>
    <cfRule type="containsText" dxfId="1159" priority="14" stopIfTrue="1" operator="containsText" text="Mostly">
      <formula>NOT(ISERROR(SEARCH("Mostly",E43)))</formula>
    </cfRule>
  </conditionalFormatting>
  <conditionalFormatting sqref="E43:F43">
    <cfRule type="cellIs" dxfId="1158" priority="15" stopIfTrue="1" operator="equal">
      <formula>"Yes - completely"</formula>
    </cfRule>
    <cfRule type="cellIs" dxfId="1157" priority="16" stopIfTrue="1" operator="equal">
      <formula>"No - not at all"</formula>
    </cfRule>
    <cfRule type="cellIs" dxfId="1156" priority="17" stopIfTrue="1" operator="equal">
      <formula>"Partly"</formula>
    </cfRule>
  </conditionalFormatting>
  <conditionalFormatting sqref="E84:F84">
    <cfRule type="cellIs" dxfId="1155" priority="6" stopIfTrue="1" operator="equal">
      <formula>"Yes - completely"</formula>
    </cfRule>
    <cfRule type="cellIs" dxfId="1154" priority="7" stopIfTrue="1" operator="equal">
      <formula>"No - not at all"</formula>
    </cfRule>
    <cfRule type="cellIs" dxfId="1153" priority="8" stopIfTrue="1" operator="equal">
      <formula>"Partly"</formula>
    </cfRule>
  </conditionalFormatting>
  <conditionalFormatting sqref="E85:F85">
    <cfRule type="cellIs" dxfId="1152" priority="2" stopIfTrue="1" operator="equal">
      <formula>"Yes - completely"</formula>
    </cfRule>
    <cfRule type="cellIs" dxfId="1151" priority="3" stopIfTrue="1" operator="equal">
      <formula>"No - not at all"</formula>
    </cfRule>
    <cfRule type="cellIs" dxfId="1150" priority="4" stopIfTrue="1" operator="equal">
      <formula>"Partly"</formula>
    </cfRule>
  </conditionalFormatting>
  <dataValidations count="3">
    <dataValidation type="list" allowBlank="1" showInputMessage="1" showErrorMessage="1" sqref="E43:F43" xr:uid="{00000000-0002-0000-0C00-000000000000}">
      <formula1>"1=0, 2=less than 50%, 3=more than 50%, 4=100%,N/A"</formula1>
    </dataValidation>
    <dataValidation type="list" allowBlank="1" showInputMessage="1" showErrorMessage="1" sqref="E19:E20" xr:uid="{00000000-0002-0000-0C00-000001000000}">
      <formula1>"Yes, No"</formula1>
    </dataValidation>
    <dataValidation type="list" allowBlank="1" showInputMessage="1" showErrorMessage="1" sqref="E76:F79 E74:F74 E47:F51 E75 E60:E71 F60:F64 E54:F57 F66:F71 E44:F45 E38:F42 E82:F85" xr:uid="{00000000-0002-0000-0C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Print_SP">
                <anchor moveWithCells="1" sizeWithCells="1">
                  <from>
                    <xdr:col>10</xdr:col>
                    <xdr:colOff>1343025</xdr:colOff>
                    <xdr:row>0</xdr:row>
                    <xdr:rowOff>114300</xdr:rowOff>
                  </from>
                  <to>
                    <xdr:col>10</xdr:col>
                    <xdr:colOff>3162300</xdr:colOff>
                    <xdr:row>0</xdr:row>
                    <xdr:rowOff>485775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8">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IF(Information_Page!B36=0,"-",Information_Page!B36)</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IF(AND(Information_Page!J36=0,Information_Page!L36=0),"-",Information_Page!J36&amp;", "&amp;Information_Page!L36)</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IF(Information_Page!N36=0,"-",Information_Page!N36)</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IF(Information_Page!M36=0,"-",Information_Page!M36)</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50.6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149" priority="62" stopIfTrue="1" operator="containsText" text="Mostly">
      <formula>NOT(ISERROR(SEARCH("Mostly",E42)))</formula>
    </cfRule>
  </conditionalFormatting>
  <conditionalFormatting sqref="E44:F44">
    <cfRule type="containsText" dxfId="1148" priority="22" stopIfTrue="1" operator="containsText" text="Mostly">
      <formula>NOT(ISERROR(SEARCH("Mostly",E44)))</formula>
    </cfRule>
  </conditionalFormatting>
  <conditionalFormatting sqref="E44:F44">
    <cfRule type="cellIs" dxfId="1147" priority="23" stopIfTrue="1" operator="equal">
      <formula>"Yes - completely"</formula>
    </cfRule>
    <cfRule type="cellIs" dxfId="1146" priority="24" stopIfTrue="1" operator="equal">
      <formula>"No - not at all"</formula>
    </cfRule>
    <cfRule type="cellIs" dxfId="1145" priority="25" stopIfTrue="1" operator="equal">
      <formula>"Partly"</formula>
    </cfRule>
  </conditionalFormatting>
  <conditionalFormatting sqref="E56:F56">
    <cfRule type="containsText" dxfId="1144" priority="50" stopIfTrue="1" operator="containsText" text="Mostly">
      <formula>NOT(ISERROR(SEARCH("Mostly",E56)))</formula>
    </cfRule>
  </conditionalFormatting>
  <conditionalFormatting sqref="E56:F56">
    <cfRule type="cellIs" dxfId="1143" priority="51" stopIfTrue="1" operator="equal">
      <formula>"Yes - completely"</formula>
    </cfRule>
    <cfRule type="cellIs" dxfId="1142" priority="52" stopIfTrue="1" operator="equal">
      <formula>"No - not at all"</formula>
    </cfRule>
    <cfRule type="cellIs" dxfId="1141" priority="53" stopIfTrue="1" operator="equal">
      <formula>"Partly"</formula>
    </cfRule>
  </conditionalFormatting>
  <conditionalFormatting sqref="E83:F85">
    <cfRule type="containsText" dxfId="1140" priority="18" stopIfTrue="1" operator="containsText" text="Mostly">
      <formula>NOT(ISERROR(SEARCH("Mostly",E83)))</formula>
    </cfRule>
  </conditionalFormatting>
  <conditionalFormatting sqref="E83:F83">
    <cfRule type="cellIs" dxfId="1139" priority="19" stopIfTrue="1" operator="equal">
      <formula>"Yes - completely"</formula>
    </cfRule>
    <cfRule type="cellIs" dxfId="1138" priority="20" stopIfTrue="1" operator="equal">
      <formula>"No - not at all"</formula>
    </cfRule>
    <cfRule type="cellIs" dxfId="1137" priority="21" stopIfTrue="1" operator="equal">
      <formula>"Partly"</formula>
    </cfRule>
  </conditionalFormatting>
  <conditionalFormatting sqref="E78:F78">
    <cfRule type="containsText" dxfId="1136" priority="38" stopIfTrue="1" operator="containsText" text="Mostly">
      <formula>NOT(ISERROR(SEARCH("Mostly",E78)))</formula>
    </cfRule>
  </conditionalFormatting>
  <conditionalFormatting sqref="E78:F78">
    <cfRule type="cellIs" dxfId="1135" priority="39" stopIfTrue="1" operator="equal">
      <formula>"Yes - completely"</formula>
    </cfRule>
    <cfRule type="cellIs" dxfId="1134" priority="40" stopIfTrue="1" operator="equal">
      <formula>"No - not at all"</formula>
    </cfRule>
    <cfRule type="cellIs" dxfId="1133" priority="41" stopIfTrue="1" operator="equal">
      <formula>"Partly"</formula>
    </cfRule>
  </conditionalFormatting>
  <conditionalFormatting sqref="E77:F77">
    <cfRule type="containsText" dxfId="1132" priority="34" stopIfTrue="1" operator="containsText" text="Mostly">
      <formula>NOT(ISERROR(SEARCH("Mostly",E77)))</formula>
    </cfRule>
  </conditionalFormatting>
  <conditionalFormatting sqref="E77:F77">
    <cfRule type="cellIs" dxfId="1131" priority="35" stopIfTrue="1" operator="equal">
      <formula>"Yes - completely"</formula>
    </cfRule>
    <cfRule type="cellIs" dxfId="1130" priority="36" stopIfTrue="1" operator="equal">
      <formula>"No - not at all"</formula>
    </cfRule>
    <cfRule type="cellIs" dxfId="1129" priority="37" stopIfTrue="1" operator="equal">
      <formula>"Partly"</formula>
    </cfRule>
  </conditionalFormatting>
  <conditionalFormatting sqref="E75:F78">
    <cfRule type="containsText" dxfId="1128" priority="26" stopIfTrue="1" operator="containsText" text="Mostly">
      <formula>NOT(ISERROR(SEARCH("Mostly",E75)))</formula>
    </cfRule>
  </conditionalFormatting>
  <conditionalFormatting sqref="E75">
    <cfRule type="cellIs" dxfId="1127" priority="27" stopIfTrue="1" operator="equal">
      <formula>"Yes - completely"</formula>
    </cfRule>
    <cfRule type="cellIs" dxfId="1126" priority="28" stopIfTrue="1" operator="equal">
      <formula>"No - not at all"</formula>
    </cfRule>
    <cfRule type="cellIs" dxfId="1125" priority="29" stopIfTrue="1" operator="equal">
      <formula>"Partly"</formula>
    </cfRule>
  </conditionalFormatting>
  <conditionalFormatting sqref="E23:F23 E25:F25 E27:F27">
    <cfRule type="cellIs" dxfId="1124" priority="72" stopIfTrue="1" operator="equal">
      <formula>"Yes"</formula>
    </cfRule>
  </conditionalFormatting>
  <conditionalFormatting sqref="E23:F23 E25:F25 E27:F27">
    <cfRule type="cellIs" dxfId="1123" priority="71" stopIfTrue="1" operator="equal">
      <formula>"No"</formula>
    </cfRule>
  </conditionalFormatting>
  <conditionalFormatting sqref="E38:F41 E54:F54 E74:F74 E82 E79:F79 E60:F69 E47:F47 E45:F45 E50:F51 E57:F57 E71:F71">
    <cfRule type="containsText" dxfId="1122" priority="70" stopIfTrue="1" operator="containsText" text="Mostly">
      <formula>NOT(ISERROR(SEARCH("Mostly",E38)))</formula>
    </cfRule>
  </conditionalFormatting>
  <conditionalFormatting sqref="E74:F74 E82:F82 E54:F54 E47 E38:F41 E79:F79 E60:F69 E50:F51 E45:F45 E57:F57 E71:F71">
    <cfRule type="cellIs" dxfId="1121" priority="73" stopIfTrue="1" operator="equal">
      <formula>"Yes - completely"</formula>
    </cfRule>
    <cfRule type="cellIs" dxfId="1120" priority="74" stopIfTrue="1" operator="equal">
      <formula>"No - not at all"</formula>
    </cfRule>
    <cfRule type="cellIs" dxfId="1119" priority="75" stopIfTrue="1" operator="equal">
      <formula>"Partly"</formula>
    </cfRule>
  </conditionalFormatting>
  <conditionalFormatting sqref="E20">
    <cfRule type="cellIs" dxfId="1118" priority="69" stopIfTrue="1" operator="equal">
      <formula>"Yes"</formula>
    </cfRule>
  </conditionalFormatting>
  <conditionalFormatting sqref="E20">
    <cfRule type="cellIs" dxfId="1117" priority="68" stopIfTrue="1" operator="equal">
      <formula>"No"</formula>
    </cfRule>
  </conditionalFormatting>
  <conditionalFormatting sqref="E19:E20">
    <cfRule type="cellIs" dxfId="1116" priority="66" stopIfTrue="1" operator="equal">
      <formula>"No"</formula>
    </cfRule>
    <cfRule type="cellIs" dxfId="1115" priority="67" stopIfTrue="1" operator="equal">
      <formula>"Yes"</formula>
    </cfRule>
  </conditionalFormatting>
  <conditionalFormatting sqref="E42:F42">
    <cfRule type="cellIs" dxfId="1114" priority="63" stopIfTrue="1" operator="equal">
      <formula>"Yes - completely"</formula>
    </cfRule>
    <cfRule type="cellIs" dxfId="1113" priority="64" stopIfTrue="1" operator="equal">
      <formula>"No - not at all"</formula>
    </cfRule>
    <cfRule type="cellIs" dxfId="1112" priority="65" stopIfTrue="1" operator="equal">
      <formula>"Partly"</formula>
    </cfRule>
  </conditionalFormatting>
  <conditionalFormatting sqref="E49:F49">
    <cfRule type="containsText" dxfId="1111" priority="58" stopIfTrue="1" operator="containsText" text="Mostly">
      <formula>NOT(ISERROR(SEARCH("Mostly",E49)))</formula>
    </cfRule>
  </conditionalFormatting>
  <conditionalFormatting sqref="E49:F49">
    <cfRule type="cellIs" dxfId="1110" priority="59" stopIfTrue="1" operator="equal">
      <formula>"Yes - completely"</formula>
    </cfRule>
    <cfRule type="cellIs" dxfId="1109" priority="60" stopIfTrue="1" operator="equal">
      <formula>"No - not at all"</formula>
    </cfRule>
    <cfRule type="cellIs" dxfId="1108" priority="61" stopIfTrue="1" operator="equal">
      <formula>"Partly"</formula>
    </cfRule>
  </conditionalFormatting>
  <conditionalFormatting sqref="E48:F49">
    <cfRule type="containsText" dxfId="1107" priority="54" stopIfTrue="1" operator="containsText" text="Mostly">
      <formula>NOT(ISERROR(SEARCH("Mostly",E48)))</formula>
    </cfRule>
  </conditionalFormatting>
  <conditionalFormatting sqref="E48:F48">
    <cfRule type="cellIs" dxfId="1106" priority="55" stopIfTrue="1" operator="equal">
      <formula>"Yes - completely"</formula>
    </cfRule>
    <cfRule type="cellIs" dxfId="1105" priority="56" stopIfTrue="1" operator="equal">
      <formula>"No - not at all"</formula>
    </cfRule>
    <cfRule type="cellIs" dxfId="1104" priority="57" stopIfTrue="1" operator="equal">
      <formula>"Partly"</formula>
    </cfRule>
  </conditionalFormatting>
  <conditionalFormatting sqref="E55:F56">
    <cfRule type="containsText" dxfId="1103" priority="46" stopIfTrue="1" operator="containsText" text="Mostly">
      <formula>NOT(ISERROR(SEARCH("Mostly",E55)))</formula>
    </cfRule>
  </conditionalFormatting>
  <conditionalFormatting sqref="E55:F55">
    <cfRule type="cellIs" dxfId="1102" priority="47" stopIfTrue="1" operator="equal">
      <formula>"Yes - completely"</formula>
    </cfRule>
    <cfRule type="cellIs" dxfId="1101" priority="48" stopIfTrue="1" operator="equal">
      <formula>"No - not at all"</formula>
    </cfRule>
    <cfRule type="cellIs" dxfId="1100" priority="49" stopIfTrue="1" operator="equal">
      <formula>"Partly"</formula>
    </cfRule>
  </conditionalFormatting>
  <conditionalFormatting sqref="E70:F70">
    <cfRule type="containsText" dxfId="1099" priority="42" stopIfTrue="1" operator="containsText" text="Mostly">
      <formula>NOT(ISERROR(SEARCH("Mostly",E70)))</formula>
    </cfRule>
  </conditionalFormatting>
  <conditionalFormatting sqref="E70:F70">
    <cfRule type="cellIs" dxfId="1098" priority="43" stopIfTrue="1" operator="equal">
      <formula>"Yes - completely"</formula>
    </cfRule>
    <cfRule type="cellIs" dxfId="1097" priority="44" stopIfTrue="1" operator="equal">
      <formula>"No - not at all"</formula>
    </cfRule>
    <cfRule type="cellIs" dxfId="1096" priority="45" stopIfTrue="1" operator="equal">
      <formula>"Partly"</formula>
    </cfRule>
  </conditionalFormatting>
  <conditionalFormatting sqref="E76:F76">
    <cfRule type="containsText" dxfId="1095" priority="30" stopIfTrue="1" operator="containsText" text="Mostly">
      <formula>NOT(ISERROR(SEARCH("Mostly",E76)))</formula>
    </cfRule>
  </conditionalFormatting>
  <conditionalFormatting sqref="E76:F76">
    <cfRule type="cellIs" dxfId="1094" priority="31" stopIfTrue="1" operator="equal">
      <formula>"Yes - completely"</formula>
    </cfRule>
    <cfRule type="cellIs" dxfId="1093" priority="32" stopIfTrue="1" operator="equal">
      <formula>"No - not at all"</formula>
    </cfRule>
    <cfRule type="cellIs" dxfId="1092" priority="33" stopIfTrue="1" operator="equal">
      <formula>"Partly"</formula>
    </cfRule>
  </conditionalFormatting>
  <conditionalFormatting sqref="E43:F43">
    <cfRule type="containsText" dxfId="1091" priority="9" operator="containsText" text="3=more than 50%">
      <formula>NOT(ISERROR(SEARCH("3=more than 50%",E43)))</formula>
    </cfRule>
    <cfRule type="containsText" dxfId="1090" priority="10" operator="containsText" text="2=less than 50%">
      <formula>NOT(ISERROR(SEARCH("2=less than 50%",E43)))</formula>
    </cfRule>
    <cfRule type="containsText" dxfId="1089" priority="11" operator="containsText" text="4=100%">
      <formula>NOT(ISERROR(SEARCH("4=100%",E43)))</formula>
    </cfRule>
    <cfRule type="containsText" dxfId="1088" priority="12" operator="containsText" text="1=0">
      <formula>NOT(ISERROR(SEARCH("1=0",E43)))</formula>
    </cfRule>
    <cfRule type="containsText" dxfId="1087" priority="13" operator="containsText" text="4=100%">
      <formula>NOT(ISERROR(SEARCH("4=100%",E43)))</formula>
    </cfRule>
    <cfRule type="containsText" dxfId="1086" priority="14" stopIfTrue="1" operator="containsText" text="Mostly">
      <formula>NOT(ISERROR(SEARCH("Mostly",E43)))</formula>
    </cfRule>
  </conditionalFormatting>
  <conditionalFormatting sqref="E43:F43">
    <cfRule type="cellIs" dxfId="1085" priority="15" stopIfTrue="1" operator="equal">
      <formula>"Yes - completely"</formula>
    </cfRule>
    <cfRule type="cellIs" dxfId="1084" priority="16" stopIfTrue="1" operator="equal">
      <formula>"No - not at all"</formula>
    </cfRule>
    <cfRule type="cellIs" dxfId="1083" priority="17" stopIfTrue="1" operator="equal">
      <formula>"Partly"</formula>
    </cfRule>
  </conditionalFormatting>
  <conditionalFormatting sqref="E84:F84">
    <cfRule type="cellIs" dxfId="1082" priority="6" stopIfTrue="1" operator="equal">
      <formula>"Yes - completely"</formula>
    </cfRule>
    <cfRule type="cellIs" dxfId="1081" priority="7" stopIfTrue="1" operator="equal">
      <formula>"No - not at all"</formula>
    </cfRule>
    <cfRule type="cellIs" dxfId="1080" priority="8" stopIfTrue="1" operator="equal">
      <formula>"Partly"</formula>
    </cfRule>
  </conditionalFormatting>
  <conditionalFormatting sqref="E85:F85">
    <cfRule type="cellIs" dxfId="1079" priority="2" stopIfTrue="1" operator="equal">
      <formula>"Yes - completely"</formula>
    </cfRule>
    <cfRule type="cellIs" dxfId="1078" priority="3" stopIfTrue="1" operator="equal">
      <formula>"No - not at all"</formula>
    </cfRule>
    <cfRule type="cellIs" dxfId="1077"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0D00-000000000000}">
      <formula1>"Yes - completely,Mostly,Partly,No - not at all,N/A"</formula1>
    </dataValidation>
    <dataValidation type="list" allowBlank="1" showInputMessage="1" showErrorMessage="1" sqref="E19:E20" xr:uid="{00000000-0002-0000-0D00-000001000000}">
      <formula1>"Yes, No"</formula1>
    </dataValidation>
    <dataValidation type="list" allowBlank="1" showInputMessage="1" showErrorMessage="1" sqref="E43:F43" xr:uid="{00000000-0002-0000-0D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Print_SP">
                <anchor moveWithCells="1" sizeWithCells="1">
                  <from>
                    <xdr:col>10</xdr:col>
                    <xdr:colOff>1362075</xdr:colOff>
                    <xdr:row>0</xdr:row>
                    <xdr:rowOff>114300</xdr:rowOff>
                  </from>
                  <to>
                    <xdr:col>10</xdr:col>
                    <xdr:colOff>3181350</xdr:colOff>
                    <xdr:row>0</xdr:row>
                    <xdr:rowOff>476250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9">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IF(Information_Page!B37=0,"-",Information_Page!B37)</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IF(AND(Information_Page!J37=0,Information_Page!L37=0),"-",Information_Page!J37&amp;", "&amp;Information_Page!L37)</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IF(Information_Page!N37=0,"-",Information_Page!N37)</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IF(Information_Page!M37=0,"-",Information_Page!M37)</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2.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A73:C73"/>
    <mergeCell ref="E70:F70"/>
    <mergeCell ref="G70:J70"/>
    <mergeCell ref="E71:F71"/>
    <mergeCell ref="G71:J71"/>
    <mergeCell ref="A72:C72"/>
    <mergeCell ref="E72:J72"/>
    <mergeCell ref="E74:F74"/>
    <mergeCell ref="G74:J74"/>
    <mergeCell ref="E75:F75"/>
    <mergeCell ref="G75:J75"/>
    <mergeCell ref="G85:J85"/>
    <mergeCell ref="E65:F65"/>
    <mergeCell ref="G65:J65"/>
    <mergeCell ref="E66:F66"/>
    <mergeCell ref="G66:J66"/>
    <mergeCell ref="E67:F67"/>
    <mergeCell ref="G67:J67"/>
    <mergeCell ref="E68:F68"/>
    <mergeCell ref="G68:J68"/>
    <mergeCell ref="E69:F69"/>
    <mergeCell ref="G69:J69"/>
    <mergeCell ref="E61:F61"/>
    <mergeCell ref="G61:J61"/>
    <mergeCell ref="E62:F62"/>
    <mergeCell ref="G62:J62"/>
    <mergeCell ref="E63:F63"/>
    <mergeCell ref="G63:J63"/>
    <mergeCell ref="E64:F64"/>
    <mergeCell ref="G64:J64"/>
    <mergeCell ref="A59:C59"/>
    <mergeCell ref="E56:F56"/>
    <mergeCell ref="G56:J56"/>
    <mergeCell ref="E57:F57"/>
    <mergeCell ref="G57:J57"/>
    <mergeCell ref="A58:C58"/>
    <mergeCell ref="E58:J58"/>
    <mergeCell ref="E60:F60"/>
    <mergeCell ref="G60:J60"/>
    <mergeCell ref="A53:C53"/>
    <mergeCell ref="G50:J50"/>
    <mergeCell ref="E51:F51"/>
    <mergeCell ref="G51:J51"/>
    <mergeCell ref="A52:C52"/>
    <mergeCell ref="E52:J52"/>
    <mergeCell ref="E54:F54"/>
    <mergeCell ref="G54:J54"/>
    <mergeCell ref="E50:F50"/>
    <mergeCell ref="E55:F55"/>
    <mergeCell ref="G55:J55"/>
    <mergeCell ref="A45:C45"/>
    <mergeCell ref="E45:F45"/>
    <mergeCell ref="G45:J45"/>
    <mergeCell ref="E47:F47"/>
    <mergeCell ref="G47:J47"/>
    <mergeCell ref="E48:F48"/>
    <mergeCell ref="G48:J48"/>
    <mergeCell ref="E49:F49"/>
    <mergeCell ref="G49:J49"/>
    <mergeCell ref="A46:C46"/>
    <mergeCell ref="A36:J36"/>
    <mergeCell ref="E41:F41"/>
    <mergeCell ref="G41:J41"/>
    <mergeCell ref="E42:F42"/>
    <mergeCell ref="G42:J42"/>
    <mergeCell ref="E43:F43"/>
    <mergeCell ref="G43:J43"/>
    <mergeCell ref="E44:F44"/>
    <mergeCell ref="G44:J44"/>
    <mergeCell ref="E38:F38"/>
    <mergeCell ref="G38:J38"/>
    <mergeCell ref="E39:F39"/>
    <mergeCell ref="G39:J39"/>
    <mergeCell ref="E40:F40"/>
    <mergeCell ref="G40:J40"/>
    <mergeCell ref="A37:C37"/>
    <mergeCell ref="F25:J25"/>
    <mergeCell ref="F26:J26"/>
    <mergeCell ref="F27:J27"/>
    <mergeCell ref="F28:J28"/>
    <mergeCell ref="A30:J30"/>
    <mergeCell ref="A31:J31"/>
    <mergeCell ref="F32:J32"/>
    <mergeCell ref="F33:J33"/>
    <mergeCell ref="F34:J34"/>
    <mergeCell ref="F29:J29"/>
    <mergeCell ref="F17:J17"/>
    <mergeCell ref="F18:J18"/>
    <mergeCell ref="F19:J19"/>
    <mergeCell ref="F20:J20"/>
    <mergeCell ref="A21:J21"/>
    <mergeCell ref="F22:J22"/>
    <mergeCell ref="F23:J23"/>
    <mergeCell ref="F24:J24"/>
    <mergeCell ref="F14:J14"/>
    <mergeCell ref="F15:J15"/>
    <mergeCell ref="F16:J16"/>
    <mergeCell ref="A6:C6"/>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12:C12"/>
    <mergeCell ref="F12:J13"/>
    <mergeCell ref="C13:D13"/>
  </mergeCells>
  <phoneticPr fontId="2" type="noConversion"/>
  <conditionalFormatting sqref="E42:F42">
    <cfRule type="containsText" dxfId="1076" priority="62" stopIfTrue="1" operator="containsText" text="Mostly">
      <formula>NOT(ISERROR(SEARCH("Mostly",E42)))</formula>
    </cfRule>
  </conditionalFormatting>
  <conditionalFormatting sqref="E44:F44">
    <cfRule type="containsText" dxfId="1075" priority="22" stopIfTrue="1" operator="containsText" text="Mostly">
      <formula>NOT(ISERROR(SEARCH("Mostly",E44)))</formula>
    </cfRule>
  </conditionalFormatting>
  <conditionalFormatting sqref="E44:F44">
    <cfRule type="cellIs" dxfId="1074" priority="23" stopIfTrue="1" operator="equal">
      <formula>"Yes - completely"</formula>
    </cfRule>
    <cfRule type="cellIs" dxfId="1073" priority="24" stopIfTrue="1" operator="equal">
      <formula>"No - not at all"</formula>
    </cfRule>
    <cfRule type="cellIs" dxfId="1072" priority="25" stopIfTrue="1" operator="equal">
      <formula>"Partly"</formula>
    </cfRule>
  </conditionalFormatting>
  <conditionalFormatting sqref="E56:F56">
    <cfRule type="containsText" dxfId="1071" priority="50" stopIfTrue="1" operator="containsText" text="Mostly">
      <formula>NOT(ISERROR(SEARCH("Mostly",E56)))</formula>
    </cfRule>
  </conditionalFormatting>
  <conditionalFormatting sqref="E56:F56">
    <cfRule type="cellIs" dxfId="1070" priority="51" stopIfTrue="1" operator="equal">
      <formula>"Yes - completely"</formula>
    </cfRule>
    <cfRule type="cellIs" dxfId="1069" priority="52" stopIfTrue="1" operator="equal">
      <formula>"No - not at all"</formula>
    </cfRule>
    <cfRule type="cellIs" dxfId="1068" priority="53" stopIfTrue="1" operator="equal">
      <formula>"Partly"</formula>
    </cfRule>
  </conditionalFormatting>
  <conditionalFormatting sqref="E83:F85">
    <cfRule type="containsText" dxfId="1067" priority="18" stopIfTrue="1" operator="containsText" text="Mostly">
      <formula>NOT(ISERROR(SEARCH("Mostly",E83)))</formula>
    </cfRule>
  </conditionalFormatting>
  <conditionalFormatting sqref="E83:F83">
    <cfRule type="cellIs" dxfId="1066" priority="19" stopIfTrue="1" operator="equal">
      <formula>"Yes - completely"</formula>
    </cfRule>
    <cfRule type="cellIs" dxfId="1065" priority="20" stopIfTrue="1" operator="equal">
      <formula>"No - not at all"</formula>
    </cfRule>
    <cfRule type="cellIs" dxfId="1064" priority="21" stopIfTrue="1" operator="equal">
      <formula>"Partly"</formula>
    </cfRule>
  </conditionalFormatting>
  <conditionalFormatting sqref="E78:F78">
    <cfRule type="containsText" dxfId="1063" priority="38" stopIfTrue="1" operator="containsText" text="Mostly">
      <formula>NOT(ISERROR(SEARCH("Mostly",E78)))</formula>
    </cfRule>
  </conditionalFormatting>
  <conditionalFormatting sqref="E78:F78">
    <cfRule type="cellIs" dxfId="1062" priority="39" stopIfTrue="1" operator="equal">
      <formula>"Yes - completely"</formula>
    </cfRule>
    <cfRule type="cellIs" dxfId="1061" priority="40" stopIfTrue="1" operator="equal">
      <formula>"No - not at all"</formula>
    </cfRule>
    <cfRule type="cellIs" dxfId="1060" priority="41" stopIfTrue="1" operator="equal">
      <formula>"Partly"</formula>
    </cfRule>
  </conditionalFormatting>
  <conditionalFormatting sqref="E77:F77">
    <cfRule type="containsText" dxfId="1059" priority="34" stopIfTrue="1" operator="containsText" text="Mostly">
      <formula>NOT(ISERROR(SEARCH("Mostly",E77)))</formula>
    </cfRule>
  </conditionalFormatting>
  <conditionalFormatting sqref="E77:F77">
    <cfRule type="cellIs" dxfId="1058" priority="35" stopIfTrue="1" operator="equal">
      <formula>"Yes - completely"</formula>
    </cfRule>
    <cfRule type="cellIs" dxfId="1057" priority="36" stopIfTrue="1" operator="equal">
      <formula>"No - not at all"</formula>
    </cfRule>
    <cfRule type="cellIs" dxfId="1056" priority="37" stopIfTrue="1" operator="equal">
      <formula>"Partly"</formula>
    </cfRule>
  </conditionalFormatting>
  <conditionalFormatting sqref="E75:F78">
    <cfRule type="containsText" dxfId="1055" priority="26" stopIfTrue="1" operator="containsText" text="Mostly">
      <formula>NOT(ISERROR(SEARCH("Mostly",E75)))</formula>
    </cfRule>
  </conditionalFormatting>
  <conditionalFormatting sqref="E75">
    <cfRule type="cellIs" dxfId="1054" priority="27" stopIfTrue="1" operator="equal">
      <formula>"Yes - completely"</formula>
    </cfRule>
    <cfRule type="cellIs" dxfId="1053" priority="28" stopIfTrue="1" operator="equal">
      <formula>"No - not at all"</formula>
    </cfRule>
    <cfRule type="cellIs" dxfId="1052" priority="29" stopIfTrue="1" operator="equal">
      <formula>"Partly"</formula>
    </cfRule>
  </conditionalFormatting>
  <conditionalFormatting sqref="E23:F23 E25:F25 E27:F27">
    <cfRule type="cellIs" dxfId="1051" priority="72" stopIfTrue="1" operator="equal">
      <formula>"Yes"</formula>
    </cfRule>
  </conditionalFormatting>
  <conditionalFormatting sqref="E23:F23 E25:F25 E27:F27">
    <cfRule type="cellIs" dxfId="1050" priority="71" stopIfTrue="1" operator="equal">
      <formula>"No"</formula>
    </cfRule>
  </conditionalFormatting>
  <conditionalFormatting sqref="E38:F41 E54:F54 E74:F74 E82 E79:F79 E60:F69 E47:F47 E45:F45 E50:F51 E57:F57 E71:F71">
    <cfRule type="containsText" dxfId="1049" priority="70" stopIfTrue="1" operator="containsText" text="Mostly">
      <formula>NOT(ISERROR(SEARCH("Mostly",E38)))</formula>
    </cfRule>
  </conditionalFormatting>
  <conditionalFormatting sqref="E74:F74 E82:F82 E54:F54 E47 E38:F41 E79:F79 E60:F69 E50:F51 E45:F45 E57:F57 E71:F71">
    <cfRule type="cellIs" dxfId="1048" priority="73" stopIfTrue="1" operator="equal">
      <formula>"Yes - completely"</formula>
    </cfRule>
    <cfRule type="cellIs" dxfId="1047" priority="74" stopIfTrue="1" operator="equal">
      <formula>"No - not at all"</formula>
    </cfRule>
    <cfRule type="cellIs" dxfId="1046" priority="75" stopIfTrue="1" operator="equal">
      <formula>"Partly"</formula>
    </cfRule>
  </conditionalFormatting>
  <conditionalFormatting sqref="E20">
    <cfRule type="cellIs" dxfId="1045" priority="69" stopIfTrue="1" operator="equal">
      <formula>"Yes"</formula>
    </cfRule>
  </conditionalFormatting>
  <conditionalFormatting sqref="E20">
    <cfRule type="cellIs" dxfId="1044" priority="68" stopIfTrue="1" operator="equal">
      <formula>"No"</formula>
    </cfRule>
  </conditionalFormatting>
  <conditionalFormatting sqref="E19:E20">
    <cfRule type="cellIs" dxfId="1043" priority="66" stopIfTrue="1" operator="equal">
      <formula>"No"</formula>
    </cfRule>
    <cfRule type="cellIs" dxfId="1042" priority="67" stopIfTrue="1" operator="equal">
      <formula>"Yes"</formula>
    </cfRule>
  </conditionalFormatting>
  <conditionalFormatting sqref="E42:F42">
    <cfRule type="cellIs" dxfId="1041" priority="63" stopIfTrue="1" operator="equal">
      <formula>"Yes - completely"</formula>
    </cfRule>
    <cfRule type="cellIs" dxfId="1040" priority="64" stopIfTrue="1" operator="equal">
      <formula>"No - not at all"</formula>
    </cfRule>
    <cfRule type="cellIs" dxfId="1039" priority="65" stopIfTrue="1" operator="equal">
      <formula>"Partly"</formula>
    </cfRule>
  </conditionalFormatting>
  <conditionalFormatting sqref="E49:F49">
    <cfRule type="containsText" dxfId="1038" priority="58" stopIfTrue="1" operator="containsText" text="Mostly">
      <formula>NOT(ISERROR(SEARCH("Mostly",E49)))</formula>
    </cfRule>
  </conditionalFormatting>
  <conditionalFormatting sqref="E49:F49">
    <cfRule type="cellIs" dxfId="1037" priority="59" stopIfTrue="1" operator="equal">
      <formula>"Yes - completely"</formula>
    </cfRule>
    <cfRule type="cellIs" dxfId="1036" priority="60" stopIfTrue="1" operator="equal">
      <formula>"No - not at all"</formula>
    </cfRule>
    <cfRule type="cellIs" dxfId="1035" priority="61" stopIfTrue="1" operator="equal">
      <formula>"Partly"</formula>
    </cfRule>
  </conditionalFormatting>
  <conditionalFormatting sqref="E48:F49">
    <cfRule type="containsText" dxfId="1034" priority="54" stopIfTrue="1" operator="containsText" text="Mostly">
      <formula>NOT(ISERROR(SEARCH("Mostly",E48)))</formula>
    </cfRule>
  </conditionalFormatting>
  <conditionalFormatting sqref="E48:F48">
    <cfRule type="cellIs" dxfId="1033" priority="55" stopIfTrue="1" operator="equal">
      <formula>"Yes - completely"</formula>
    </cfRule>
    <cfRule type="cellIs" dxfId="1032" priority="56" stopIfTrue="1" operator="equal">
      <formula>"No - not at all"</formula>
    </cfRule>
    <cfRule type="cellIs" dxfId="1031" priority="57" stopIfTrue="1" operator="equal">
      <formula>"Partly"</formula>
    </cfRule>
  </conditionalFormatting>
  <conditionalFormatting sqref="E55:F56">
    <cfRule type="containsText" dxfId="1030" priority="46" stopIfTrue="1" operator="containsText" text="Mostly">
      <formula>NOT(ISERROR(SEARCH("Mostly",E55)))</formula>
    </cfRule>
  </conditionalFormatting>
  <conditionalFormatting sqref="E55:F55">
    <cfRule type="cellIs" dxfId="1029" priority="47" stopIfTrue="1" operator="equal">
      <formula>"Yes - completely"</formula>
    </cfRule>
    <cfRule type="cellIs" dxfId="1028" priority="48" stopIfTrue="1" operator="equal">
      <formula>"No - not at all"</formula>
    </cfRule>
    <cfRule type="cellIs" dxfId="1027" priority="49" stopIfTrue="1" operator="equal">
      <formula>"Partly"</formula>
    </cfRule>
  </conditionalFormatting>
  <conditionalFormatting sqref="E70:F70">
    <cfRule type="containsText" dxfId="1026" priority="42" stopIfTrue="1" operator="containsText" text="Mostly">
      <formula>NOT(ISERROR(SEARCH("Mostly",E70)))</formula>
    </cfRule>
  </conditionalFormatting>
  <conditionalFormatting sqref="E70:F70">
    <cfRule type="cellIs" dxfId="1025" priority="43" stopIfTrue="1" operator="equal">
      <formula>"Yes - completely"</formula>
    </cfRule>
    <cfRule type="cellIs" dxfId="1024" priority="44" stopIfTrue="1" operator="equal">
      <formula>"No - not at all"</formula>
    </cfRule>
    <cfRule type="cellIs" dxfId="1023" priority="45" stopIfTrue="1" operator="equal">
      <formula>"Partly"</formula>
    </cfRule>
  </conditionalFormatting>
  <conditionalFormatting sqref="E76:F76">
    <cfRule type="containsText" dxfId="1022" priority="30" stopIfTrue="1" operator="containsText" text="Mostly">
      <formula>NOT(ISERROR(SEARCH("Mostly",E76)))</formula>
    </cfRule>
  </conditionalFormatting>
  <conditionalFormatting sqref="E76:F76">
    <cfRule type="cellIs" dxfId="1021" priority="31" stopIfTrue="1" operator="equal">
      <formula>"Yes - completely"</formula>
    </cfRule>
    <cfRule type="cellIs" dxfId="1020" priority="32" stopIfTrue="1" operator="equal">
      <formula>"No - not at all"</formula>
    </cfRule>
    <cfRule type="cellIs" dxfId="1019" priority="33" stopIfTrue="1" operator="equal">
      <formula>"Partly"</formula>
    </cfRule>
  </conditionalFormatting>
  <conditionalFormatting sqref="E43:F43">
    <cfRule type="containsText" dxfId="1018" priority="9" operator="containsText" text="3=more than 50%">
      <formula>NOT(ISERROR(SEARCH("3=more than 50%",E43)))</formula>
    </cfRule>
    <cfRule type="containsText" dxfId="1017" priority="10" operator="containsText" text="2=less than 50%">
      <formula>NOT(ISERROR(SEARCH("2=less than 50%",E43)))</formula>
    </cfRule>
    <cfRule type="containsText" dxfId="1016" priority="11" operator="containsText" text="4=100%">
      <formula>NOT(ISERROR(SEARCH("4=100%",E43)))</formula>
    </cfRule>
    <cfRule type="containsText" dxfId="1015" priority="12" operator="containsText" text="1=0">
      <formula>NOT(ISERROR(SEARCH("1=0",E43)))</formula>
    </cfRule>
    <cfRule type="containsText" dxfId="1014" priority="13" operator="containsText" text="4=100%">
      <formula>NOT(ISERROR(SEARCH("4=100%",E43)))</formula>
    </cfRule>
    <cfRule type="containsText" dxfId="1013" priority="14" stopIfTrue="1" operator="containsText" text="Mostly">
      <formula>NOT(ISERROR(SEARCH("Mostly",E43)))</formula>
    </cfRule>
  </conditionalFormatting>
  <conditionalFormatting sqref="E43:F43">
    <cfRule type="cellIs" dxfId="1012" priority="15" stopIfTrue="1" operator="equal">
      <formula>"Yes - completely"</formula>
    </cfRule>
    <cfRule type="cellIs" dxfId="1011" priority="16" stopIfTrue="1" operator="equal">
      <formula>"No - not at all"</formula>
    </cfRule>
    <cfRule type="cellIs" dxfId="1010" priority="17" stopIfTrue="1" operator="equal">
      <formula>"Partly"</formula>
    </cfRule>
  </conditionalFormatting>
  <conditionalFormatting sqref="E84:F84">
    <cfRule type="cellIs" dxfId="1009" priority="6" stopIfTrue="1" operator="equal">
      <formula>"Yes - completely"</formula>
    </cfRule>
    <cfRule type="cellIs" dxfId="1008" priority="7" stopIfTrue="1" operator="equal">
      <formula>"No - not at all"</formula>
    </cfRule>
    <cfRule type="cellIs" dxfId="1007" priority="8" stopIfTrue="1" operator="equal">
      <formula>"Partly"</formula>
    </cfRule>
  </conditionalFormatting>
  <conditionalFormatting sqref="E85:F85">
    <cfRule type="cellIs" dxfId="1006" priority="2" stopIfTrue="1" operator="equal">
      <formula>"Yes - completely"</formula>
    </cfRule>
    <cfRule type="cellIs" dxfId="1005" priority="3" stopIfTrue="1" operator="equal">
      <formula>"No - not at all"</formula>
    </cfRule>
    <cfRule type="cellIs" dxfId="1004" priority="4" stopIfTrue="1" operator="equal">
      <formula>"Partly"</formula>
    </cfRule>
  </conditionalFormatting>
  <dataValidations count="3">
    <dataValidation type="list" allowBlank="1" showInputMessage="1" showErrorMessage="1" sqref="E43:F43" xr:uid="{00000000-0002-0000-0E00-000000000000}">
      <formula1>"1=0, 2=less than 50%, 3=more than 50%, 4=100%,N/A"</formula1>
    </dataValidation>
    <dataValidation type="list" allowBlank="1" showInputMessage="1" showErrorMessage="1" sqref="E19:E20" xr:uid="{00000000-0002-0000-0E00-000001000000}">
      <formula1>"Yes, No"</formula1>
    </dataValidation>
    <dataValidation type="list" allowBlank="1" showInputMessage="1" showErrorMessage="1" sqref="E76:F79 E74:F74 E47:F51 E75 E60:E71 F60:F64 E54:F57 F66:F71 E44:F45 E38:F42 E82:F85" xr:uid="{00000000-0002-0000-0E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Print_SP">
                <anchor moveWithCells="1" sizeWithCells="1">
                  <from>
                    <xdr:col>10</xdr:col>
                    <xdr:colOff>1352550</xdr:colOff>
                    <xdr:row>0</xdr:row>
                    <xdr:rowOff>104775</xdr:rowOff>
                  </from>
                  <to>
                    <xdr:col>10</xdr:col>
                    <xdr:colOff>3171825</xdr:colOff>
                    <xdr:row>0</xdr:row>
                    <xdr:rowOff>476250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4">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IF(Information_Page!B38=0,"-",Information_Page!B38)</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IF(AND(Information_Page!J38=0,Information_Page!L38=0),"-",Information_Page!J38&amp;", "&amp;Information_Page!L38)</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IF(Information_Page!N38=0,"-",Information_Page!N38)</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IF(Information_Page!M38=0,"-",Information_Page!M38)</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7.1"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E79:F79"/>
    <mergeCell ref="G79:J79"/>
    <mergeCell ref="A95:J95"/>
    <mergeCell ref="A87:J87"/>
    <mergeCell ref="A80:C80"/>
    <mergeCell ref="E80:H80"/>
    <mergeCell ref="E82:F82"/>
    <mergeCell ref="G82:J82"/>
    <mergeCell ref="E83:F83"/>
    <mergeCell ref="G83:J83"/>
    <mergeCell ref="A86:C86"/>
    <mergeCell ref="E86:F86"/>
    <mergeCell ref="G86:J86"/>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1:F61"/>
    <mergeCell ref="G61:J61"/>
    <mergeCell ref="E62:F62"/>
    <mergeCell ref="G62:J62"/>
    <mergeCell ref="E63:F63"/>
    <mergeCell ref="G63:J63"/>
    <mergeCell ref="E64:F64"/>
    <mergeCell ref="G64:J64"/>
    <mergeCell ref="E65:F65"/>
    <mergeCell ref="G65:J65"/>
    <mergeCell ref="E56:F56"/>
    <mergeCell ref="G56:J56"/>
    <mergeCell ref="E57:F57"/>
    <mergeCell ref="G57:J57"/>
    <mergeCell ref="A58:C58"/>
    <mergeCell ref="E58:J58"/>
    <mergeCell ref="E60:F60"/>
    <mergeCell ref="G60:J60"/>
    <mergeCell ref="A59:C59"/>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2:F42"/>
    <mergeCell ref="G42:J42"/>
    <mergeCell ref="E43:F43"/>
    <mergeCell ref="G43:J43"/>
    <mergeCell ref="E44:F44"/>
    <mergeCell ref="G44:J44"/>
    <mergeCell ref="A45:C45"/>
    <mergeCell ref="E45:F45"/>
    <mergeCell ref="G45:J45"/>
    <mergeCell ref="F28:J28"/>
    <mergeCell ref="A30:J30"/>
    <mergeCell ref="A31:J31"/>
    <mergeCell ref="F32:J32"/>
    <mergeCell ref="F33:J33"/>
    <mergeCell ref="F34:J34"/>
    <mergeCell ref="A36:J36"/>
    <mergeCell ref="E41:F41"/>
    <mergeCell ref="G41:J41"/>
    <mergeCell ref="A37:C37"/>
    <mergeCell ref="E38:F38"/>
    <mergeCell ref="G38:J38"/>
    <mergeCell ref="E39:F39"/>
    <mergeCell ref="G39:J39"/>
    <mergeCell ref="E40:F40"/>
    <mergeCell ref="G40:J40"/>
    <mergeCell ref="F29:J29"/>
    <mergeCell ref="F19:J19"/>
    <mergeCell ref="F20:J20"/>
    <mergeCell ref="A21:J21"/>
    <mergeCell ref="F22:J22"/>
    <mergeCell ref="F23:J23"/>
    <mergeCell ref="F24:J24"/>
    <mergeCell ref="F25:J25"/>
    <mergeCell ref="F26:J26"/>
    <mergeCell ref="F27:J27"/>
    <mergeCell ref="A11:J11"/>
    <mergeCell ref="A12:C12"/>
    <mergeCell ref="F12:J13"/>
    <mergeCell ref="C13:D13"/>
    <mergeCell ref="F14:J14"/>
    <mergeCell ref="F15:J15"/>
    <mergeCell ref="F16:J16"/>
    <mergeCell ref="F17:J17"/>
    <mergeCell ref="F18:J18"/>
    <mergeCell ref="A7:C7"/>
    <mergeCell ref="E7:J7"/>
    <mergeCell ref="A8:C8"/>
    <mergeCell ref="E8:J8"/>
    <mergeCell ref="A9:D9"/>
    <mergeCell ref="E9:F9"/>
    <mergeCell ref="G9:J9"/>
    <mergeCell ref="A6:C6"/>
    <mergeCell ref="A1:J1"/>
    <mergeCell ref="A2:C2"/>
    <mergeCell ref="E2:J2"/>
    <mergeCell ref="A3:C3"/>
    <mergeCell ref="E3:J3"/>
    <mergeCell ref="A4:C4"/>
    <mergeCell ref="E4:J4"/>
    <mergeCell ref="A5:C5"/>
    <mergeCell ref="E5:J5"/>
    <mergeCell ref="E6:J6"/>
  </mergeCells>
  <phoneticPr fontId="2" type="noConversion"/>
  <conditionalFormatting sqref="E42:F42">
    <cfRule type="containsText" dxfId="1003" priority="62" stopIfTrue="1" operator="containsText" text="Mostly">
      <formula>NOT(ISERROR(SEARCH("Mostly",E42)))</formula>
    </cfRule>
  </conditionalFormatting>
  <conditionalFormatting sqref="E44:F44">
    <cfRule type="containsText" dxfId="1002" priority="22" stopIfTrue="1" operator="containsText" text="Mostly">
      <formula>NOT(ISERROR(SEARCH("Mostly",E44)))</formula>
    </cfRule>
  </conditionalFormatting>
  <conditionalFormatting sqref="E44:F44">
    <cfRule type="cellIs" dxfId="1001" priority="23" stopIfTrue="1" operator="equal">
      <formula>"Yes - completely"</formula>
    </cfRule>
    <cfRule type="cellIs" dxfId="1000" priority="24" stopIfTrue="1" operator="equal">
      <formula>"No - not at all"</formula>
    </cfRule>
    <cfRule type="cellIs" dxfId="999" priority="25" stopIfTrue="1" operator="equal">
      <formula>"Partly"</formula>
    </cfRule>
  </conditionalFormatting>
  <conditionalFormatting sqref="E56:F56">
    <cfRule type="containsText" dxfId="998" priority="50" stopIfTrue="1" operator="containsText" text="Mostly">
      <formula>NOT(ISERROR(SEARCH("Mostly",E56)))</formula>
    </cfRule>
  </conditionalFormatting>
  <conditionalFormatting sqref="E56:F56">
    <cfRule type="cellIs" dxfId="997" priority="51" stopIfTrue="1" operator="equal">
      <formula>"Yes - completely"</formula>
    </cfRule>
    <cfRule type="cellIs" dxfId="996" priority="52" stopIfTrue="1" operator="equal">
      <formula>"No - not at all"</formula>
    </cfRule>
    <cfRule type="cellIs" dxfId="995" priority="53" stopIfTrue="1" operator="equal">
      <formula>"Partly"</formula>
    </cfRule>
  </conditionalFormatting>
  <conditionalFormatting sqref="E83:F85">
    <cfRule type="containsText" dxfId="994" priority="18" stopIfTrue="1" operator="containsText" text="Mostly">
      <formula>NOT(ISERROR(SEARCH("Mostly",E83)))</formula>
    </cfRule>
  </conditionalFormatting>
  <conditionalFormatting sqref="E83:F83">
    <cfRule type="cellIs" dxfId="993" priority="19" stopIfTrue="1" operator="equal">
      <formula>"Yes - completely"</formula>
    </cfRule>
    <cfRule type="cellIs" dxfId="992" priority="20" stopIfTrue="1" operator="equal">
      <formula>"No - not at all"</formula>
    </cfRule>
    <cfRule type="cellIs" dxfId="991" priority="21" stopIfTrue="1" operator="equal">
      <formula>"Partly"</formula>
    </cfRule>
  </conditionalFormatting>
  <conditionalFormatting sqref="E78:F78">
    <cfRule type="containsText" dxfId="990" priority="38" stopIfTrue="1" operator="containsText" text="Mostly">
      <formula>NOT(ISERROR(SEARCH("Mostly",E78)))</formula>
    </cfRule>
  </conditionalFormatting>
  <conditionalFormatting sqref="E78:F78">
    <cfRule type="cellIs" dxfId="989" priority="39" stopIfTrue="1" operator="equal">
      <formula>"Yes - completely"</formula>
    </cfRule>
    <cfRule type="cellIs" dxfId="988" priority="40" stopIfTrue="1" operator="equal">
      <formula>"No - not at all"</formula>
    </cfRule>
    <cfRule type="cellIs" dxfId="987" priority="41" stopIfTrue="1" operator="equal">
      <formula>"Partly"</formula>
    </cfRule>
  </conditionalFormatting>
  <conditionalFormatting sqref="E77:F77">
    <cfRule type="containsText" dxfId="986" priority="34" stopIfTrue="1" operator="containsText" text="Mostly">
      <formula>NOT(ISERROR(SEARCH("Mostly",E77)))</formula>
    </cfRule>
  </conditionalFormatting>
  <conditionalFormatting sqref="E77:F77">
    <cfRule type="cellIs" dxfId="985" priority="35" stopIfTrue="1" operator="equal">
      <formula>"Yes - completely"</formula>
    </cfRule>
    <cfRule type="cellIs" dxfId="984" priority="36" stopIfTrue="1" operator="equal">
      <formula>"No - not at all"</formula>
    </cfRule>
    <cfRule type="cellIs" dxfId="983" priority="37" stopIfTrue="1" operator="equal">
      <formula>"Partly"</formula>
    </cfRule>
  </conditionalFormatting>
  <conditionalFormatting sqref="E75:F78">
    <cfRule type="containsText" dxfId="982" priority="26" stopIfTrue="1" operator="containsText" text="Mostly">
      <formula>NOT(ISERROR(SEARCH("Mostly",E75)))</formula>
    </cfRule>
  </conditionalFormatting>
  <conditionalFormatting sqref="E75">
    <cfRule type="cellIs" dxfId="981" priority="27" stopIfTrue="1" operator="equal">
      <formula>"Yes - completely"</formula>
    </cfRule>
    <cfRule type="cellIs" dxfId="980" priority="28" stopIfTrue="1" operator="equal">
      <formula>"No - not at all"</formula>
    </cfRule>
    <cfRule type="cellIs" dxfId="979" priority="29" stopIfTrue="1" operator="equal">
      <formula>"Partly"</formula>
    </cfRule>
  </conditionalFormatting>
  <conditionalFormatting sqref="E23:F23 E25:F25 E27:F27">
    <cfRule type="cellIs" dxfId="978" priority="72" stopIfTrue="1" operator="equal">
      <formula>"Yes"</formula>
    </cfRule>
  </conditionalFormatting>
  <conditionalFormatting sqref="E23:F23 E25:F25 E27:F27">
    <cfRule type="cellIs" dxfId="977" priority="71" stopIfTrue="1" operator="equal">
      <formula>"No"</formula>
    </cfRule>
  </conditionalFormatting>
  <conditionalFormatting sqref="E38:F41 E54:F54 E74:F74 E82 E79:F79 E60:F69 E47:F47 E45:F45 E50:F51 E57:F57 E71:F71">
    <cfRule type="containsText" dxfId="976" priority="70" stopIfTrue="1" operator="containsText" text="Mostly">
      <formula>NOT(ISERROR(SEARCH("Mostly",E38)))</formula>
    </cfRule>
  </conditionalFormatting>
  <conditionalFormatting sqref="E74:F74 E82:F82 E54:F54 E47 E38:F41 E79:F79 E60:F69 E50:F51 E45:F45 E57:F57 E71:F71">
    <cfRule type="cellIs" dxfId="975" priority="73" stopIfTrue="1" operator="equal">
      <formula>"Yes - completely"</formula>
    </cfRule>
    <cfRule type="cellIs" dxfId="974" priority="74" stopIfTrue="1" operator="equal">
      <formula>"No - not at all"</formula>
    </cfRule>
    <cfRule type="cellIs" dxfId="973" priority="75" stopIfTrue="1" operator="equal">
      <formula>"Partly"</formula>
    </cfRule>
  </conditionalFormatting>
  <conditionalFormatting sqref="E20">
    <cfRule type="cellIs" dxfId="972" priority="69" stopIfTrue="1" operator="equal">
      <formula>"Yes"</formula>
    </cfRule>
  </conditionalFormatting>
  <conditionalFormatting sqref="E20">
    <cfRule type="cellIs" dxfId="971" priority="68" stopIfTrue="1" operator="equal">
      <formula>"No"</formula>
    </cfRule>
  </conditionalFormatting>
  <conditionalFormatting sqref="E19:E20">
    <cfRule type="cellIs" dxfId="970" priority="66" stopIfTrue="1" operator="equal">
      <formula>"No"</formula>
    </cfRule>
    <cfRule type="cellIs" dxfId="969" priority="67" stopIfTrue="1" operator="equal">
      <formula>"Yes"</formula>
    </cfRule>
  </conditionalFormatting>
  <conditionalFormatting sqref="E42:F42">
    <cfRule type="cellIs" dxfId="968" priority="63" stopIfTrue="1" operator="equal">
      <formula>"Yes - completely"</formula>
    </cfRule>
    <cfRule type="cellIs" dxfId="967" priority="64" stopIfTrue="1" operator="equal">
      <formula>"No - not at all"</formula>
    </cfRule>
    <cfRule type="cellIs" dxfId="966" priority="65" stopIfTrue="1" operator="equal">
      <formula>"Partly"</formula>
    </cfRule>
  </conditionalFormatting>
  <conditionalFormatting sqref="E49:F49">
    <cfRule type="containsText" dxfId="965" priority="58" stopIfTrue="1" operator="containsText" text="Mostly">
      <formula>NOT(ISERROR(SEARCH("Mostly",E49)))</formula>
    </cfRule>
  </conditionalFormatting>
  <conditionalFormatting sqref="E49:F49">
    <cfRule type="cellIs" dxfId="964" priority="59" stopIfTrue="1" operator="equal">
      <formula>"Yes - completely"</formula>
    </cfRule>
    <cfRule type="cellIs" dxfId="963" priority="60" stopIfTrue="1" operator="equal">
      <formula>"No - not at all"</formula>
    </cfRule>
    <cfRule type="cellIs" dxfId="962" priority="61" stopIfTrue="1" operator="equal">
      <formula>"Partly"</formula>
    </cfRule>
  </conditionalFormatting>
  <conditionalFormatting sqref="E48:F49">
    <cfRule type="containsText" dxfId="961" priority="54" stopIfTrue="1" operator="containsText" text="Mostly">
      <formula>NOT(ISERROR(SEARCH("Mostly",E48)))</formula>
    </cfRule>
  </conditionalFormatting>
  <conditionalFormatting sqref="E48:F48">
    <cfRule type="cellIs" dxfId="960" priority="55" stopIfTrue="1" operator="equal">
      <formula>"Yes - completely"</formula>
    </cfRule>
    <cfRule type="cellIs" dxfId="959" priority="56" stopIfTrue="1" operator="equal">
      <formula>"No - not at all"</formula>
    </cfRule>
    <cfRule type="cellIs" dxfId="958" priority="57" stopIfTrue="1" operator="equal">
      <formula>"Partly"</formula>
    </cfRule>
  </conditionalFormatting>
  <conditionalFormatting sqref="E55:F56">
    <cfRule type="containsText" dxfId="957" priority="46" stopIfTrue="1" operator="containsText" text="Mostly">
      <formula>NOT(ISERROR(SEARCH("Mostly",E55)))</formula>
    </cfRule>
  </conditionalFormatting>
  <conditionalFormatting sqref="E55:F55">
    <cfRule type="cellIs" dxfId="956" priority="47" stopIfTrue="1" operator="equal">
      <formula>"Yes - completely"</formula>
    </cfRule>
    <cfRule type="cellIs" dxfId="955" priority="48" stopIfTrue="1" operator="equal">
      <formula>"No - not at all"</formula>
    </cfRule>
    <cfRule type="cellIs" dxfId="954" priority="49" stopIfTrue="1" operator="equal">
      <formula>"Partly"</formula>
    </cfRule>
  </conditionalFormatting>
  <conditionalFormatting sqref="E70:F70">
    <cfRule type="containsText" dxfId="953" priority="42" stopIfTrue="1" operator="containsText" text="Mostly">
      <formula>NOT(ISERROR(SEARCH("Mostly",E70)))</formula>
    </cfRule>
  </conditionalFormatting>
  <conditionalFormatting sqref="E70:F70">
    <cfRule type="cellIs" dxfId="952" priority="43" stopIfTrue="1" operator="equal">
      <formula>"Yes - completely"</formula>
    </cfRule>
    <cfRule type="cellIs" dxfId="951" priority="44" stopIfTrue="1" operator="equal">
      <formula>"No - not at all"</formula>
    </cfRule>
    <cfRule type="cellIs" dxfId="950" priority="45" stopIfTrue="1" operator="equal">
      <formula>"Partly"</formula>
    </cfRule>
  </conditionalFormatting>
  <conditionalFormatting sqref="E76:F76">
    <cfRule type="containsText" dxfId="949" priority="30" stopIfTrue="1" operator="containsText" text="Mostly">
      <formula>NOT(ISERROR(SEARCH("Mostly",E76)))</formula>
    </cfRule>
  </conditionalFormatting>
  <conditionalFormatting sqref="E76:F76">
    <cfRule type="cellIs" dxfId="948" priority="31" stopIfTrue="1" operator="equal">
      <formula>"Yes - completely"</formula>
    </cfRule>
    <cfRule type="cellIs" dxfId="947" priority="32" stopIfTrue="1" operator="equal">
      <formula>"No - not at all"</formula>
    </cfRule>
    <cfRule type="cellIs" dxfId="946" priority="33" stopIfTrue="1" operator="equal">
      <formula>"Partly"</formula>
    </cfRule>
  </conditionalFormatting>
  <conditionalFormatting sqref="E43:F43">
    <cfRule type="containsText" dxfId="945" priority="9" operator="containsText" text="3=more than 50%">
      <formula>NOT(ISERROR(SEARCH("3=more than 50%",E43)))</formula>
    </cfRule>
    <cfRule type="containsText" dxfId="944" priority="10" operator="containsText" text="2=less than 50%">
      <formula>NOT(ISERROR(SEARCH("2=less than 50%",E43)))</formula>
    </cfRule>
    <cfRule type="containsText" dxfId="943" priority="11" operator="containsText" text="4=100%">
      <formula>NOT(ISERROR(SEARCH("4=100%",E43)))</formula>
    </cfRule>
    <cfRule type="containsText" dxfId="942" priority="12" operator="containsText" text="1=0">
      <formula>NOT(ISERROR(SEARCH("1=0",E43)))</formula>
    </cfRule>
    <cfRule type="containsText" dxfId="941" priority="13" operator="containsText" text="4=100%">
      <formula>NOT(ISERROR(SEARCH("4=100%",E43)))</formula>
    </cfRule>
    <cfRule type="containsText" dxfId="940" priority="14" stopIfTrue="1" operator="containsText" text="Mostly">
      <formula>NOT(ISERROR(SEARCH("Mostly",E43)))</formula>
    </cfRule>
  </conditionalFormatting>
  <conditionalFormatting sqref="E43:F43">
    <cfRule type="cellIs" dxfId="939" priority="15" stopIfTrue="1" operator="equal">
      <formula>"Yes - completely"</formula>
    </cfRule>
    <cfRule type="cellIs" dxfId="938" priority="16" stopIfTrue="1" operator="equal">
      <formula>"No - not at all"</formula>
    </cfRule>
    <cfRule type="cellIs" dxfId="937" priority="17" stopIfTrue="1" operator="equal">
      <formula>"Partly"</formula>
    </cfRule>
  </conditionalFormatting>
  <conditionalFormatting sqref="E84:F84">
    <cfRule type="cellIs" dxfId="936" priority="6" stopIfTrue="1" operator="equal">
      <formula>"Yes - completely"</formula>
    </cfRule>
    <cfRule type="cellIs" dxfId="935" priority="7" stopIfTrue="1" operator="equal">
      <formula>"No - not at all"</formula>
    </cfRule>
    <cfRule type="cellIs" dxfId="934" priority="8" stopIfTrue="1" operator="equal">
      <formula>"Partly"</formula>
    </cfRule>
  </conditionalFormatting>
  <conditionalFormatting sqref="E85:F85">
    <cfRule type="cellIs" dxfId="933" priority="2" stopIfTrue="1" operator="equal">
      <formula>"Yes - completely"</formula>
    </cfRule>
    <cfRule type="cellIs" dxfId="932" priority="3" stopIfTrue="1" operator="equal">
      <formula>"No - not at all"</formula>
    </cfRule>
    <cfRule type="cellIs" dxfId="931"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0F00-000000000000}">
      <formula1>"Yes - completely,Mostly,Partly,No - not at all,N/A"</formula1>
    </dataValidation>
    <dataValidation type="list" allowBlank="1" showInputMessage="1" showErrorMessage="1" sqref="E19:E20" xr:uid="{00000000-0002-0000-0F00-000001000000}">
      <formula1>"Yes, No"</formula1>
    </dataValidation>
    <dataValidation type="list" allowBlank="1" showInputMessage="1" showErrorMessage="1" sqref="E43:F43" xr:uid="{00000000-0002-0000-0F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7889" r:id="rId4" name="Button 1">
              <controlPr defaultSize="0" print="0" autoFill="0" autoPict="0" macro="[0]!Print_SP">
                <anchor moveWithCells="1" sizeWithCells="1">
                  <from>
                    <xdr:col>10</xdr:col>
                    <xdr:colOff>1352550</xdr:colOff>
                    <xdr:row>0</xdr:row>
                    <xdr:rowOff>114300</xdr:rowOff>
                  </from>
                  <to>
                    <xdr:col>10</xdr:col>
                    <xdr:colOff>3171825</xdr:colOff>
                    <xdr:row>0</xdr:row>
                    <xdr:rowOff>476250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IF(Information_Page!B39=0,"-",Information_Page!B39)</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IF(AND(Information_Page!J39=0,Information_Page!L39=0),"-",Information_Page!J39&amp;", "&amp;Information_Page!L39)</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IF(Information_Page!N39=0,"-",Information_Page!N39)</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IF(Information_Page!M39=0,"-",Information_Page!M39)</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930" priority="62" stopIfTrue="1" operator="containsText" text="Mostly">
      <formula>NOT(ISERROR(SEARCH("Mostly",E42)))</formula>
    </cfRule>
  </conditionalFormatting>
  <conditionalFormatting sqref="E44:F44">
    <cfRule type="containsText" dxfId="929" priority="22" stopIfTrue="1" operator="containsText" text="Mostly">
      <formula>NOT(ISERROR(SEARCH("Mostly",E44)))</formula>
    </cfRule>
  </conditionalFormatting>
  <conditionalFormatting sqref="E44:F44">
    <cfRule type="cellIs" dxfId="928" priority="23" stopIfTrue="1" operator="equal">
      <formula>"Yes - completely"</formula>
    </cfRule>
    <cfRule type="cellIs" dxfId="927" priority="24" stopIfTrue="1" operator="equal">
      <formula>"No - not at all"</formula>
    </cfRule>
    <cfRule type="cellIs" dxfId="926" priority="25" stopIfTrue="1" operator="equal">
      <formula>"Partly"</formula>
    </cfRule>
  </conditionalFormatting>
  <conditionalFormatting sqref="E56:F56">
    <cfRule type="containsText" dxfId="925" priority="50" stopIfTrue="1" operator="containsText" text="Mostly">
      <formula>NOT(ISERROR(SEARCH("Mostly",E56)))</formula>
    </cfRule>
  </conditionalFormatting>
  <conditionalFormatting sqref="E56:F56">
    <cfRule type="cellIs" dxfId="924" priority="51" stopIfTrue="1" operator="equal">
      <formula>"Yes - completely"</formula>
    </cfRule>
    <cfRule type="cellIs" dxfId="923" priority="52" stopIfTrue="1" operator="equal">
      <formula>"No - not at all"</formula>
    </cfRule>
    <cfRule type="cellIs" dxfId="922" priority="53" stopIfTrue="1" operator="equal">
      <formula>"Partly"</formula>
    </cfRule>
  </conditionalFormatting>
  <conditionalFormatting sqref="E83:F85">
    <cfRule type="containsText" dxfId="921" priority="18" stopIfTrue="1" operator="containsText" text="Mostly">
      <formula>NOT(ISERROR(SEARCH("Mostly",E83)))</formula>
    </cfRule>
  </conditionalFormatting>
  <conditionalFormatting sqref="E83:F83">
    <cfRule type="cellIs" dxfId="920" priority="19" stopIfTrue="1" operator="equal">
      <formula>"Yes - completely"</formula>
    </cfRule>
    <cfRule type="cellIs" dxfId="919" priority="20" stopIfTrue="1" operator="equal">
      <formula>"No - not at all"</formula>
    </cfRule>
    <cfRule type="cellIs" dxfId="918" priority="21" stopIfTrue="1" operator="equal">
      <formula>"Partly"</formula>
    </cfRule>
  </conditionalFormatting>
  <conditionalFormatting sqref="E78:F78">
    <cfRule type="containsText" dxfId="917" priority="38" stopIfTrue="1" operator="containsText" text="Mostly">
      <formula>NOT(ISERROR(SEARCH("Mostly",E78)))</formula>
    </cfRule>
  </conditionalFormatting>
  <conditionalFormatting sqref="E78:F78">
    <cfRule type="cellIs" dxfId="916" priority="39" stopIfTrue="1" operator="equal">
      <formula>"Yes - completely"</formula>
    </cfRule>
    <cfRule type="cellIs" dxfId="915" priority="40" stopIfTrue="1" operator="equal">
      <formula>"No - not at all"</formula>
    </cfRule>
    <cfRule type="cellIs" dxfId="914" priority="41" stopIfTrue="1" operator="equal">
      <formula>"Partly"</formula>
    </cfRule>
  </conditionalFormatting>
  <conditionalFormatting sqref="E77:F77">
    <cfRule type="containsText" dxfId="913" priority="34" stopIfTrue="1" operator="containsText" text="Mostly">
      <formula>NOT(ISERROR(SEARCH("Mostly",E77)))</formula>
    </cfRule>
  </conditionalFormatting>
  <conditionalFormatting sqref="E77:F77">
    <cfRule type="cellIs" dxfId="912" priority="35" stopIfTrue="1" operator="equal">
      <formula>"Yes - completely"</formula>
    </cfRule>
    <cfRule type="cellIs" dxfId="911" priority="36" stopIfTrue="1" operator="equal">
      <formula>"No - not at all"</formula>
    </cfRule>
    <cfRule type="cellIs" dxfId="910" priority="37" stopIfTrue="1" operator="equal">
      <formula>"Partly"</formula>
    </cfRule>
  </conditionalFormatting>
  <conditionalFormatting sqref="E75:F78">
    <cfRule type="containsText" dxfId="909" priority="26" stopIfTrue="1" operator="containsText" text="Mostly">
      <formula>NOT(ISERROR(SEARCH("Mostly",E75)))</formula>
    </cfRule>
  </conditionalFormatting>
  <conditionalFormatting sqref="E75">
    <cfRule type="cellIs" dxfId="908" priority="27" stopIfTrue="1" operator="equal">
      <formula>"Yes - completely"</formula>
    </cfRule>
    <cfRule type="cellIs" dxfId="907" priority="28" stopIfTrue="1" operator="equal">
      <formula>"No - not at all"</formula>
    </cfRule>
    <cfRule type="cellIs" dxfId="906" priority="29" stopIfTrue="1" operator="equal">
      <formula>"Partly"</formula>
    </cfRule>
  </conditionalFormatting>
  <conditionalFormatting sqref="E23:F23 E25:F25 E27:F27">
    <cfRule type="cellIs" dxfId="905" priority="72" stopIfTrue="1" operator="equal">
      <formula>"Yes"</formula>
    </cfRule>
  </conditionalFormatting>
  <conditionalFormatting sqref="E23:F23 E25:F25 E27:F27">
    <cfRule type="cellIs" dxfId="904" priority="71" stopIfTrue="1" operator="equal">
      <formula>"No"</formula>
    </cfRule>
  </conditionalFormatting>
  <conditionalFormatting sqref="E38:F41 E54:F54 E74:F74 E82 E79:F79 E60:F69 E47:F47 E45:F45 E50:F51 E57:F57 E71:F71">
    <cfRule type="containsText" dxfId="903" priority="70" stopIfTrue="1" operator="containsText" text="Mostly">
      <formula>NOT(ISERROR(SEARCH("Mostly",E38)))</formula>
    </cfRule>
  </conditionalFormatting>
  <conditionalFormatting sqref="E74:F74 E82:F82 E54:F54 E47 E38:F41 E79:F79 E60:F69 E50:F51 E45:F45 E57:F57 E71:F71">
    <cfRule type="cellIs" dxfId="902" priority="73" stopIfTrue="1" operator="equal">
      <formula>"Yes - completely"</formula>
    </cfRule>
    <cfRule type="cellIs" dxfId="901" priority="74" stopIfTrue="1" operator="equal">
      <formula>"No - not at all"</formula>
    </cfRule>
    <cfRule type="cellIs" dxfId="900" priority="75" stopIfTrue="1" operator="equal">
      <formula>"Partly"</formula>
    </cfRule>
  </conditionalFormatting>
  <conditionalFormatting sqref="E20">
    <cfRule type="cellIs" dxfId="899" priority="69" stopIfTrue="1" operator="equal">
      <formula>"Yes"</formula>
    </cfRule>
  </conditionalFormatting>
  <conditionalFormatting sqref="E20">
    <cfRule type="cellIs" dxfId="898" priority="68" stopIfTrue="1" operator="equal">
      <formula>"No"</formula>
    </cfRule>
  </conditionalFormatting>
  <conditionalFormatting sqref="E19:E20">
    <cfRule type="cellIs" dxfId="897" priority="66" stopIfTrue="1" operator="equal">
      <formula>"No"</formula>
    </cfRule>
    <cfRule type="cellIs" dxfId="896" priority="67" stopIfTrue="1" operator="equal">
      <formula>"Yes"</formula>
    </cfRule>
  </conditionalFormatting>
  <conditionalFormatting sqref="E42:F42">
    <cfRule type="cellIs" dxfId="895" priority="63" stopIfTrue="1" operator="equal">
      <formula>"Yes - completely"</formula>
    </cfRule>
    <cfRule type="cellIs" dxfId="894" priority="64" stopIfTrue="1" operator="equal">
      <formula>"No - not at all"</formula>
    </cfRule>
    <cfRule type="cellIs" dxfId="893" priority="65" stopIfTrue="1" operator="equal">
      <formula>"Partly"</formula>
    </cfRule>
  </conditionalFormatting>
  <conditionalFormatting sqref="E49:F49">
    <cfRule type="containsText" dxfId="892" priority="58" stopIfTrue="1" operator="containsText" text="Mostly">
      <formula>NOT(ISERROR(SEARCH("Mostly",E49)))</formula>
    </cfRule>
  </conditionalFormatting>
  <conditionalFormatting sqref="E49:F49">
    <cfRule type="cellIs" dxfId="891" priority="59" stopIfTrue="1" operator="equal">
      <formula>"Yes - completely"</formula>
    </cfRule>
    <cfRule type="cellIs" dxfId="890" priority="60" stopIfTrue="1" operator="equal">
      <formula>"No - not at all"</formula>
    </cfRule>
    <cfRule type="cellIs" dxfId="889" priority="61" stopIfTrue="1" operator="equal">
      <formula>"Partly"</formula>
    </cfRule>
  </conditionalFormatting>
  <conditionalFormatting sqref="E48:F49">
    <cfRule type="containsText" dxfId="888" priority="54" stopIfTrue="1" operator="containsText" text="Mostly">
      <formula>NOT(ISERROR(SEARCH("Mostly",E48)))</formula>
    </cfRule>
  </conditionalFormatting>
  <conditionalFormatting sqref="E48:F48">
    <cfRule type="cellIs" dxfId="887" priority="55" stopIfTrue="1" operator="equal">
      <formula>"Yes - completely"</formula>
    </cfRule>
    <cfRule type="cellIs" dxfId="886" priority="56" stopIfTrue="1" operator="equal">
      <formula>"No - not at all"</formula>
    </cfRule>
    <cfRule type="cellIs" dxfId="885" priority="57" stopIfTrue="1" operator="equal">
      <formula>"Partly"</formula>
    </cfRule>
  </conditionalFormatting>
  <conditionalFormatting sqref="E55:F56">
    <cfRule type="containsText" dxfId="884" priority="46" stopIfTrue="1" operator="containsText" text="Mostly">
      <formula>NOT(ISERROR(SEARCH("Mostly",E55)))</formula>
    </cfRule>
  </conditionalFormatting>
  <conditionalFormatting sqref="E55:F55">
    <cfRule type="cellIs" dxfId="883" priority="47" stopIfTrue="1" operator="equal">
      <formula>"Yes - completely"</formula>
    </cfRule>
    <cfRule type="cellIs" dxfId="882" priority="48" stopIfTrue="1" operator="equal">
      <formula>"No - not at all"</formula>
    </cfRule>
    <cfRule type="cellIs" dxfId="881" priority="49" stopIfTrue="1" operator="equal">
      <formula>"Partly"</formula>
    </cfRule>
  </conditionalFormatting>
  <conditionalFormatting sqref="E70:F70">
    <cfRule type="containsText" dxfId="880" priority="42" stopIfTrue="1" operator="containsText" text="Mostly">
      <formula>NOT(ISERROR(SEARCH("Mostly",E70)))</formula>
    </cfRule>
  </conditionalFormatting>
  <conditionalFormatting sqref="E70:F70">
    <cfRule type="cellIs" dxfId="879" priority="43" stopIfTrue="1" operator="equal">
      <formula>"Yes - completely"</formula>
    </cfRule>
    <cfRule type="cellIs" dxfId="878" priority="44" stopIfTrue="1" operator="equal">
      <formula>"No - not at all"</formula>
    </cfRule>
    <cfRule type="cellIs" dxfId="877" priority="45" stopIfTrue="1" operator="equal">
      <formula>"Partly"</formula>
    </cfRule>
  </conditionalFormatting>
  <conditionalFormatting sqref="E76:F76">
    <cfRule type="containsText" dxfId="876" priority="30" stopIfTrue="1" operator="containsText" text="Mostly">
      <formula>NOT(ISERROR(SEARCH("Mostly",E76)))</formula>
    </cfRule>
  </conditionalFormatting>
  <conditionalFormatting sqref="E76:F76">
    <cfRule type="cellIs" dxfId="875" priority="31" stopIfTrue="1" operator="equal">
      <formula>"Yes - completely"</formula>
    </cfRule>
    <cfRule type="cellIs" dxfId="874" priority="32" stopIfTrue="1" operator="equal">
      <formula>"No - not at all"</formula>
    </cfRule>
    <cfRule type="cellIs" dxfId="873" priority="33" stopIfTrue="1" operator="equal">
      <formula>"Partly"</formula>
    </cfRule>
  </conditionalFormatting>
  <conditionalFormatting sqref="E43:F43">
    <cfRule type="containsText" dxfId="872" priority="9" operator="containsText" text="3=more than 50%">
      <formula>NOT(ISERROR(SEARCH("3=more than 50%",E43)))</formula>
    </cfRule>
    <cfRule type="containsText" dxfId="871" priority="10" operator="containsText" text="2=less than 50%">
      <formula>NOT(ISERROR(SEARCH("2=less than 50%",E43)))</formula>
    </cfRule>
    <cfRule type="containsText" dxfId="870" priority="11" operator="containsText" text="4=100%">
      <formula>NOT(ISERROR(SEARCH("4=100%",E43)))</formula>
    </cfRule>
    <cfRule type="containsText" dxfId="869" priority="12" operator="containsText" text="1=0">
      <formula>NOT(ISERROR(SEARCH("1=0",E43)))</formula>
    </cfRule>
    <cfRule type="containsText" dxfId="868" priority="13" operator="containsText" text="4=100%">
      <formula>NOT(ISERROR(SEARCH("4=100%",E43)))</formula>
    </cfRule>
    <cfRule type="containsText" dxfId="867" priority="14" stopIfTrue="1" operator="containsText" text="Mostly">
      <formula>NOT(ISERROR(SEARCH("Mostly",E43)))</formula>
    </cfRule>
  </conditionalFormatting>
  <conditionalFormatting sqref="E43:F43">
    <cfRule type="cellIs" dxfId="866" priority="15" stopIfTrue="1" operator="equal">
      <formula>"Yes - completely"</formula>
    </cfRule>
    <cfRule type="cellIs" dxfId="865" priority="16" stopIfTrue="1" operator="equal">
      <formula>"No - not at all"</formula>
    </cfRule>
    <cfRule type="cellIs" dxfId="864" priority="17" stopIfTrue="1" operator="equal">
      <formula>"Partly"</formula>
    </cfRule>
  </conditionalFormatting>
  <conditionalFormatting sqref="E84:F84">
    <cfRule type="cellIs" dxfId="863" priority="6" stopIfTrue="1" operator="equal">
      <formula>"Yes - completely"</formula>
    </cfRule>
    <cfRule type="cellIs" dxfId="862" priority="7" stopIfTrue="1" operator="equal">
      <formula>"No - not at all"</formula>
    </cfRule>
    <cfRule type="cellIs" dxfId="861" priority="8" stopIfTrue="1" operator="equal">
      <formula>"Partly"</formula>
    </cfRule>
  </conditionalFormatting>
  <conditionalFormatting sqref="E85:F85">
    <cfRule type="cellIs" dxfId="860" priority="2" stopIfTrue="1" operator="equal">
      <formula>"Yes - completely"</formula>
    </cfRule>
    <cfRule type="cellIs" dxfId="859" priority="3" stopIfTrue="1" operator="equal">
      <formula>"No - not at all"</formula>
    </cfRule>
    <cfRule type="cellIs" dxfId="858" priority="4" stopIfTrue="1" operator="equal">
      <formula>"Partly"</formula>
    </cfRule>
  </conditionalFormatting>
  <dataValidations count="3">
    <dataValidation type="list" allowBlank="1" showInputMessage="1" showErrorMessage="1" sqref="E43:F43" xr:uid="{00000000-0002-0000-1000-000000000000}">
      <formula1>"1=0, 2=less than 50%, 3=more than 50%, 4=100%,N/A"</formula1>
    </dataValidation>
    <dataValidation type="list" allowBlank="1" showInputMessage="1" showErrorMessage="1" sqref="E19:E20" xr:uid="{00000000-0002-0000-1000-000001000000}">
      <formula1>"Yes, No"</formula1>
    </dataValidation>
    <dataValidation type="list" allowBlank="1" showInputMessage="1" showErrorMessage="1" sqref="E76:F79 E74:F74 E47:F51 E75 E60:E71 F60:F64 E54:F57 F66:F71 E44:F45 E38:F42 E82:F85" xr:uid="{00000000-0002-0000-10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Print_SP">
                <anchor moveWithCells="1" sizeWithCells="1">
                  <from>
                    <xdr:col>10</xdr:col>
                    <xdr:colOff>1333500</xdr:colOff>
                    <xdr:row>0</xdr:row>
                    <xdr:rowOff>95250</xdr:rowOff>
                  </from>
                  <to>
                    <xdr:col>10</xdr:col>
                    <xdr:colOff>3162300</xdr:colOff>
                    <xdr:row>0</xdr:row>
                    <xdr:rowOff>466725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6">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IF(Information_Page!B40=0,"-",Information_Page!B40)</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IF(AND(Information_Page!J40=0,Information_Page!L40=0),"-",Information_Page!J40&amp;", "&amp;Information_Page!L40)</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IF(Information_Page!N40=0,"-",Information_Page!N40)</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IF(Information_Page!M40=0,"-",Information_Page!M40)</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4.1"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9"/>
      <c r="G29" s="1149"/>
      <c r="H29" s="1149"/>
      <c r="I29" s="1149"/>
      <c r="J29" s="1149"/>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19"/>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014"/>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19"/>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19"/>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19"/>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19"/>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19"/>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19"/>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06"/>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07"/>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014"/>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19"/>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19"/>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19"/>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857" priority="62" stopIfTrue="1" operator="containsText" text="Mostly">
      <formula>NOT(ISERROR(SEARCH("Mostly",E42)))</formula>
    </cfRule>
  </conditionalFormatting>
  <conditionalFormatting sqref="E44:F44">
    <cfRule type="containsText" dxfId="856" priority="22" stopIfTrue="1" operator="containsText" text="Mostly">
      <formula>NOT(ISERROR(SEARCH("Mostly",E44)))</formula>
    </cfRule>
  </conditionalFormatting>
  <conditionalFormatting sqref="E44:F44">
    <cfRule type="cellIs" dxfId="855" priority="23" stopIfTrue="1" operator="equal">
      <formula>"Yes - completely"</formula>
    </cfRule>
    <cfRule type="cellIs" dxfId="854" priority="24" stopIfTrue="1" operator="equal">
      <formula>"No - not at all"</formula>
    </cfRule>
    <cfRule type="cellIs" dxfId="853" priority="25" stopIfTrue="1" operator="equal">
      <formula>"Partly"</formula>
    </cfRule>
  </conditionalFormatting>
  <conditionalFormatting sqref="E56:F56">
    <cfRule type="containsText" dxfId="852" priority="50" stopIfTrue="1" operator="containsText" text="Mostly">
      <formula>NOT(ISERROR(SEARCH("Mostly",E56)))</formula>
    </cfRule>
  </conditionalFormatting>
  <conditionalFormatting sqref="E56:F56">
    <cfRule type="cellIs" dxfId="851" priority="51" stopIfTrue="1" operator="equal">
      <formula>"Yes - completely"</formula>
    </cfRule>
    <cfRule type="cellIs" dxfId="850" priority="52" stopIfTrue="1" operator="equal">
      <formula>"No - not at all"</formula>
    </cfRule>
    <cfRule type="cellIs" dxfId="849" priority="53" stopIfTrue="1" operator="equal">
      <formula>"Partly"</formula>
    </cfRule>
  </conditionalFormatting>
  <conditionalFormatting sqref="E83:F85">
    <cfRule type="containsText" dxfId="848" priority="18" stopIfTrue="1" operator="containsText" text="Mostly">
      <formula>NOT(ISERROR(SEARCH("Mostly",E83)))</formula>
    </cfRule>
  </conditionalFormatting>
  <conditionalFormatting sqref="E83:F83">
    <cfRule type="cellIs" dxfId="847" priority="19" stopIfTrue="1" operator="equal">
      <formula>"Yes - completely"</formula>
    </cfRule>
    <cfRule type="cellIs" dxfId="846" priority="20" stopIfTrue="1" operator="equal">
      <formula>"No - not at all"</formula>
    </cfRule>
    <cfRule type="cellIs" dxfId="845" priority="21" stopIfTrue="1" operator="equal">
      <formula>"Partly"</formula>
    </cfRule>
  </conditionalFormatting>
  <conditionalFormatting sqref="E78:F78">
    <cfRule type="containsText" dxfId="844" priority="38" stopIfTrue="1" operator="containsText" text="Mostly">
      <formula>NOT(ISERROR(SEARCH("Mostly",E78)))</formula>
    </cfRule>
  </conditionalFormatting>
  <conditionalFormatting sqref="E78:F78">
    <cfRule type="cellIs" dxfId="843" priority="39" stopIfTrue="1" operator="equal">
      <formula>"Yes - completely"</formula>
    </cfRule>
    <cfRule type="cellIs" dxfId="842" priority="40" stopIfTrue="1" operator="equal">
      <formula>"No - not at all"</formula>
    </cfRule>
    <cfRule type="cellIs" dxfId="841" priority="41" stopIfTrue="1" operator="equal">
      <formula>"Partly"</formula>
    </cfRule>
  </conditionalFormatting>
  <conditionalFormatting sqref="E77:F77">
    <cfRule type="containsText" dxfId="840" priority="34" stopIfTrue="1" operator="containsText" text="Mostly">
      <formula>NOT(ISERROR(SEARCH("Mostly",E77)))</formula>
    </cfRule>
  </conditionalFormatting>
  <conditionalFormatting sqref="E77:F77">
    <cfRule type="cellIs" dxfId="839" priority="35" stopIfTrue="1" operator="equal">
      <formula>"Yes - completely"</formula>
    </cfRule>
    <cfRule type="cellIs" dxfId="838" priority="36" stopIfTrue="1" operator="equal">
      <formula>"No - not at all"</formula>
    </cfRule>
    <cfRule type="cellIs" dxfId="837" priority="37" stopIfTrue="1" operator="equal">
      <formula>"Partly"</formula>
    </cfRule>
  </conditionalFormatting>
  <conditionalFormatting sqref="E75:F78">
    <cfRule type="containsText" dxfId="836" priority="26" stopIfTrue="1" operator="containsText" text="Mostly">
      <formula>NOT(ISERROR(SEARCH("Mostly",E75)))</formula>
    </cfRule>
  </conditionalFormatting>
  <conditionalFormatting sqref="E75">
    <cfRule type="cellIs" dxfId="835" priority="27" stopIfTrue="1" operator="equal">
      <formula>"Yes - completely"</formula>
    </cfRule>
    <cfRule type="cellIs" dxfId="834" priority="28" stopIfTrue="1" operator="equal">
      <formula>"No - not at all"</formula>
    </cfRule>
    <cfRule type="cellIs" dxfId="833" priority="29" stopIfTrue="1" operator="equal">
      <formula>"Partly"</formula>
    </cfRule>
  </conditionalFormatting>
  <conditionalFormatting sqref="E23:F23 E25:F25 E27:F27">
    <cfRule type="cellIs" dxfId="832" priority="72" stopIfTrue="1" operator="equal">
      <formula>"Yes"</formula>
    </cfRule>
  </conditionalFormatting>
  <conditionalFormatting sqref="E23:F23 E25:F25 E27:F27">
    <cfRule type="cellIs" dxfId="831" priority="71" stopIfTrue="1" operator="equal">
      <formula>"No"</formula>
    </cfRule>
  </conditionalFormatting>
  <conditionalFormatting sqref="E38:F41 E54:F54 E74:F74 E82 E79:F79 E60:F69 E47:F47 E45:F45 E50:F51 E57:F57 E71:F71">
    <cfRule type="containsText" dxfId="830" priority="70" stopIfTrue="1" operator="containsText" text="Mostly">
      <formula>NOT(ISERROR(SEARCH("Mostly",E38)))</formula>
    </cfRule>
  </conditionalFormatting>
  <conditionalFormatting sqref="E74:F74 E82:F82 E54:F54 E47 E38:F41 E79:F79 E60:F69 E50:F51 E45:F45 E57:F57 E71:F71">
    <cfRule type="cellIs" dxfId="829" priority="73" stopIfTrue="1" operator="equal">
      <formula>"Yes - completely"</formula>
    </cfRule>
    <cfRule type="cellIs" dxfId="828" priority="74" stopIfTrue="1" operator="equal">
      <formula>"No - not at all"</formula>
    </cfRule>
    <cfRule type="cellIs" dxfId="827" priority="75" stopIfTrue="1" operator="equal">
      <formula>"Partly"</formula>
    </cfRule>
  </conditionalFormatting>
  <conditionalFormatting sqref="E20">
    <cfRule type="cellIs" dxfId="826" priority="69" stopIfTrue="1" operator="equal">
      <formula>"Yes"</formula>
    </cfRule>
  </conditionalFormatting>
  <conditionalFormatting sqref="E20">
    <cfRule type="cellIs" dxfId="825" priority="68" stopIfTrue="1" operator="equal">
      <formula>"No"</formula>
    </cfRule>
  </conditionalFormatting>
  <conditionalFormatting sqref="E19:E20">
    <cfRule type="cellIs" dxfId="824" priority="66" stopIfTrue="1" operator="equal">
      <formula>"No"</formula>
    </cfRule>
    <cfRule type="cellIs" dxfId="823" priority="67" stopIfTrue="1" operator="equal">
      <formula>"Yes"</formula>
    </cfRule>
  </conditionalFormatting>
  <conditionalFormatting sqref="E42:F42">
    <cfRule type="cellIs" dxfId="822" priority="63" stopIfTrue="1" operator="equal">
      <formula>"Yes - completely"</formula>
    </cfRule>
    <cfRule type="cellIs" dxfId="821" priority="64" stopIfTrue="1" operator="equal">
      <formula>"No - not at all"</formula>
    </cfRule>
    <cfRule type="cellIs" dxfId="820" priority="65" stopIfTrue="1" operator="equal">
      <formula>"Partly"</formula>
    </cfRule>
  </conditionalFormatting>
  <conditionalFormatting sqref="E49:F49">
    <cfRule type="containsText" dxfId="819" priority="58" stopIfTrue="1" operator="containsText" text="Mostly">
      <formula>NOT(ISERROR(SEARCH("Mostly",E49)))</formula>
    </cfRule>
  </conditionalFormatting>
  <conditionalFormatting sqref="E49:F49">
    <cfRule type="cellIs" dxfId="818" priority="59" stopIfTrue="1" operator="equal">
      <formula>"Yes - completely"</formula>
    </cfRule>
    <cfRule type="cellIs" dxfId="817" priority="60" stopIfTrue="1" operator="equal">
      <formula>"No - not at all"</formula>
    </cfRule>
    <cfRule type="cellIs" dxfId="816" priority="61" stopIfTrue="1" operator="equal">
      <formula>"Partly"</formula>
    </cfRule>
  </conditionalFormatting>
  <conditionalFormatting sqref="E48:F49">
    <cfRule type="containsText" dxfId="815" priority="54" stopIfTrue="1" operator="containsText" text="Mostly">
      <formula>NOT(ISERROR(SEARCH("Mostly",E48)))</formula>
    </cfRule>
  </conditionalFormatting>
  <conditionalFormatting sqref="E48:F48">
    <cfRule type="cellIs" dxfId="814" priority="55" stopIfTrue="1" operator="equal">
      <formula>"Yes - completely"</formula>
    </cfRule>
    <cfRule type="cellIs" dxfId="813" priority="56" stopIfTrue="1" operator="equal">
      <formula>"No - not at all"</formula>
    </cfRule>
    <cfRule type="cellIs" dxfId="812" priority="57" stopIfTrue="1" operator="equal">
      <formula>"Partly"</formula>
    </cfRule>
  </conditionalFormatting>
  <conditionalFormatting sqref="E55:F56">
    <cfRule type="containsText" dxfId="811" priority="46" stopIfTrue="1" operator="containsText" text="Mostly">
      <formula>NOT(ISERROR(SEARCH("Mostly",E55)))</formula>
    </cfRule>
  </conditionalFormatting>
  <conditionalFormatting sqref="E55:F55">
    <cfRule type="cellIs" dxfId="810" priority="47" stopIfTrue="1" operator="equal">
      <formula>"Yes - completely"</formula>
    </cfRule>
    <cfRule type="cellIs" dxfId="809" priority="48" stopIfTrue="1" operator="equal">
      <formula>"No - not at all"</formula>
    </cfRule>
    <cfRule type="cellIs" dxfId="808" priority="49" stopIfTrue="1" operator="equal">
      <formula>"Partly"</formula>
    </cfRule>
  </conditionalFormatting>
  <conditionalFormatting sqref="E70:F70">
    <cfRule type="containsText" dxfId="807" priority="42" stopIfTrue="1" operator="containsText" text="Mostly">
      <formula>NOT(ISERROR(SEARCH("Mostly",E70)))</formula>
    </cfRule>
  </conditionalFormatting>
  <conditionalFormatting sqref="E70:F70">
    <cfRule type="cellIs" dxfId="806" priority="43" stopIfTrue="1" operator="equal">
      <formula>"Yes - completely"</formula>
    </cfRule>
    <cfRule type="cellIs" dxfId="805" priority="44" stopIfTrue="1" operator="equal">
      <formula>"No - not at all"</formula>
    </cfRule>
    <cfRule type="cellIs" dxfId="804" priority="45" stopIfTrue="1" operator="equal">
      <formula>"Partly"</formula>
    </cfRule>
  </conditionalFormatting>
  <conditionalFormatting sqref="E76:F76">
    <cfRule type="containsText" dxfId="803" priority="30" stopIfTrue="1" operator="containsText" text="Mostly">
      <formula>NOT(ISERROR(SEARCH("Mostly",E76)))</formula>
    </cfRule>
  </conditionalFormatting>
  <conditionalFormatting sqref="E76:F76">
    <cfRule type="cellIs" dxfId="802" priority="31" stopIfTrue="1" operator="equal">
      <formula>"Yes - completely"</formula>
    </cfRule>
    <cfRule type="cellIs" dxfId="801" priority="32" stopIfTrue="1" operator="equal">
      <formula>"No - not at all"</formula>
    </cfRule>
    <cfRule type="cellIs" dxfId="800" priority="33" stopIfTrue="1" operator="equal">
      <formula>"Partly"</formula>
    </cfRule>
  </conditionalFormatting>
  <conditionalFormatting sqref="E43:F43">
    <cfRule type="containsText" dxfId="799" priority="9" operator="containsText" text="3=more than 50%">
      <formula>NOT(ISERROR(SEARCH("3=more than 50%",E43)))</formula>
    </cfRule>
    <cfRule type="containsText" dxfId="798" priority="10" operator="containsText" text="2=less than 50%">
      <formula>NOT(ISERROR(SEARCH("2=less than 50%",E43)))</formula>
    </cfRule>
    <cfRule type="containsText" dxfId="797" priority="11" operator="containsText" text="4=100%">
      <formula>NOT(ISERROR(SEARCH("4=100%",E43)))</formula>
    </cfRule>
    <cfRule type="containsText" dxfId="796" priority="12" operator="containsText" text="1=0">
      <formula>NOT(ISERROR(SEARCH("1=0",E43)))</formula>
    </cfRule>
    <cfRule type="containsText" dxfId="795" priority="13" operator="containsText" text="4=100%">
      <formula>NOT(ISERROR(SEARCH("4=100%",E43)))</formula>
    </cfRule>
    <cfRule type="containsText" dxfId="794" priority="14" stopIfTrue="1" operator="containsText" text="Mostly">
      <formula>NOT(ISERROR(SEARCH("Mostly",E43)))</formula>
    </cfRule>
  </conditionalFormatting>
  <conditionalFormatting sqref="E43:F43">
    <cfRule type="cellIs" dxfId="793" priority="15" stopIfTrue="1" operator="equal">
      <formula>"Yes - completely"</formula>
    </cfRule>
    <cfRule type="cellIs" dxfId="792" priority="16" stopIfTrue="1" operator="equal">
      <formula>"No - not at all"</formula>
    </cfRule>
    <cfRule type="cellIs" dxfId="791" priority="17" stopIfTrue="1" operator="equal">
      <formula>"Partly"</formula>
    </cfRule>
  </conditionalFormatting>
  <conditionalFormatting sqref="E84:F84">
    <cfRule type="cellIs" dxfId="790" priority="6" stopIfTrue="1" operator="equal">
      <formula>"Yes - completely"</formula>
    </cfRule>
    <cfRule type="cellIs" dxfId="789" priority="7" stopIfTrue="1" operator="equal">
      <formula>"No - not at all"</formula>
    </cfRule>
    <cfRule type="cellIs" dxfId="788" priority="8" stopIfTrue="1" operator="equal">
      <formula>"Partly"</formula>
    </cfRule>
  </conditionalFormatting>
  <conditionalFormatting sqref="E85:F85">
    <cfRule type="cellIs" dxfId="787" priority="2" stopIfTrue="1" operator="equal">
      <formula>"Yes - completely"</formula>
    </cfRule>
    <cfRule type="cellIs" dxfId="786" priority="3" stopIfTrue="1" operator="equal">
      <formula>"No - not at all"</formula>
    </cfRule>
    <cfRule type="cellIs" dxfId="785"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1100-000000000000}">
      <formula1>"Yes - completely,Mostly,Partly,No - not at all,N/A"</formula1>
    </dataValidation>
    <dataValidation type="list" allowBlank="1" showInputMessage="1" showErrorMessage="1" sqref="E19:E20" xr:uid="{00000000-0002-0000-1100-000001000000}">
      <formula1>"Yes, No"</formula1>
    </dataValidation>
    <dataValidation type="list" allowBlank="1" showInputMessage="1" showErrorMessage="1" sqref="E43:F43" xr:uid="{00000000-0002-0000-11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9937" r:id="rId4" name="Button 1">
              <controlPr defaultSize="0" print="0" autoFill="0" autoPict="0" macro="[0]!Print_SP">
                <anchor moveWithCells="1" sizeWithCells="1">
                  <from>
                    <xdr:col>10</xdr:col>
                    <xdr:colOff>1333500</xdr:colOff>
                    <xdr:row>0</xdr:row>
                    <xdr:rowOff>114300</xdr:rowOff>
                  </from>
                  <to>
                    <xdr:col>10</xdr:col>
                    <xdr:colOff>3162300</xdr:colOff>
                    <xdr:row>0</xdr:row>
                    <xdr:rowOff>476250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7">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IF(Information_Page!B41=0,"-",Information_Page!B41)</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IF(AND(Information_Page!J41=0,Information_Page!L41=0),"-",Information_Page!J41&amp;", "&amp;Information_Page!L41)</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IF(Information_Page!N41=0,"-",Information_Page!N41)</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IF(Information_Page!M41=0,"-",Information_Page!M41)</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784" priority="62" stopIfTrue="1" operator="containsText" text="Mostly">
      <formula>NOT(ISERROR(SEARCH("Mostly",E42)))</formula>
    </cfRule>
  </conditionalFormatting>
  <conditionalFormatting sqref="E44:F44">
    <cfRule type="containsText" dxfId="783" priority="22" stopIfTrue="1" operator="containsText" text="Mostly">
      <formula>NOT(ISERROR(SEARCH("Mostly",E44)))</formula>
    </cfRule>
  </conditionalFormatting>
  <conditionalFormatting sqref="E44:F44">
    <cfRule type="cellIs" dxfId="782" priority="23" stopIfTrue="1" operator="equal">
      <formula>"Yes - completely"</formula>
    </cfRule>
    <cfRule type="cellIs" dxfId="781" priority="24" stopIfTrue="1" operator="equal">
      <formula>"No - not at all"</formula>
    </cfRule>
    <cfRule type="cellIs" dxfId="780" priority="25" stopIfTrue="1" operator="equal">
      <formula>"Partly"</formula>
    </cfRule>
  </conditionalFormatting>
  <conditionalFormatting sqref="E56:F56">
    <cfRule type="containsText" dxfId="779" priority="50" stopIfTrue="1" operator="containsText" text="Mostly">
      <formula>NOT(ISERROR(SEARCH("Mostly",E56)))</formula>
    </cfRule>
  </conditionalFormatting>
  <conditionalFormatting sqref="E56:F56">
    <cfRule type="cellIs" dxfId="778" priority="51" stopIfTrue="1" operator="equal">
      <formula>"Yes - completely"</formula>
    </cfRule>
    <cfRule type="cellIs" dxfId="777" priority="52" stopIfTrue="1" operator="equal">
      <formula>"No - not at all"</formula>
    </cfRule>
    <cfRule type="cellIs" dxfId="776" priority="53" stopIfTrue="1" operator="equal">
      <formula>"Partly"</formula>
    </cfRule>
  </conditionalFormatting>
  <conditionalFormatting sqref="E83:F85">
    <cfRule type="containsText" dxfId="775" priority="18" stopIfTrue="1" operator="containsText" text="Mostly">
      <formula>NOT(ISERROR(SEARCH("Mostly",E83)))</formula>
    </cfRule>
  </conditionalFormatting>
  <conditionalFormatting sqref="E83:F83">
    <cfRule type="cellIs" dxfId="774" priority="19" stopIfTrue="1" operator="equal">
      <formula>"Yes - completely"</formula>
    </cfRule>
    <cfRule type="cellIs" dxfId="773" priority="20" stopIfTrue="1" operator="equal">
      <formula>"No - not at all"</formula>
    </cfRule>
    <cfRule type="cellIs" dxfId="772" priority="21" stopIfTrue="1" operator="equal">
      <formula>"Partly"</formula>
    </cfRule>
  </conditionalFormatting>
  <conditionalFormatting sqref="E78:F78">
    <cfRule type="containsText" dxfId="771" priority="38" stopIfTrue="1" operator="containsText" text="Mostly">
      <formula>NOT(ISERROR(SEARCH("Mostly",E78)))</formula>
    </cfRule>
  </conditionalFormatting>
  <conditionalFormatting sqref="E78:F78">
    <cfRule type="cellIs" dxfId="770" priority="39" stopIfTrue="1" operator="equal">
      <formula>"Yes - completely"</formula>
    </cfRule>
    <cfRule type="cellIs" dxfId="769" priority="40" stopIfTrue="1" operator="equal">
      <formula>"No - not at all"</formula>
    </cfRule>
    <cfRule type="cellIs" dxfId="768" priority="41" stopIfTrue="1" operator="equal">
      <formula>"Partly"</formula>
    </cfRule>
  </conditionalFormatting>
  <conditionalFormatting sqref="E77:F77">
    <cfRule type="containsText" dxfId="767" priority="34" stopIfTrue="1" operator="containsText" text="Mostly">
      <formula>NOT(ISERROR(SEARCH("Mostly",E77)))</formula>
    </cfRule>
  </conditionalFormatting>
  <conditionalFormatting sqref="E77:F77">
    <cfRule type="cellIs" dxfId="766" priority="35" stopIfTrue="1" operator="equal">
      <formula>"Yes - completely"</formula>
    </cfRule>
    <cfRule type="cellIs" dxfId="765" priority="36" stopIfTrue="1" operator="equal">
      <formula>"No - not at all"</formula>
    </cfRule>
    <cfRule type="cellIs" dxfId="764" priority="37" stopIfTrue="1" operator="equal">
      <formula>"Partly"</formula>
    </cfRule>
  </conditionalFormatting>
  <conditionalFormatting sqref="E75:F78">
    <cfRule type="containsText" dxfId="763" priority="26" stopIfTrue="1" operator="containsText" text="Mostly">
      <formula>NOT(ISERROR(SEARCH("Mostly",E75)))</formula>
    </cfRule>
  </conditionalFormatting>
  <conditionalFormatting sqref="E75">
    <cfRule type="cellIs" dxfId="762" priority="27" stopIfTrue="1" operator="equal">
      <formula>"Yes - completely"</formula>
    </cfRule>
    <cfRule type="cellIs" dxfId="761" priority="28" stopIfTrue="1" operator="equal">
      <formula>"No - not at all"</formula>
    </cfRule>
    <cfRule type="cellIs" dxfId="760" priority="29" stopIfTrue="1" operator="equal">
      <formula>"Partly"</formula>
    </cfRule>
  </conditionalFormatting>
  <conditionalFormatting sqref="E23:F23 E25:F25 E27:F27">
    <cfRule type="cellIs" dxfId="759" priority="72" stopIfTrue="1" operator="equal">
      <formula>"Yes"</formula>
    </cfRule>
  </conditionalFormatting>
  <conditionalFormatting sqref="E23:F23 E25:F25 E27:F27">
    <cfRule type="cellIs" dxfId="758" priority="71" stopIfTrue="1" operator="equal">
      <formula>"No"</formula>
    </cfRule>
  </conditionalFormatting>
  <conditionalFormatting sqref="E38:F41 E54:F54 E74:F74 E82 E79:F79 E60:F69 E47:F47 E45:F45 E50:F51 E57:F57 E71:F71">
    <cfRule type="containsText" dxfId="757" priority="70" stopIfTrue="1" operator="containsText" text="Mostly">
      <formula>NOT(ISERROR(SEARCH("Mostly",E38)))</formula>
    </cfRule>
  </conditionalFormatting>
  <conditionalFormatting sqref="E74:F74 E82:F82 E54:F54 E47 E38:F41 E79:F79 E60:F69 E50:F51 E45:F45 E57:F57 E71:F71">
    <cfRule type="cellIs" dxfId="756" priority="73" stopIfTrue="1" operator="equal">
      <formula>"Yes - completely"</formula>
    </cfRule>
    <cfRule type="cellIs" dxfId="755" priority="74" stopIfTrue="1" operator="equal">
      <formula>"No - not at all"</formula>
    </cfRule>
    <cfRule type="cellIs" dxfId="754" priority="75" stopIfTrue="1" operator="equal">
      <formula>"Partly"</formula>
    </cfRule>
  </conditionalFormatting>
  <conditionalFormatting sqref="E19:E20">
    <cfRule type="cellIs" dxfId="753" priority="66" stopIfTrue="1" operator="equal">
      <formula>"No"</formula>
    </cfRule>
    <cfRule type="cellIs" dxfId="752" priority="69" stopIfTrue="1" operator="equal">
      <formula>"Yes"</formula>
    </cfRule>
  </conditionalFormatting>
  <conditionalFormatting sqref="E20">
    <cfRule type="cellIs" dxfId="751" priority="68" stopIfTrue="1" operator="equal">
      <formula>"No"</formula>
    </cfRule>
  </conditionalFormatting>
  <conditionalFormatting sqref="E42:F42">
    <cfRule type="cellIs" dxfId="750" priority="63" stopIfTrue="1" operator="equal">
      <formula>"Yes - completely"</formula>
    </cfRule>
    <cfRule type="cellIs" dxfId="749" priority="64" stopIfTrue="1" operator="equal">
      <formula>"No - not at all"</formula>
    </cfRule>
    <cfRule type="cellIs" dxfId="748" priority="65" stopIfTrue="1" operator="equal">
      <formula>"Partly"</formula>
    </cfRule>
  </conditionalFormatting>
  <conditionalFormatting sqref="E49:F49">
    <cfRule type="containsText" dxfId="747" priority="58" stopIfTrue="1" operator="containsText" text="Mostly">
      <formula>NOT(ISERROR(SEARCH("Mostly",E49)))</formula>
    </cfRule>
  </conditionalFormatting>
  <conditionalFormatting sqref="E49:F49">
    <cfRule type="cellIs" dxfId="746" priority="59" stopIfTrue="1" operator="equal">
      <formula>"Yes - completely"</formula>
    </cfRule>
    <cfRule type="cellIs" dxfId="745" priority="60" stopIfTrue="1" operator="equal">
      <formula>"No - not at all"</formula>
    </cfRule>
    <cfRule type="cellIs" dxfId="744" priority="61" stopIfTrue="1" operator="equal">
      <formula>"Partly"</formula>
    </cfRule>
  </conditionalFormatting>
  <conditionalFormatting sqref="E48:F49">
    <cfRule type="containsText" dxfId="743" priority="54" stopIfTrue="1" operator="containsText" text="Mostly">
      <formula>NOT(ISERROR(SEARCH("Mostly",E48)))</formula>
    </cfRule>
  </conditionalFormatting>
  <conditionalFormatting sqref="E48:F48">
    <cfRule type="cellIs" dxfId="742" priority="55" stopIfTrue="1" operator="equal">
      <formula>"Yes - completely"</formula>
    </cfRule>
    <cfRule type="cellIs" dxfId="741" priority="56" stopIfTrue="1" operator="equal">
      <formula>"No - not at all"</formula>
    </cfRule>
    <cfRule type="cellIs" dxfId="740" priority="57" stopIfTrue="1" operator="equal">
      <formula>"Partly"</formula>
    </cfRule>
  </conditionalFormatting>
  <conditionalFormatting sqref="E55:F56">
    <cfRule type="containsText" dxfId="739" priority="46" stopIfTrue="1" operator="containsText" text="Mostly">
      <formula>NOT(ISERROR(SEARCH("Mostly",E55)))</formula>
    </cfRule>
  </conditionalFormatting>
  <conditionalFormatting sqref="E55:F55">
    <cfRule type="cellIs" dxfId="738" priority="47" stopIfTrue="1" operator="equal">
      <formula>"Yes - completely"</formula>
    </cfRule>
    <cfRule type="cellIs" dxfId="737" priority="48" stopIfTrue="1" operator="equal">
      <formula>"No - not at all"</formula>
    </cfRule>
    <cfRule type="cellIs" dxfId="736" priority="49" stopIfTrue="1" operator="equal">
      <formula>"Partly"</formula>
    </cfRule>
  </conditionalFormatting>
  <conditionalFormatting sqref="E70:F70">
    <cfRule type="containsText" dxfId="735" priority="42" stopIfTrue="1" operator="containsText" text="Mostly">
      <formula>NOT(ISERROR(SEARCH("Mostly",E70)))</formula>
    </cfRule>
  </conditionalFormatting>
  <conditionalFormatting sqref="E70:F70">
    <cfRule type="cellIs" dxfId="734" priority="43" stopIfTrue="1" operator="equal">
      <formula>"Yes - completely"</formula>
    </cfRule>
    <cfRule type="cellIs" dxfId="733" priority="44" stopIfTrue="1" operator="equal">
      <formula>"No - not at all"</formula>
    </cfRule>
    <cfRule type="cellIs" dxfId="732" priority="45" stopIfTrue="1" operator="equal">
      <formula>"Partly"</formula>
    </cfRule>
  </conditionalFormatting>
  <conditionalFormatting sqref="E76:F76">
    <cfRule type="containsText" dxfId="731" priority="30" stopIfTrue="1" operator="containsText" text="Mostly">
      <formula>NOT(ISERROR(SEARCH("Mostly",E76)))</formula>
    </cfRule>
  </conditionalFormatting>
  <conditionalFormatting sqref="E76:F76">
    <cfRule type="cellIs" dxfId="730" priority="31" stopIfTrue="1" operator="equal">
      <formula>"Yes - completely"</formula>
    </cfRule>
    <cfRule type="cellIs" dxfId="729" priority="32" stopIfTrue="1" operator="equal">
      <formula>"No - not at all"</formula>
    </cfRule>
    <cfRule type="cellIs" dxfId="728" priority="33" stopIfTrue="1" operator="equal">
      <formula>"Partly"</formula>
    </cfRule>
  </conditionalFormatting>
  <conditionalFormatting sqref="E43:F43">
    <cfRule type="containsText" dxfId="727" priority="9" operator="containsText" text="3=more than 50%">
      <formula>NOT(ISERROR(SEARCH("3=more than 50%",E43)))</formula>
    </cfRule>
    <cfRule type="containsText" dxfId="726" priority="10" operator="containsText" text="2=less than 50%">
      <formula>NOT(ISERROR(SEARCH("2=less than 50%",E43)))</formula>
    </cfRule>
    <cfRule type="containsText" dxfId="725" priority="11" operator="containsText" text="4=100%">
      <formula>NOT(ISERROR(SEARCH("4=100%",E43)))</formula>
    </cfRule>
    <cfRule type="containsText" dxfId="724" priority="12" operator="containsText" text="1=0">
      <formula>NOT(ISERROR(SEARCH("1=0",E43)))</formula>
    </cfRule>
    <cfRule type="containsText" dxfId="723" priority="13" operator="containsText" text="4=100%">
      <formula>NOT(ISERROR(SEARCH("4=100%",E43)))</formula>
    </cfRule>
    <cfRule type="containsText" dxfId="722" priority="14" stopIfTrue="1" operator="containsText" text="Mostly">
      <formula>NOT(ISERROR(SEARCH("Mostly",E43)))</formula>
    </cfRule>
  </conditionalFormatting>
  <conditionalFormatting sqref="E43:F43">
    <cfRule type="cellIs" dxfId="721" priority="15" stopIfTrue="1" operator="equal">
      <formula>"Yes - completely"</formula>
    </cfRule>
    <cfRule type="cellIs" dxfId="720" priority="16" stopIfTrue="1" operator="equal">
      <formula>"No - not at all"</formula>
    </cfRule>
    <cfRule type="cellIs" dxfId="719" priority="17" stopIfTrue="1" operator="equal">
      <formula>"Partly"</formula>
    </cfRule>
  </conditionalFormatting>
  <conditionalFormatting sqref="E84:F84">
    <cfRule type="cellIs" dxfId="718" priority="6" stopIfTrue="1" operator="equal">
      <formula>"Yes - completely"</formula>
    </cfRule>
    <cfRule type="cellIs" dxfId="717" priority="7" stopIfTrue="1" operator="equal">
      <formula>"No - not at all"</formula>
    </cfRule>
    <cfRule type="cellIs" dxfId="716" priority="8" stopIfTrue="1" operator="equal">
      <formula>"Partly"</formula>
    </cfRule>
  </conditionalFormatting>
  <conditionalFormatting sqref="E85:F85">
    <cfRule type="cellIs" dxfId="715" priority="2" stopIfTrue="1" operator="equal">
      <formula>"Yes - completely"</formula>
    </cfRule>
    <cfRule type="cellIs" dxfId="714" priority="3" stopIfTrue="1" operator="equal">
      <formula>"No - not at all"</formula>
    </cfRule>
    <cfRule type="cellIs" dxfId="713" priority="4" stopIfTrue="1" operator="equal">
      <formula>"Partly"</formula>
    </cfRule>
  </conditionalFormatting>
  <dataValidations count="3">
    <dataValidation type="list" allowBlank="1" showInputMessage="1" showErrorMessage="1" sqref="E43:F43" xr:uid="{00000000-0002-0000-1200-000000000000}">
      <formula1>"1=0, 2=less than 50%, 3=more than 50%, 4=100%,N/A"</formula1>
    </dataValidation>
    <dataValidation type="list" allowBlank="1" showInputMessage="1" showErrorMessage="1" sqref="E19:E20" xr:uid="{00000000-0002-0000-1200-000001000000}">
      <formula1>"Yes, No"</formula1>
    </dataValidation>
    <dataValidation type="list" allowBlank="1" showInputMessage="1" showErrorMessage="1" sqref="E76:F79 E74:F74 E47:F51 E75 E60:E71 F60:F64 E54:F57 F66:F71 E44:F45 E38:F42 E82:F85" xr:uid="{00000000-0002-0000-12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61" r:id="rId4" name="Button 1">
              <controlPr defaultSize="0" print="0" autoFill="0" autoPict="0" macro="[0]!Print_SP">
                <anchor moveWithCells="1" sizeWithCells="1">
                  <from>
                    <xdr:col>10</xdr:col>
                    <xdr:colOff>1352550</xdr:colOff>
                    <xdr:row>0</xdr:row>
                    <xdr:rowOff>133350</xdr:rowOff>
                  </from>
                  <to>
                    <xdr:col>10</xdr:col>
                    <xdr:colOff>3171825</xdr:colOff>
                    <xdr:row>0</xdr:row>
                    <xdr:rowOff>495300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8">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IF(Information_Page!B42=0,"-",Information_Page!B42)</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IF(AND(Information_Page!J42=0,Information_Page!L42=0),"-",Information_Page!J42&amp;", "&amp;Information_Page!L42)</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IF(Information_Page!N42=0,"-",Information_Page!N42)</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IF(Information_Page!M42=0,"-",Information_Page!M42)</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2"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4:F44">
    <cfRule type="containsText" dxfId="712" priority="22" stopIfTrue="1" operator="containsText" text="Mostly">
      <formula>NOT(ISERROR(SEARCH("Mostly",E44)))</formula>
    </cfRule>
  </conditionalFormatting>
  <conditionalFormatting sqref="E44:F44">
    <cfRule type="cellIs" dxfId="711" priority="23" stopIfTrue="1" operator="equal">
      <formula>"Yes - completely"</formula>
    </cfRule>
    <cfRule type="cellIs" dxfId="710" priority="24" stopIfTrue="1" operator="equal">
      <formula>"No - not at all"</formula>
    </cfRule>
    <cfRule type="cellIs" dxfId="709" priority="25" stopIfTrue="1" operator="equal">
      <formula>"Partly"</formula>
    </cfRule>
  </conditionalFormatting>
  <conditionalFormatting sqref="E56:F56">
    <cfRule type="containsText" dxfId="708" priority="50" stopIfTrue="1" operator="containsText" text="Mostly">
      <formula>NOT(ISERROR(SEARCH("Mostly",E56)))</formula>
    </cfRule>
  </conditionalFormatting>
  <conditionalFormatting sqref="E56:F56">
    <cfRule type="cellIs" dxfId="707" priority="51" stopIfTrue="1" operator="equal">
      <formula>"Yes - completely"</formula>
    </cfRule>
    <cfRule type="cellIs" dxfId="706" priority="52" stopIfTrue="1" operator="equal">
      <formula>"No - not at all"</formula>
    </cfRule>
    <cfRule type="cellIs" dxfId="705" priority="53" stopIfTrue="1" operator="equal">
      <formula>"Partly"</formula>
    </cfRule>
  </conditionalFormatting>
  <conditionalFormatting sqref="E83:F85">
    <cfRule type="containsText" dxfId="704" priority="18" stopIfTrue="1" operator="containsText" text="Mostly">
      <formula>NOT(ISERROR(SEARCH("Mostly",E83)))</formula>
    </cfRule>
  </conditionalFormatting>
  <conditionalFormatting sqref="E83:F83">
    <cfRule type="cellIs" dxfId="703" priority="19" stopIfTrue="1" operator="equal">
      <formula>"Yes - completely"</formula>
    </cfRule>
    <cfRule type="cellIs" dxfId="702" priority="20" stopIfTrue="1" operator="equal">
      <formula>"No - not at all"</formula>
    </cfRule>
    <cfRule type="cellIs" dxfId="701" priority="21" stopIfTrue="1" operator="equal">
      <formula>"Partly"</formula>
    </cfRule>
  </conditionalFormatting>
  <conditionalFormatting sqref="E78:F78">
    <cfRule type="containsText" dxfId="700" priority="38" stopIfTrue="1" operator="containsText" text="Mostly">
      <formula>NOT(ISERROR(SEARCH("Mostly",E78)))</formula>
    </cfRule>
  </conditionalFormatting>
  <conditionalFormatting sqref="E78:F78">
    <cfRule type="cellIs" dxfId="699" priority="39" stopIfTrue="1" operator="equal">
      <formula>"Yes - completely"</formula>
    </cfRule>
    <cfRule type="cellIs" dxfId="698" priority="40" stopIfTrue="1" operator="equal">
      <formula>"No - not at all"</formula>
    </cfRule>
    <cfRule type="cellIs" dxfId="697" priority="41" stopIfTrue="1" operator="equal">
      <formula>"Partly"</formula>
    </cfRule>
  </conditionalFormatting>
  <conditionalFormatting sqref="E77:F77">
    <cfRule type="containsText" dxfId="696" priority="34" stopIfTrue="1" operator="containsText" text="Mostly">
      <formula>NOT(ISERROR(SEARCH("Mostly",E77)))</formula>
    </cfRule>
  </conditionalFormatting>
  <conditionalFormatting sqref="E77:F77">
    <cfRule type="cellIs" dxfId="695" priority="35" stopIfTrue="1" operator="equal">
      <formula>"Yes - completely"</formula>
    </cfRule>
    <cfRule type="cellIs" dxfId="694" priority="36" stopIfTrue="1" operator="equal">
      <formula>"No - not at all"</formula>
    </cfRule>
    <cfRule type="cellIs" dxfId="693" priority="37" stopIfTrue="1" operator="equal">
      <formula>"Partly"</formula>
    </cfRule>
  </conditionalFormatting>
  <conditionalFormatting sqref="E75:F78">
    <cfRule type="containsText" dxfId="692" priority="26" stopIfTrue="1" operator="containsText" text="Mostly">
      <formula>NOT(ISERROR(SEARCH("Mostly",E75)))</formula>
    </cfRule>
  </conditionalFormatting>
  <conditionalFormatting sqref="E75">
    <cfRule type="cellIs" dxfId="691" priority="27" stopIfTrue="1" operator="equal">
      <formula>"Yes - completely"</formula>
    </cfRule>
    <cfRule type="cellIs" dxfId="690" priority="28" stopIfTrue="1" operator="equal">
      <formula>"No - not at all"</formula>
    </cfRule>
    <cfRule type="cellIs" dxfId="689" priority="29" stopIfTrue="1" operator="equal">
      <formula>"Partly"</formula>
    </cfRule>
  </conditionalFormatting>
  <conditionalFormatting sqref="E23:F23 E25:F25 E27:F27">
    <cfRule type="cellIs" dxfId="688" priority="72" stopIfTrue="1" operator="equal">
      <formula>"Yes"</formula>
    </cfRule>
  </conditionalFormatting>
  <conditionalFormatting sqref="E23:F23 E25:F25 E27:F27">
    <cfRule type="cellIs" dxfId="687" priority="71" stopIfTrue="1" operator="equal">
      <formula>"No"</formula>
    </cfRule>
  </conditionalFormatting>
  <conditionalFormatting sqref="E38:F42 E54:F54 E74:F74 E82 E79:F79 E60:F69 E47:F47 E45:F45 E50:F51 E57:F57 E71:F71">
    <cfRule type="containsText" dxfId="686" priority="70" stopIfTrue="1" operator="containsText" text="Mostly">
      <formula>NOT(ISERROR(SEARCH("Mostly",E38)))</formula>
    </cfRule>
  </conditionalFormatting>
  <conditionalFormatting sqref="E74:F74 E82:F82 E54:F54 E47 E38:F41 E79:F79 E60:F69 E50:F51 E45:F45 E57:F57 E71:F71">
    <cfRule type="cellIs" dxfId="685" priority="73" stopIfTrue="1" operator="equal">
      <formula>"Yes - completely"</formula>
    </cfRule>
    <cfRule type="cellIs" dxfId="684" priority="74" stopIfTrue="1" operator="equal">
      <formula>"No - not at all"</formula>
    </cfRule>
    <cfRule type="cellIs" dxfId="683" priority="75" stopIfTrue="1" operator="equal">
      <formula>"Partly"</formula>
    </cfRule>
  </conditionalFormatting>
  <conditionalFormatting sqref="E20">
    <cfRule type="cellIs" dxfId="682" priority="69" stopIfTrue="1" operator="equal">
      <formula>"Yes"</formula>
    </cfRule>
  </conditionalFormatting>
  <conditionalFormatting sqref="E20">
    <cfRule type="cellIs" dxfId="681" priority="68" stopIfTrue="1" operator="equal">
      <formula>"No"</formula>
    </cfRule>
  </conditionalFormatting>
  <conditionalFormatting sqref="E19:E20">
    <cfRule type="cellIs" dxfId="680" priority="66" stopIfTrue="1" operator="equal">
      <formula>"No"</formula>
    </cfRule>
    <cfRule type="cellIs" dxfId="679" priority="67" stopIfTrue="1" operator="equal">
      <formula>"Yes"</formula>
    </cfRule>
  </conditionalFormatting>
  <conditionalFormatting sqref="E42:F42">
    <cfRule type="cellIs" dxfId="678" priority="63" stopIfTrue="1" operator="equal">
      <formula>"Yes - completely"</formula>
    </cfRule>
    <cfRule type="cellIs" dxfId="677" priority="64" stopIfTrue="1" operator="equal">
      <formula>"No - not at all"</formula>
    </cfRule>
    <cfRule type="cellIs" dxfId="676" priority="65" stopIfTrue="1" operator="equal">
      <formula>"Partly"</formula>
    </cfRule>
  </conditionalFormatting>
  <conditionalFormatting sqref="E49:F49">
    <cfRule type="containsText" dxfId="675" priority="58" stopIfTrue="1" operator="containsText" text="Mostly">
      <formula>NOT(ISERROR(SEARCH("Mostly",E49)))</formula>
    </cfRule>
  </conditionalFormatting>
  <conditionalFormatting sqref="E49:F49">
    <cfRule type="cellIs" dxfId="674" priority="59" stopIfTrue="1" operator="equal">
      <formula>"Yes - completely"</formula>
    </cfRule>
    <cfRule type="cellIs" dxfId="673" priority="60" stopIfTrue="1" operator="equal">
      <formula>"No - not at all"</formula>
    </cfRule>
    <cfRule type="cellIs" dxfId="672" priority="61" stopIfTrue="1" operator="equal">
      <formula>"Partly"</formula>
    </cfRule>
  </conditionalFormatting>
  <conditionalFormatting sqref="E48:F49">
    <cfRule type="containsText" dxfId="671" priority="54" stopIfTrue="1" operator="containsText" text="Mostly">
      <formula>NOT(ISERROR(SEARCH("Mostly",E48)))</formula>
    </cfRule>
  </conditionalFormatting>
  <conditionalFormatting sqref="E48:F48">
    <cfRule type="cellIs" dxfId="670" priority="55" stopIfTrue="1" operator="equal">
      <formula>"Yes - completely"</formula>
    </cfRule>
    <cfRule type="cellIs" dxfId="669" priority="56" stopIfTrue="1" operator="equal">
      <formula>"No - not at all"</formula>
    </cfRule>
    <cfRule type="cellIs" dxfId="668" priority="57" stopIfTrue="1" operator="equal">
      <formula>"Partly"</formula>
    </cfRule>
  </conditionalFormatting>
  <conditionalFormatting sqref="E55:F56">
    <cfRule type="containsText" dxfId="667" priority="46" stopIfTrue="1" operator="containsText" text="Mostly">
      <formula>NOT(ISERROR(SEARCH("Mostly",E55)))</formula>
    </cfRule>
  </conditionalFormatting>
  <conditionalFormatting sqref="E55:F55">
    <cfRule type="cellIs" dxfId="666" priority="47" stopIfTrue="1" operator="equal">
      <formula>"Yes - completely"</formula>
    </cfRule>
    <cfRule type="cellIs" dxfId="665" priority="48" stopIfTrue="1" operator="equal">
      <formula>"No - not at all"</formula>
    </cfRule>
    <cfRule type="cellIs" dxfId="664" priority="49" stopIfTrue="1" operator="equal">
      <formula>"Partly"</formula>
    </cfRule>
  </conditionalFormatting>
  <conditionalFormatting sqref="E70:F70">
    <cfRule type="containsText" dxfId="663" priority="42" stopIfTrue="1" operator="containsText" text="Mostly">
      <formula>NOT(ISERROR(SEARCH("Mostly",E70)))</formula>
    </cfRule>
  </conditionalFormatting>
  <conditionalFormatting sqref="E70:F70">
    <cfRule type="cellIs" dxfId="662" priority="43" stopIfTrue="1" operator="equal">
      <formula>"Yes - completely"</formula>
    </cfRule>
    <cfRule type="cellIs" dxfId="661" priority="44" stopIfTrue="1" operator="equal">
      <formula>"No - not at all"</formula>
    </cfRule>
    <cfRule type="cellIs" dxfId="660" priority="45" stopIfTrue="1" operator="equal">
      <formula>"Partly"</formula>
    </cfRule>
  </conditionalFormatting>
  <conditionalFormatting sqref="E76:F76">
    <cfRule type="containsText" dxfId="659" priority="30" stopIfTrue="1" operator="containsText" text="Mostly">
      <formula>NOT(ISERROR(SEARCH("Mostly",E76)))</formula>
    </cfRule>
  </conditionalFormatting>
  <conditionalFormatting sqref="E76:F76">
    <cfRule type="cellIs" dxfId="658" priority="31" stopIfTrue="1" operator="equal">
      <formula>"Yes - completely"</formula>
    </cfRule>
    <cfRule type="cellIs" dxfId="657" priority="32" stopIfTrue="1" operator="equal">
      <formula>"No - not at all"</formula>
    </cfRule>
    <cfRule type="cellIs" dxfId="656" priority="33" stopIfTrue="1" operator="equal">
      <formula>"Partly"</formula>
    </cfRule>
  </conditionalFormatting>
  <conditionalFormatting sqref="E43:F43">
    <cfRule type="containsText" dxfId="655" priority="9" operator="containsText" text="3=more than 50%">
      <formula>NOT(ISERROR(SEARCH("3=more than 50%",E43)))</formula>
    </cfRule>
    <cfRule type="containsText" dxfId="654" priority="10" operator="containsText" text="2=less than 50%">
      <formula>NOT(ISERROR(SEARCH("2=less than 50%",E43)))</formula>
    </cfRule>
    <cfRule type="containsText" dxfId="653" priority="11" operator="containsText" text="4=100%">
      <formula>NOT(ISERROR(SEARCH("4=100%",E43)))</formula>
    </cfRule>
    <cfRule type="containsText" dxfId="652" priority="12" operator="containsText" text="1=0">
      <formula>NOT(ISERROR(SEARCH("1=0",E43)))</formula>
    </cfRule>
    <cfRule type="containsText" dxfId="651" priority="13" operator="containsText" text="4=100%">
      <formula>NOT(ISERROR(SEARCH("4=100%",E43)))</formula>
    </cfRule>
    <cfRule type="containsText" dxfId="650" priority="14" stopIfTrue="1" operator="containsText" text="Mostly">
      <formula>NOT(ISERROR(SEARCH("Mostly",E43)))</formula>
    </cfRule>
  </conditionalFormatting>
  <conditionalFormatting sqref="E43:F43">
    <cfRule type="cellIs" dxfId="649" priority="15" stopIfTrue="1" operator="equal">
      <formula>"Yes - completely"</formula>
    </cfRule>
    <cfRule type="cellIs" dxfId="648" priority="16" stopIfTrue="1" operator="equal">
      <formula>"No - not at all"</formula>
    </cfRule>
    <cfRule type="cellIs" dxfId="647" priority="17" stopIfTrue="1" operator="equal">
      <formula>"Partly"</formula>
    </cfRule>
  </conditionalFormatting>
  <conditionalFormatting sqref="E84:F84">
    <cfRule type="cellIs" dxfId="646" priority="6" stopIfTrue="1" operator="equal">
      <formula>"Yes - completely"</formula>
    </cfRule>
    <cfRule type="cellIs" dxfId="645" priority="7" stopIfTrue="1" operator="equal">
      <formula>"No - not at all"</formula>
    </cfRule>
    <cfRule type="cellIs" dxfId="644" priority="8" stopIfTrue="1" operator="equal">
      <formula>"Partly"</formula>
    </cfRule>
  </conditionalFormatting>
  <conditionalFormatting sqref="E85:F85">
    <cfRule type="cellIs" dxfId="643" priority="2" stopIfTrue="1" operator="equal">
      <formula>"Yes - completely"</formula>
    </cfRule>
    <cfRule type="cellIs" dxfId="642" priority="3" stopIfTrue="1" operator="equal">
      <formula>"No - not at all"</formula>
    </cfRule>
    <cfRule type="cellIs" dxfId="641"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1300-000000000000}">
      <formula1>"Yes - completely,Mostly,Partly,No - not at all,N/A"</formula1>
    </dataValidation>
    <dataValidation type="list" allowBlank="1" showInputMessage="1" showErrorMessage="1" sqref="E19:E20" xr:uid="{00000000-0002-0000-1300-000001000000}">
      <formula1>"Yes, No"</formula1>
    </dataValidation>
    <dataValidation type="list" allowBlank="1" showInputMessage="1" showErrorMessage="1" sqref="E43:F43" xr:uid="{00000000-0002-0000-13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985" r:id="rId4" name="Button 1">
              <controlPr defaultSize="0" print="0" autoFill="0" autoPict="0" macro="[0]!Print_SP">
                <anchor moveWithCells="1" sizeWithCells="1">
                  <from>
                    <xdr:col>10</xdr:col>
                    <xdr:colOff>1352550</xdr:colOff>
                    <xdr:row>0</xdr:row>
                    <xdr:rowOff>133350</xdr:rowOff>
                  </from>
                  <to>
                    <xdr:col>10</xdr:col>
                    <xdr:colOff>3181350</xdr:colOff>
                    <xdr:row>0</xdr:row>
                    <xdr:rowOff>495300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9">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IF(Information_Page!B43=0,"-",Information_Page!B43)</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IF(AND(Information_Page!J43=0,Information_Page!L43=0),"-",Information_Page!J43&amp;", "&amp;Information_Page!L43)</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IF(Information_Page!N43=0,"-",Information_Page!N43)</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IF(Information_Page!M43=0,"-",Information_Page!M43)</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640" priority="62" stopIfTrue="1" operator="containsText" text="Mostly">
      <formula>NOT(ISERROR(SEARCH("Mostly",E42)))</formula>
    </cfRule>
  </conditionalFormatting>
  <conditionalFormatting sqref="E44:F44">
    <cfRule type="containsText" dxfId="639" priority="22" stopIfTrue="1" operator="containsText" text="Mostly">
      <formula>NOT(ISERROR(SEARCH("Mostly",E44)))</formula>
    </cfRule>
  </conditionalFormatting>
  <conditionalFormatting sqref="E44:F44">
    <cfRule type="cellIs" dxfId="638" priority="23" stopIfTrue="1" operator="equal">
      <formula>"Yes - completely"</formula>
    </cfRule>
    <cfRule type="cellIs" dxfId="637" priority="24" stopIfTrue="1" operator="equal">
      <formula>"No - not at all"</formula>
    </cfRule>
    <cfRule type="cellIs" dxfId="636" priority="25" stopIfTrue="1" operator="equal">
      <formula>"Partly"</formula>
    </cfRule>
  </conditionalFormatting>
  <conditionalFormatting sqref="E56:F56">
    <cfRule type="containsText" dxfId="635" priority="50" stopIfTrue="1" operator="containsText" text="Mostly">
      <formula>NOT(ISERROR(SEARCH("Mostly",E56)))</formula>
    </cfRule>
  </conditionalFormatting>
  <conditionalFormatting sqref="E56:F56">
    <cfRule type="cellIs" dxfId="634" priority="51" stopIfTrue="1" operator="equal">
      <formula>"Yes - completely"</formula>
    </cfRule>
    <cfRule type="cellIs" dxfId="633" priority="52" stopIfTrue="1" operator="equal">
      <formula>"No - not at all"</formula>
    </cfRule>
    <cfRule type="cellIs" dxfId="632" priority="53" stopIfTrue="1" operator="equal">
      <formula>"Partly"</formula>
    </cfRule>
  </conditionalFormatting>
  <conditionalFormatting sqref="E83:F85">
    <cfRule type="containsText" dxfId="631" priority="18" stopIfTrue="1" operator="containsText" text="Mostly">
      <formula>NOT(ISERROR(SEARCH("Mostly",E83)))</formula>
    </cfRule>
  </conditionalFormatting>
  <conditionalFormatting sqref="E83:F83">
    <cfRule type="cellIs" dxfId="630" priority="19" stopIfTrue="1" operator="equal">
      <formula>"Yes - completely"</formula>
    </cfRule>
    <cfRule type="cellIs" dxfId="629" priority="20" stopIfTrue="1" operator="equal">
      <formula>"No - not at all"</formula>
    </cfRule>
    <cfRule type="cellIs" dxfId="628" priority="21" stopIfTrue="1" operator="equal">
      <formula>"Partly"</formula>
    </cfRule>
  </conditionalFormatting>
  <conditionalFormatting sqref="E78:F78">
    <cfRule type="containsText" dxfId="627" priority="38" stopIfTrue="1" operator="containsText" text="Mostly">
      <formula>NOT(ISERROR(SEARCH("Mostly",E78)))</formula>
    </cfRule>
  </conditionalFormatting>
  <conditionalFormatting sqref="E78:F78">
    <cfRule type="cellIs" dxfId="626" priority="39" stopIfTrue="1" operator="equal">
      <formula>"Yes - completely"</formula>
    </cfRule>
    <cfRule type="cellIs" dxfId="625" priority="40" stopIfTrue="1" operator="equal">
      <formula>"No - not at all"</formula>
    </cfRule>
    <cfRule type="cellIs" dxfId="624" priority="41" stopIfTrue="1" operator="equal">
      <formula>"Partly"</formula>
    </cfRule>
  </conditionalFormatting>
  <conditionalFormatting sqref="E77:F77">
    <cfRule type="containsText" dxfId="623" priority="34" stopIfTrue="1" operator="containsText" text="Mostly">
      <formula>NOT(ISERROR(SEARCH("Mostly",E77)))</formula>
    </cfRule>
  </conditionalFormatting>
  <conditionalFormatting sqref="E77:F77">
    <cfRule type="cellIs" dxfId="622" priority="35" stopIfTrue="1" operator="equal">
      <formula>"Yes - completely"</formula>
    </cfRule>
    <cfRule type="cellIs" dxfId="621" priority="36" stopIfTrue="1" operator="equal">
      <formula>"No - not at all"</formula>
    </cfRule>
    <cfRule type="cellIs" dxfId="620" priority="37" stopIfTrue="1" operator="equal">
      <formula>"Partly"</formula>
    </cfRule>
  </conditionalFormatting>
  <conditionalFormatting sqref="E75:F78">
    <cfRule type="containsText" dxfId="619" priority="26" stopIfTrue="1" operator="containsText" text="Mostly">
      <formula>NOT(ISERROR(SEARCH("Mostly",E75)))</formula>
    </cfRule>
  </conditionalFormatting>
  <conditionalFormatting sqref="E75">
    <cfRule type="cellIs" dxfId="618" priority="27" stopIfTrue="1" operator="equal">
      <formula>"Yes - completely"</formula>
    </cfRule>
    <cfRule type="cellIs" dxfId="617" priority="28" stopIfTrue="1" operator="equal">
      <formula>"No - not at all"</formula>
    </cfRule>
    <cfRule type="cellIs" dxfId="616" priority="29" stopIfTrue="1" operator="equal">
      <formula>"Partly"</formula>
    </cfRule>
  </conditionalFormatting>
  <conditionalFormatting sqref="E23:F23 E25:F25 E27:F27">
    <cfRule type="cellIs" dxfId="615" priority="72" stopIfTrue="1" operator="equal">
      <formula>"Yes"</formula>
    </cfRule>
  </conditionalFormatting>
  <conditionalFormatting sqref="E23:F23 E25:F25 E27:F27">
    <cfRule type="cellIs" dxfId="614" priority="71" stopIfTrue="1" operator="equal">
      <formula>"No"</formula>
    </cfRule>
  </conditionalFormatting>
  <conditionalFormatting sqref="E38:F41 E54:F54 E74:F74 E82 E79:F79 E60:F69 E47:F47 E45:F45 E50:F51 E57:F57 E71:F71">
    <cfRule type="containsText" dxfId="613" priority="70" stopIfTrue="1" operator="containsText" text="Mostly">
      <formula>NOT(ISERROR(SEARCH("Mostly",E38)))</formula>
    </cfRule>
  </conditionalFormatting>
  <conditionalFormatting sqref="E74:F74 E82:F82 E54:F54 E47 E38:F41 E79:F79 E60:F69 E50:F51 E45:F45 E57:F57 E71:F71">
    <cfRule type="cellIs" dxfId="612" priority="73" stopIfTrue="1" operator="equal">
      <formula>"Yes - completely"</formula>
    </cfRule>
    <cfRule type="cellIs" dxfId="611" priority="74" stopIfTrue="1" operator="equal">
      <formula>"No - not at all"</formula>
    </cfRule>
    <cfRule type="cellIs" dxfId="610" priority="75" stopIfTrue="1" operator="equal">
      <formula>"Partly"</formula>
    </cfRule>
  </conditionalFormatting>
  <conditionalFormatting sqref="E20">
    <cfRule type="cellIs" dxfId="609" priority="69" stopIfTrue="1" operator="equal">
      <formula>"Yes"</formula>
    </cfRule>
  </conditionalFormatting>
  <conditionalFormatting sqref="E20">
    <cfRule type="cellIs" dxfId="608" priority="68" stopIfTrue="1" operator="equal">
      <formula>"No"</formula>
    </cfRule>
  </conditionalFormatting>
  <conditionalFormatting sqref="E19:E20">
    <cfRule type="cellIs" dxfId="607" priority="66" stopIfTrue="1" operator="equal">
      <formula>"No"</formula>
    </cfRule>
    <cfRule type="cellIs" dxfId="606" priority="67" stopIfTrue="1" operator="equal">
      <formula>"Yes"</formula>
    </cfRule>
  </conditionalFormatting>
  <conditionalFormatting sqref="E42:F42">
    <cfRule type="cellIs" dxfId="605" priority="63" stopIfTrue="1" operator="equal">
      <formula>"Yes - completely"</formula>
    </cfRule>
    <cfRule type="cellIs" dxfId="604" priority="64" stopIfTrue="1" operator="equal">
      <formula>"No - not at all"</formula>
    </cfRule>
    <cfRule type="cellIs" dxfId="603" priority="65" stopIfTrue="1" operator="equal">
      <formula>"Partly"</formula>
    </cfRule>
  </conditionalFormatting>
  <conditionalFormatting sqref="E49:F49">
    <cfRule type="containsText" dxfId="602" priority="58" stopIfTrue="1" operator="containsText" text="Mostly">
      <formula>NOT(ISERROR(SEARCH("Mostly",E49)))</formula>
    </cfRule>
  </conditionalFormatting>
  <conditionalFormatting sqref="E49:F49">
    <cfRule type="cellIs" dxfId="601" priority="59" stopIfTrue="1" operator="equal">
      <formula>"Yes - completely"</formula>
    </cfRule>
    <cfRule type="cellIs" dxfId="600" priority="60" stopIfTrue="1" operator="equal">
      <formula>"No - not at all"</formula>
    </cfRule>
    <cfRule type="cellIs" dxfId="599" priority="61" stopIfTrue="1" operator="equal">
      <formula>"Partly"</formula>
    </cfRule>
  </conditionalFormatting>
  <conditionalFormatting sqref="E48:F49">
    <cfRule type="containsText" dxfId="598" priority="54" stopIfTrue="1" operator="containsText" text="Mostly">
      <formula>NOT(ISERROR(SEARCH("Mostly",E48)))</formula>
    </cfRule>
  </conditionalFormatting>
  <conditionalFormatting sqref="E48:F48">
    <cfRule type="cellIs" dxfId="597" priority="55" stopIfTrue="1" operator="equal">
      <formula>"Yes - completely"</formula>
    </cfRule>
    <cfRule type="cellIs" dxfId="596" priority="56" stopIfTrue="1" operator="equal">
      <formula>"No - not at all"</formula>
    </cfRule>
    <cfRule type="cellIs" dxfId="595" priority="57" stopIfTrue="1" operator="equal">
      <formula>"Partly"</formula>
    </cfRule>
  </conditionalFormatting>
  <conditionalFormatting sqref="E55:F56">
    <cfRule type="containsText" dxfId="594" priority="46" stopIfTrue="1" operator="containsText" text="Mostly">
      <formula>NOT(ISERROR(SEARCH("Mostly",E55)))</formula>
    </cfRule>
  </conditionalFormatting>
  <conditionalFormatting sqref="E55:F55">
    <cfRule type="cellIs" dxfId="593" priority="47" stopIfTrue="1" operator="equal">
      <formula>"Yes - completely"</formula>
    </cfRule>
    <cfRule type="cellIs" dxfId="592" priority="48" stopIfTrue="1" operator="equal">
      <formula>"No - not at all"</formula>
    </cfRule>
    <cfRule type="cellIs" dxfId="591" priority="49" stopIfTrue="1" operator="equal">
      <formula>"Partly"</formula>
    </cfRule>
  </conditionalFormatting>
  <conditionalFormatting sqref="E70:F70">
    <cfRule type="containsText" dxfId="590" priority="42" stopIfTrue="1" operator="containsText" text="Mostly">
      <formula>NOT(ISERROR(SEARCH("Mostly",E70)))</formula>
    </cfRule>
  </conditionalFormatting>
  <conditionalFormatting sqref="E70:F70">
    <cfRule type="cellIs" dxfId="589" priority="43" stopIfTrue="1" operator="equal">
      <formula>"Yes - completely"</formula>
    </cfRule>
    <cfRule type="cellIs" dxfId="588" priority="44" stopIfTrue="1" operator="equal">
      <formula>"No - not at all"</formula>
    </cfRule>
    <cfRule type="cellIs" dxfId="587" priority="45" stopIfTrue="1" operator="equal">
      <formula>"Partly"</formula>
    </cfRule>
  </conditionalFormatting>
  <conditionalFormatting sqref="E76:F76">
    <cfRule type="containsText" dxfId="586" priority="30" stopIfTrue="1" operator="containsText" text="Mostly">
      <formula>NOT(ISERROR(SEARCH("Mostly",E76)))</formula>
    </cfRule>
  </conditionalFormatting>
  <conditionalFormatting sqref="E76:F76">
    <cfRule type="cellIs" dxfId="585" priority="31" stopIfTrue="1" operator="equal">
      <formula>"Yes - completely"</formula>
    </cfRule>
    <cfRule type="cellIs" dxfId="584" priority="32" stopIfTrue="1" operator="equal">
      <formula>"No - not at all"</formula>
    </cfRule>
    <cfRule type="cellIs" dxfId="583" priority="33" stopIfTrue="1" operator="equal">
      <formula>"Partly"</formula>
    </cfRule>
  </conditionalFormatting>
  <conditionalFormatting sqref="E43:F43">
    <cfRule type="containsText" dxfId="582" priority="9" operator="containsText" text="3=more than 50%">
      <formula>NOT(ISERROR(SEARCH("3=more than 50%",E43)))</formula>
    </cfRule>
    <cfRule type="containsText" dxfId="581" priority="10" operator="containsText" text="2=less than 50%">
      <formula>NOT(ISERROR(SEARCH("2=less than 50%",E43)))</formula>
    </cfRule>
    <cfRule type="containsText" dxfId="580" priority="11" operator="containsText" text="4=100%">
      <formula>NOT(ISERROR(SEARCH("4=100%",E43)))</formula>
    </cfRule>
    <cfRule type="containsText" dxfId="579" priority="12" operator="containsText" text="1=0">
      <formula>NOT(ISERROR(SEARCH("1=0",E43)))</formula>
    </cfRule>
    <cfRule type="containsText" dxfId="578" priority="13" operator="containsText" text="4=100%">
      <formula>NOT(ISERROR(SEARCH("4=100%",E43)))</formula>
    </cfRule>
    <cfRule type="containsText" dxfId="577" priority="14" stopIfTrue="1" operator="containsText" text="Mostly">
      <formula>NOT(ISERROR(SEARCH("Mostly",E43)))</formula>
    </cfRule>
  </conditionalFormatting>
  <conditionalFormatting sqref="E43:F43">
    <cfRule type="cellIs" dxfId="576" priority="15" stopIfTrue="1" operator="equal">
      <formula>"Yes - completely"</formula>
    </cfRule>
    <cfRule type="cellIs" dxfId="575" priority="16" stopIfTrue="1" operator="equal">
      <formula>"No - not at all"</formula>
    </cfRule>
    <cfRule type="cellIs" dxfId="574" priority="17" stopIfTrue="1" operator="equal">
      <formula>"Partly"</formula>
    </cfRule>
  </conditionalFormatting>
  <conditionalFormatting sqref="E84:F84">
    <cfRule type="cellIs" dxfId="573" priority="6" stopIfTrue="1" operator="equal">
      <formula>"Yes - completely"</formula>
    </cfRule>
    <cfRule type="cellIs" dxfId="572" priority="7" stopIfTrue="1" operator="equal">
      <formula>"No - not at all"</formula>
    </cfRule>
    <cfRule type="cellIs" dxfId="571" priority="8" stopIfTrue="1" operator="equal">
      <formula>"Partly"</formula>
    </cfRule>
  </conditionalFormatting>
  <conditionalFormatting sqref="E85:F85">
    <cfRule type="cellIs" dxfId="570" priority="2" stopIfTrue="1" operator="equal">
      <formula>"Yes - completely"</formula>
    </cfRule>
    <cfRule type="cellIs" dxfId="569" priority="3" stopIfTrue="1" operator="equal">
      <formula>"No - not at all"</formula>
    </cfRule>
    <cfRule type="cellIs" dxfId="568" priority="4" stopIfTrue="1" operator="equal">
      <formula>"Partly"</formula>
    </cfRule>
  </conditionalFormatting>
  <dataValidations count="3">
    <dataValidation type="list" allowBlank="1" showInputMessage="1" showErrorMessage="1" sqref="E43:F43" xr:uid="{00000000-0002-0000-1400-000000000000}">
      <formula1>"1=0, 2=less than 50%, 3=more than 50%, 4=100%,N/A"</formula1>
    </dataValidation>
    <dataValidation type="list" allowBlank="1" showInputMessage="1" showErrorMessage="1" sqref="E19:E20" xr:uid="{00000000-0002-0000-1400-000001000000}">
      <formula1>"Yes, No"</formula1>
    </dataValidation>
    <dataValidation type="list" allowBlank="1" showInputMessage="1" showErrorMessage="1" sqref="E76:F79 E74:F74 E47:F51 E75 E60:E71 F60:F64 E54:F57 F66:F71 E44:F45 E38:F42 E82:F85" xr:uid="{00000000-0002-0000-14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3009" r:id="rId4" name="Button 1">
              <controlPr defaultSize="0" print="0" autoFill="0" autoPict="0" macro="[0]!Print_SP">
                <anchor moveWithCells="1" sizeWithCells="1">
                  <from>
                    <xdr:col>10</xdr:col>
                    <xdr:colOff>1333500</xdr:colOff>
                    <xdr:row>0</xdr:row>
                    <xdr:rowOff>95250</xdr:rowOff>
                  </from>
                  <to>
                    <xdr:col>10</xdr:col>
                    <xdr:colOff>3152775</xdr:colOff>
                    <xdr:row>0</xdr:row>
                    <xdr:rowOff>466725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40">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IF(Information_Page!B44=0,"-",Information_Page!B44)</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IF(AND(Information_Page!J44=0,Information_Page!L44=0),"-",Information_Page!J44&amp;", "&amp;Information_Page!L44)</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IF(Information_Page!N44=0,"-",Information_Page!N44)</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IF(Information_Page!M44=0,"-",Information_Page!M44)</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6.1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567" priority="62" stopIfTrue="1" operator="containsText" text="Mostly">
      <formula>NOT(ISERROR(SEARCH("Mostly",E42)))</formula>
    </cfRule>
  </conditionalFormatting>
  <conditionalFormatting sqref="E44:F44">
    <cfRule type="containsText" dxfId="566" priority="22" stopIfTrue="1" operator="containsText" text="Mostly">
      <formula>NOT(ISERROR(SEARCH("Mostly",E44)))</formula>
    </cfRule>
  </conditionalFormatting>
  <conditionalFormatting sqref="E44:F44">
    <cfRule type="cellIs" dxfId="565" priority="23" stopIfTrue="1" operator="equal">
      <formula>"Yes - completely"</formula>
    </cfRule>
    <cfRule type="cellIs" dxfId="564" priority="24" stopIfTrue="1" operator="equal">
      <formula>"No - not at all"</formula>
    </cfRule>
    <cfRule type="cellIs" dxfId="563" priority="25" stopIfTrue="1" operator="equal">
      <formula>"Partly"</formula>
    </cfRule>
  </conditionalFormatting>
  <conditionalFormatting sqref="E56:F56">
    <cfRule type="containsText" dxfId="562" priority="50" stopIfTrue="1" operator="containsText" text="Mostly">
      <formula>NOT(ISERROR(SEARCH("Mostly",E56)))</formula>
    </cfRule>
  </conditionalFormatting>
  <conditionalFormatting sqref="E56:F56">
    <cfRule type="cellIs" dxfId="561" priority="51" stopIfTrue="1" operator="equal">
      <formula>"Yes - completely"</formula>
    </cfRule>
    <cfRule type="cellIs" dxfId="560" priority="52" stopIfTrue="1" operator="equal">
      <formula>"No - not at all"</formula>
    </cfRule>
    <cfRule type="cellIs" dxfId="559" priority="53" stopIfTrue="1" operator="equal">
      <formula>"Partly"</formula>
    </cfRule>
  </conditionalFormatting>
  <conditionalFormatting sqref="E83:F85">
    <cfRule type="containsText" dxfId="558" priority="18" stopIfTrue="1" operator="containsText" text="Mostly">
      <formula>NOT(ISERROR(SEARCH("Mostly",E83)))</formula>
    </cfRule>
  </conditionalFormatting>
  <conditionalFormatting sqref="E83:F83">
    <cfRule type="cellIs" dxfId="557" priority="19" stopIfTrue="1" operator="equal">
      <formula>"Yes - completely"</formula>
    </cfRule>
    <cfRule type="cellIs" dxfId="556" priority="20" stopIfTrue="1" operator="equal">
      <formula>"No - not at all"</formula>
    </cfRule>
    <cfRule type="cellIs" dxfId="555" priority="21" stopIfTrue="1" operator="equal">
      <formula>"Partly"</formula>
    </cfRule>
  </conditionalFormatting>
  <conditionalFormatting sqref="E78:F78">
    <cfRule type="containsText" dxfId="554" priority="38" stopIfTrue="1" operator="containsText" text="Mostly">
      <formula>NOT(ISERROR(SEARCH("Mostly",E78)))</formula>
    </cfRule>
  </conditionalFormatting>
  <conditionalFormatting sqref="E78:F78">
    <cfRule type="cellIs" dxfId="553" priority="39" stopIfTrue="1" operator="equal">
      <formula>"Yes - completely"</formula>
    </cfRule>
    <cfRule type="cellIs" dxfId="552" priority="40" stopIfTrue="1" operator="equal">
      <formula>"No - not at all"</formula>
    </cfRule>
    <cfRule type="cellIs" dxfId="551" priority="41" stopIfTrue="1" operator="equal">
      <formula>"Partly"</formula>
    </cfRule>
  </conditionalFormatting>
  <conditionalFormatting sqref="E77:F77">
    <cfRule type="containsText" dxfId="550" priority="34" stopIfTrue="1" operator="containsText" text="Mostly">
      <formula>NOT(ISERROR(SEARCH("Mostly",E77)))</formula>
    </cfRule>
  </conditionalFormatting>
  <conditionalFormatting sqref="E77:F77">
    <cfRule type="cellIs" dxfId="549" priority="35" stopIfTrue="1" operator="equal">
      <formula>"Yes - completely"</formula>
    </cfRule>
    <cfRule type="cellIs" dxfId="548" priority="36" stopIfTrue="1" operator="equal">
      <formula>"No - not at all"</formula>
    </cfRule>
    <cfRule type="cellIs" dxfId="547" priority="37" stopIfTrue="1" operator="equal">
      <formula>"Partly"</formula>
    </cfRule>
  </conditionalFormatting>
  <conditionalFormatting sqref="E75:F78">
    <cfRule type="containsText" dxfId="546" priority="26" stopIfTrue="1" operator="containsText" text="Mostly">
      <formula>NOT(ISERROR(SEARCH("Mostly",E75)))</formula>
    </cfRule>
  </conditionalFormatting>
  <conditionalFormatting sqref="E75">
    <cfRule type="cellIs" dxfId="545" priority="27" stopIfTrue="1" operator="equal">
      <formula>"Yes - completely"</formula>
    </cfRule>
    <cfRule type="cellIs" dxfId="544" priority="28" stopIfTrue="1" operator="equal">
      <formula>"No - not at all"</formula>
    </cfRule>
    <cfRule type="cellIs" dxfId="543" priority="29" stopIfTrue="1" operator="equal">
      <formula>"Partly"</formula>
    </cfRule>
  </conditionalFormatting>
  <conditionalFormatting sqref="E23:F23 E25:F25 E27:F27">
    <cfRule type="cellIs" dxfId="542" priority="72" stopIfTrue="1" operator="equal">
      <formula>"Yes"</formula>
    </cfRule>
  </conditionalFormatting>
  <conditionalFormatting sqref="E23:F23 E25:F25 E27:F27">
    <cfRule type="cellIs" dxfId="541" priority="71" stopIfTrue="1" operator="equal">
      <formula>"No"</formula>
    </cfRule>
  </conditionalFormatting>
  <conditionalFormatting sqref="E38:F41 E54:F54 E74:F74 E82 E79:F79 E60:F69 E47:F47 E45:F45 E50:F51 E57:F57 E71:F71">
    <cfRule type="containsText" dxfId="540" priority="70" stopIfTrue="1" operator="containsText" text="Mostly">
      <formula>NOT(ISERROR(SEARCH("Mostly",E38)))</formula>
    </cfRule>
  </conditionalFormatting>
  <conditionalFormatting sqref="E74:F74 E82:F82 E54:F54 E47 E38:F41 E79:F79 E60:F69 E50:F51 E45:F45 E57:F57 E71:F71">
    <cfRule type="cellIs" dxfId="539" priority="73" stopIfTrue="1" operator="equal">
      <formula>"Yes - completely"</formula>
    </cfRule>
    <cfRule type="cellIs" dxfId="538" priority="74" stopIfTrue="1" operator="equal">
      <formula>"No - not at all"</formula>
    </cfRule>
    <cfRule type="cellIs" dxfId="537" priority="75" stopIfTrue="1" operator="equal">
      <formula>"Partly"</formula>
    </cfRule>
  </conditionalFormatting>
  <conditionalFormatting sqref="E20">
    <cfRule type="cellIs" dxfId="536" priority="69" stopIfTrue="1" operator="equal">
      <formula>"Yes"</formula>
    </cfRule>
  </conditionalFormatting>
  <conditionalFormatting sqref="E20">
    <cfRule type="cellIs" dxfId="535" priority="68" stopIfTrue="1" operator="equal">
      <formula>"No"</formula>
    </cfRule>
  </conditionalFormatting>
  <conditionalFormatting sqref="E19:E20">
    <cfRule type="cellIs" dxfId="534" priority="66" stopIfTrue="1" operator="equal">
      <formula>"No"</formula>
    </cfRule>
    <cfRule type="cellIs" dxfId="533" priority="67" stopIfTrue="1" operator="equal">
      <formula>"Yes"</formula>
    </cfRule>
  </conditionalFormatting>
  <conditionalFormatting sqref="E42:F42">
    <cfRule type="cellIs" dxfId="532" priority="63" stopIfTrue="1" operator="equal">
      <formula>"Yes - completely"</formula>
    </cfRule>
    <cfRule type="cellIs" dxfId="531" priority="64" stopIfTrue="1" operator="equal">
      <formula>"No - not at all"</formula>
    </cfRule>
    <cfRule type="cellIs" dxfId="530" priority="65" stopIfTrue="1" operator="equal">
      <formula>"Partly"</formula>
    </cfRule>
  </conditionalFormatting>
  <conditionalFormatting sqref="E49:F49">
    <cfRule type="containsText" dxfId="529" priority="58" stopIfTrue="1" operator="containsText" text="Mostly">
      <formula>NOT(ISERROR(SEARCH("Mostly",E49)))</formula>
    </cfRule>
  </conditionalFormatting>
  <conditionalFormatting sqref="E49:F49">
    <cfRule type="cellIs" dxfId="528" priority="59" stopIfTrue="1" operator="equal">
      <formula>"Yes - completely"</formula>
    </cfRule>
    <cfRule type="cellIs" dxfId="527" priority="60" stopIfTrue="1" operator="equal">
      <formula>"No - not at all"</formula>
    </cfRule>
    <cfRule type="cellIs" dxfId="526" priority="61" stopIfTrue="1" operator="equal">
      <formula>"Partly"</formula>
    </cfRule>
  </conditionalFormatting>
  <conditionalFormatting sqref="E48:F49">
    <cfRule type="containsText" dxfId="525" priority="54" stopIfTrue="1" operator="containsText" text="Mostly">
      <formula>NOT(ISERROR(SEARCH("Mostly",E48)))</formula>
    </cfRule>
  </conditionalFormatting>
  <conditionalFormatting sqref="E48:F48">
    <cfRule type="cellIs" dxfId="524" priority="55" stopIfTrue="1" operator="equal">
      <formula>"Yes - completely"</formula>
    </cfRule>
    <cfRule type="cellIs" dxfId="523" priority="56" stopIfTrue="1" operator="equal">
      <formula>"No - not at all"</formula>
    </cfRule>
    <cfRule type="cellIs" dxfId="522" priority="57" stopIfTrue="1" operator="equal">
      <formula>"Partly"</formula>
    </cfRule>
  </conditionalFormatting>
  <conditionalFormatting sqref="E55:F56">
    <cfRule type="containsText" dxfId="521" priority="46" stopIfTrue="1" operator="containsText" text="Mostly">
      <formula>NOT(ISERROR(SEARCH("Mostly",E55)))</formula>
    </cfRule>
  </conditionalFormatting>
  <conditionalFormatting sqref="E55:F55">
    <cfRule type="cellIs" dxfId="520" priority="47" stopIfTrue="1" operator="equal">
      <formula>"Yes - completely"</formula>
    </cfRule>
    <cfRule type="cellIs" dxfId="519" priority="48" stopIfTrue="1" operator="equal">
      <formula>"No - not at all"</formula>
    </cfRule>
    <cfRule type="cellIs" dxfId="518" priority="49" stopIfTrue="1" operator="equal">
      <formula>"Partly"</formula>
    </cfRule>
  </conditionalFormatting>
  <conditionalFormatting sqref="E70:F70">
    <cfRule type="containsText" dxfId="517" priority="42" stopIfTrue="1" operator="containsText" text="Mostly">
      <formula>NOT(ISERROR(SEARCH("Mostly",E70)))</formula>
    </cfRule>
  </conditionalFormatting>
  <conditionalFormatting sqref="E70:F70">
    <cfRule type="cellIs" dxfId="516" priority="43" stopIfTrue="1" operator="equal">
      <formula>"Yes - completely"</formula>
    </cfRule>
    <cfRule type="cellIs" dxfId="515" priority="44" stopIfTrue="1" operator="equal">
      <formula>"No - not at all"</formula>
    </cfRule>
    <cfRule type="cellIs" dxfId="514" priority="45" stopIfTrue="1" operator="equal">
      <formula>"Partly"</formula>
    </cfRule>
  </conditionalFormatting>
  <conditionalFormatting sqref="E76:F76">
    <cfRule type="containsText" dxfId="513" priority="30" stopIfTrue="1" operator="containsText" text="Mostly">
      <formula>NOT(ISERROR(SEARCH("Mostly",E76)))</formula>
    </cfRule>
  </conditionalFormatting>
  <conditionalFormatting sqref="E76:F76">
    <cfRule type="cellIs" dxfId="512" priority="31" stopIfTrue="1" operator="equal">
      <formula>"Yes - completely"</formula>
    </cfRule>
    <cfRule type="cellIs" dxfId="511" priority="32" stopIfTrue="1" operator="equal">
      <formula>"No - not at all"</formula>
    </cfRule>
    <cfRule type="cellIs" dxfId="510" priority="33" stopIfTrue="1" operator="equal">
      <formula>"Partly"</formula>
    </cfRule>
  </conditionalFormatting>
  <conditionalFormatting sqref="E43:F43">
    <cfRule type="containsText" dxfId="509" priority="9" operator="containsText" text="3=more than 50%">
      <formula>NOT(ISERROR(SEARCH("3=more than 50%",E43)))</formula>
    </cfRule>
    <cfRule type="containsText" dxfId="508" priority="10" operator="containsText" text="2=less than 50%">
      <formula>NOT(ISERROR(SEARCH("2=less than 50%",E43)))</formula>
    </cfRule>
    <cfRule type="containsText" dxfId="507" priority="11" operator="containsText" text="4=100%">
      <formula>NOT(ISERROR(SEARCH("4=100%",E43)))</formula>
    </cfRule>
    <cfRule type="containsText" dxfId="506" priority="12" operator="containsText" text="1=0">
      <formula>NOT(ISERROR(SEARCH("1=0",E43)))</formula>
    </cfRule>
    <cfRule type="containsText" dxfId="505" priority="13" operator="containsText" text="4=100%">
      <formula>NOT(ISERROR(SEARCH("4=100%",E43)))</formula>
    </cfRule>
    <cfRule type="containsText" dxfId="504" priority="14" stopIfTrue="1" operator="containsText" text="Mostly">
      <formula>NOT(ISERROR(SEARCH("Mostly",E43)))</formula>
    </cfRule>
  </conditionalFormatting>
  <conditionalFormatting sqref="E43:F43">
    <cfRule type="cellIs" dxfId="503" priority="15" stopIfTrue="1" operator="equal">
      <formula>"Yes - completely"</formula>
    </cfRule>
    <cfRule type="cellIs" dxfId="502" priority="16" stopIfTrue="1" operator="equal">
      <formula>"No - not at all"</formula>
    </cfRule>
    <cfRule type="cellIs" dxfId="501" priority="17" stopIfTrue="1" operator="equal">
      <formula>"Partly"</formula>
    </cfRule>
  </conditionalFormatting>
  <conditionalFormatting sqref="E84:F84">
    <cfRule type="cellIs" dxfId="500" priority="6" stopIfTrue="1" operator="equal">
      <formula>"Yes - completely"</formula>
    </cfRule>
    <cfRule type="cellIs" dxfId="499" priority="7" stopIfTrue="1" operator="equal">
      <formula>"No - not at all"</formula>
    </cfRule>
    <cfRule type="cellIs" dxfId="498" priority="8" stopIfTrue="1" operator="equal">
      <formula>"Partly"</formula>
    </cfRule>
  </conditionalFormatting>
  <conditionalFormatting sqref="E85:F85">
    <cfRule type="cellIs" dxfId="497" priority="2" stopIfTrue="1" operator="equal">
      <formula>"Yes - completely"</formula>
    </cfRule>
    <cfRule type="cellIs" dxfId="496" priority="3" stopIfTrue="1" operator="equal">
      <formula>"No - not at all"</formula>
    </cfRule>
    <cfRule type="cellIs" dxfId="495"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1500-000000000000}">
      <formula1>"Yes - completely,Mostly,Partly,No - not at all,N/A"</formula1>
    </dataValidation>
    <dataValidation type="list" allowBlank="1" showInputMessage="1" showErrorMessage="1" sqref="E19:E20" xr:uid="{00000000-0002-0000-1500-000001000000}">
      <formula1>"Yes, No"</formula1>
    </dataValidation>
    <dataValidation type="list" allowBlank="1" showInputMessage="1" showErrorMessage="1" sqref="E43:F43" xr:uid="{00000000-0002-0000-15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4033" r:id="rId4" name="Button 1">
              <controlPr defaultSize="0" print="0" autoFill="0" autoPict="0" macro="[0]!Print_SP">
                <anchor moveWithCells="1" sizeWithCells="1">
                  <from>
                    <xdr:col>10</xdr:col>
                    <xdr:colOff>1390650</xdr:colOff>
                    <xdr:row>0</xdr:row>
                    <xdr:rowOff>152400</xdr:rowOff>
                  </from>
                  <to>
                    <xdr:col>10</xdr:col>
                    <xdr:colOff>3209925</xdr:colOff>
                    <xdr:row>0</xdr:row>
                    <xdr:rowOff>523875</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41">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IF(Information_Page!B45=0,"-",Information_Page!B45)</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IF(AND(Information_Page!J45=0,Information_Page!L45=0),"-",Information_Page!J45&amp;", "&amp;Information_Page!L45)</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IF(Information_Page!N45=0,"-",Information_Page!N45)</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IF(Information_Page!M45=0,"-",Information_Page!M45)</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4"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4"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5.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494" priority="62" stopIfTrue="1" operator="containsText" text="Mostly">
      <formula>NOT(ISERROR(SEARCH("Mostly",E42)))</formula>
    </cfRule>
  </conditionalFormatting>
  <conditionalFormatting sqref="E44:F44">
    <cfRule type="containsText" dxfId="493" priority="22" stopIfTrue="1" operator="containsText" text="Mostly">
      <formula>NOT(ISERROR(SEARCH("Mostly",E44)))</formula>
    </cfRule>
  </conditionalFormatting>
  <conditionalFormatting sqref="E44:F44">
    <cfRule type="cellIs" dxfId="492" priority="23" stopIfTrue="1" operator="equal">
      <formula>"Yes - completely"</formula>
    </cfRule>
    <cfRule type="cellIs" dxfId="491" priority="24" stopIfTrue="1" operator="equal">
      <formula>"No - not at all"</formula>
    </cfRule>
    <cfRule type="cellIs" dxfId="490" priority="25" stopIfTrue="1" operator="equal">
      <formula>"Partly"</formula>
    </cfRule>
  </conditionalFormatting>
  <conditionalFormatting sqref="E56:F56">
    <cfRule type="containsText" dxfId="489" priority="50" stopIfTrue="1" operator="containsText" text="Mostly">
      <formula>NOT(ISERROR(SEARCH("Mostly",E56)))</formula>
    </cfRule>
  </conditionalFormatting>
  <conditionalFormatting sqref="E56:F56">
    <cfRule type="cellIs" dxfId="488" priority="51" stopIfTrue="1" operator="equal">
      <formula>"Yes - completely"</formula>
    </cfRule>
    <cfRule type="cellIs" dxfId="487" priority="52" stopIfTrue="1" operator="equal">
      <formula>"No - not at all"</formula>
    </cfRule>
    <cfRule type="cellIs" dxfId="486" priority="53" stopIfTrue="1" operator="equal">
      <formula>"Partly"</formula>
    </cfRule>
  </conditionalFormatting>
  <conditionalFormatting sqref="E83:F85">
    <cfRule type="containsText" dxfId="485" priority="18" stopIfTrue="1" operator="containsText" text="Mostly">
      <formula>NOT(ISERROR(SEARCH("Mostly",E83)))</formula>
    </cfRule>
  </conditionalFormatting>
  <conditionalFormatting sqref="E83:F83">
    <cfRule type="cellIs" dxfId="484" priority="19" stopIfTrue="1" operator="equal">
      <formula>"Yes - completely"</formula>
    </cfRule>
    <cfRule type="cellIs" dxfId="483" priority="20" stopIfTrue="1" operator="equal">
      <formula>"No - not at all"</formula>
    </cfRule>
    <cfRule type="cellIs" dxfId="482" priority="21" stopIfTrue="1" operator="equal">
      <formula>"Partly"</formula>
    </cfRule>
  </conditionalFormatting>
  <conditionalFormatting sqref="E78:F78">
    <cfRule type="containsText" dxfId="481" priority="38" stopIfTrue="1" operator="containsText" text="Mostly">
      <formula>NOT(ISERROR(SEARCH("Mostly",E78)))</formula>
    </cfRule>
  </conditionalFormatting>
  <conditionalFormatting sqref="E78:F78">
    <cfRule type="cellIs" dxfId="480" priority="39" stopIfTrue="1" operator="equal">
      <formula>"Yes - completely"</formula>
    </cfRule>
    <cfRule type="cellIs" dxfId="479" priority="40" stopIfTrue="1" operator="equal">
      <formula>"No - not at all"</formula>
    </cfRule>
    <cfRule type="cellIs" dxfId="478" priority="41" stopIfTrue="1" operator="equal">
      <formula>"Partly"</formula>
    </cfRule>
  </conditionalFormatting>
  <conditionalFormatting sqref="E77:F77">
    <cfRule type="containsText" dxfId="477" priority="34" stopIfTrue="1" operator="containsText" text="Mostly">
      <formula>NOT(ISERROR(SEARCH("Mostly",E77)))</formula>
    </cfRule>
  </conditionalFormatting>
  <conditionalFormatting sqref="E77:F77">
    <cfRule type="cellIs" dxfId="476" priority="35" stopIfTrue="1" operator="equal">
      <formula>"Yes - completely"</formula>
    </cfRule>
    <cfRule type="cellIs" dxfId="475" priority="36" stopIfTrue="1" operator="equal">
      <formula>"No - not at all"</formula>
    </cfRule>
    <cfRule type="cellIs" dxfId="474" priority="37" stopIfTrue="1" operator="equal">
      <formula>"Partly"</formula>
    </cfRule>
  </conditionalFormatting>
  <conditionalFormatting sqref="E75:F78">
    <cfRule type="containsText" dxfId="473" priority="26" stopIfTrue="1" operator="containsText" text="Mostly">
      <formula>NOT(ISERROR(SEARCH("Mostly",E75)))</formula>
    </cfRule>
  </conditionalFormatting>
  <conditionalFormatting sqref="E75">
    <cfRule type="cellIs" dxfId="472" priority="27" stopIfTrue="1" operator="equal">
      <formula>"Yes - completely"</formula>
    </cfRule>
    <cfRule type="cellIs" dxfId="471" priority="28" stopIfTrue="1" operator="equal">
      <formula>"No - not at all"</formula>
    </cfRule>
    <cfRule type="cellIs" dxfId="470" priority="29" stopIfTrue="1" operator="equal">
      <formula>"Partly"</formula>
    </cfRule>
  </conditionalFormatting>
  <conditionalFormatting sqref="E23:F23 E25:F25 E27:F27">
    <cfRule type="cellIs" dxfId="469" priority="72" stopIfTrue="1" operator="equal">
      <formula>"Yes"</formula>
    </cfRule>
  </conditionalFormatting>
  <conditionalFormatting sqref="E23:F23 E25:F25 E27:F27">
    <cfRule type="cellIs" dxfId="468" priority="71" stopIfTrue="1" operator="equal">
      <formula>"No"</formula>
    </cfRule>
  </conditionalFormatting>
  <conditionalFormatting sqref="E38:F41 E54:F54 E74:F74 E82 E79:F79 E60:F69 E47:F47 E45:F45 E50:F51 E57:F57 E71:F71">
    <cfRule type="containsText" dxfId="467" priority="70" stopIfTrue="1" operator="containsText" text="Mostly">
      <formula>NOT(ISERROR(SEARCH("Mostly",E38)))</formula>
    </cfRule>
  </conditionalFormatting>
  <conditionalFormatting sqref="E74:F74 E82:F82 E54:F54 E47 E38:F41 E79:F79 E60:F69 E50:F51 E45:F45 E57:F57 E71:F71">
    <cfRule type="cellIs" dxfId="466" priority="73" stopIfTrue="1" operator="equal">
      <formula>"Yes - completely"</formula>
    </cfRule>
    <cfRule type="cellIs" dxfId="465" priority="74" stopIfTrue="1" operator="equal">
      <formula>"No - not at all"</formula>
    </cfRule>
    <cfRule type="cellIs" dxfId="464" priority="75" stopIfTrue="1" operator="equal">
      <formula>"Partly"</formula>
    </cfRule>
  </conditionalFormatting>
  <conditionalFormatting sqref="E20">
    <cfRule type="cellIs" dxfId="463" priority="69" stopIfTrue="1" operator="equal">
      <formula>"Yes"</formula>
    </cfRule>
  </conditionalFormatting>
  <conditionalFormatting sqref="E20">
    <cfRule type="cellIs" dxfId="462" priority="68" stopIfTrue="1" operator="equal">
      <formula>"No"</formula>
    </cfRule>
  </conditionalFormatting>
  <conditionalFormatting sqref="E19:E20">
    <cfRule type="cellIs" dxfId="461" priority="66" stopIfTrue="1" operator="equal">
      <formula>"No"</formula>
    </cfRule>
    <cfRule type="cellIs" dxfId="460" priority="67" stopIfTrue="1" operator="equal">
      <formula>"Yes"</formula>
    </cfRule>
  </conditionalFormatting>
  <conditionalFormatting sqref="E42:F42">
    <cfRule type="cellIs" dxfId="459" priority="63" stopIfTrue="1" operator="equal">
      <formula>"Yes - completely"</formula>
    </cfRule>
    <cfRule type="cellIs" dxfId="458" priority="64" stopIfTrue="1" operator="equal">
      <formula>"No - not at all"</formula>
    </cfRule>
    <cfRule type="cellIs" dxfId="457" priority="65" stopIfTrue="1" operator="equal">
      <formula>"Partly"</formula>
    </cfRule>
  </conditionalFormatting>
  <conditionalFormatting sqref="E49:F49">
    <cfRule type="containsText" dxfId="456" priority="58" stopIfTrue="1" operator="containsText" text="Mostly">
      <formula>NOT(ISERROR(SEARCH("Mostly",E49)))</formula>
    </cfRule>
  </conditionalFormatting>
  <conditionalFormatting sqref="E49:F49">
    <cfRule type="cellIs" dxfId="455" priority="59" stopIfTrue="1" operator="equal">
      <formula>"Yes - completely"</formula>
    </cfRule>
    <cfRule type="cellIs" dxfId="454" priority="60" stopIfTrue="1" operator="equal">
      <formula>"No - not at all"</formula>
    </cfRule>
    <cfRule type="cellIs" dxfId="453" priority="61" stopIfTrue="1" operator="equal">
      <formula>"Partly"</formula>
    </cfRule>
  </conditionalFormatting>
  <conditionalFormatting sqref="E48:F49">
    <cfRule type="containsText" dxfId="452" priority="54" stopIfTrue="1" operator="containsText" text="Mostly">
      <formula>NOT(ISERROR(SEARCH("Mostly",E48)))</formula>
    </cfRule>
  </conditionalFormatting>
  <conditionalFormatting sqref="E48:F48">
    <cfRule type="cellIs" dxfId="451" priority="55" stopIfTrue="1" operator="equal">
      <formula>"Yes - completely"</formula>
    </cfRule>
    <cfRule type="cellIs" dxfId="450" priority="56" stopIfTrue="1" operator="equal">
      <formula>"No - not at all"</formula>
    </cfRule>
    <cfRule type="cellIs" dxfId="449" priority="57" stopIfTrue="1" operator="equal">
      <formula>"Partly"</formula>
    </cfRule>
  </conditionalFormatting>
  <conditionalFormatting sqref="E55:F56">
    <cfRule type="containsText" dxfId="448" priority="46" stopIfTrue="1" operator="containsText" text="Mostly">
      <formula>NOT(ISERROR(SEARCH("Mostly",E55)))</formula>
    </cfRule>
  </conditionalFormatting>
  <conditionalFormatting sqref="E55:F55">
    <cfRule type="cellIs" dxfId="447" priority="47" stopIfTrue="1" operator="equal">
      <formula>"Yes - completely"</formula>
    </cfRule>
    <cfRule type="cellIs" dxfId="446" priority="48" stopIfTrue="1" operator="equal">
      <formula>"No - not at all"</formula>
    </cfRule>
    <cfRule type="cellIs" dxfId="445" priority="49" stopIfTrue="1" operator="equal">
      <formula>"Partly"</formula>
    </cfRule>
  </conditionalFormatting>
  <conditionalFormatting sqref="E70:F70">
    <cfRule type="containsText" dxfId="444" priority="42" stopIfTrue="1" operator="containsText" text="Mostly">
      <formula>NOT(ISERROR(SEARCH("Mostly",E70)))</formula>
    </cfRule>
  </conditionalFormatting>
  <conditionalFormatting sqref="E70:F70">
    <cfRule type="cellIs" dxfId="443" priority="43" stopIfTrue="1" operator="equal">
      <formula>"Yes - completely"</formula>
    </cfRule>
    <cfRule type="cellIs" dxfId="442" priority="44" stopIfTrue="1" operator="equal">
      <formula>"No - not at all"</formula>
    </cfRule>
    <cfRule type="cellIs" dxfId="441" priority="45" stopIfTrue="1" operator="equal">
      <formula>"Partly"</formula>
    </cfRule>
  </conditionalFormatting>
  <conditionalFormatting sqref="E76:F76">
    <cfRule type="containsText" dxfId="440" priority="30" stopIfTrue="1" operator="containsText" text="Mostly">
      <formula>NOT(ISERROR(SEARCH("Mostly",E76)))</formula>
    </cfRule>
  </conditionalFormatting>
  <conditionalFormatting sqref="E76:F76">
    <cfRule type="cellIs" dxfId="439" priority="31" stopIfTrue="1" operator="equal">
      <formula>"Yes - completely"</formula>
    </cfRule>
    <cfRule type="cellIs" dxfId="438" priority="32" stopIfTrue="1" operator="equal">
      <formula>"No - not at all"</formula>
    </cfRule>
    <cfRule type="cellIs" dxfId="437" priority="33" stopIfTrue="1" operator="equal">
      <formula>"Partly"</formula>
    </cfRule>
  </conditionalFormatting>
  <conditionalFormatting sqref="E43:F43">
    <cfRule type="containsText" dxfId="436" priority="9" operator="containsText" text="3=more than 50%">
      <formula>NOT(ISERROR(SEARCH("3=more than 50%",E43)))</formula>
    </cfRule>
    <cfRule type="containsText" dxfId="435" priority="10" operator="containsText" text="2=less than 50%">
      <formula>NOT(ISERROR(SEARCH("2=less than 50%",E43)))</formula>
    </cfRule>
    <cfRule type="containsText" dxfId="434" priority="11" operator="containsText" text="4=100%">
      <formula>NOT(ISERROR(SEARCH("4=100%",E43)))</formula>
    </cfRule>
    <cfRule type="containsText" dxfId="433" priority="12" operator="containsText" text="1=0">
      <formula>NOT(ISERROR(SEARCH("1=0",E43)))</formula>
    </cfRule>
    <cfRule type="containsText" dxfId="432" priority="13" operator="containsText" text="4=100%">
      <formula>NOT(ISERROR(SEARCH("4=100%",E43)))</formula>
    </cfRule>
    <cfRule type="containsText" dxfId="431" priority="14" stopIfTrue="1" operator="containsText" text="Mostly">
      <formula>NOT(ISERROR(SEARCH("Mostly",E43)))</formula>
    </cfRule>
  </conditionalFormatting>
  <conditionalFormatting sqref="E43:F43">
    <cfRule type="cellIs" dxfId="430" priority="15" stopIfTrue="1" operator="equal">
      <formula>"Yes - completely"</formula>
    </cfRule>
    <cfRule type="cellIs" dxfId="429" priority="16" stopIfTrue="1" operator="equal">
      <formula>"No - not at all"</formula>
    </cfRule>
    <cfRule type="cellIs" dxfId="428" priority="17" stopIfTrue="1" operator="equal">
      <formula>"Partly"</formula>
    </cfRule>
  </conditionalFormatting>
  <conditionalFormatting sqref="E84:F84">
    <cfRule type="cellIs" dxfId="427" priority="6" stopIfTrue="1" operator="equal">
      <formula>"Yes - completely"</formula>
    </cfRule>
    <cfRule type="cellIs" dxfId="426" priority="7" stopIfTrue="1" operator="equal">
      <formula>"No - not at all"</formula>
    </cfRule>
    <cfRule type="cellIs" dxfId="425" priority="8" stopIfTrue="1" operator="equal">
      <formula>"Partly"</formula>
    </cfRule>
  </conditionalFormatting>
  <conditionalFormatting sqref="E85:F85">
    <cfRule type="cellIs" dxfId="424" priority="2" stopIfTrue="1" operator="equal">
      <formula>"Yes - completely"</formula>
    </cfRule>
    <cfRule type="cellIs" dxfId="423" priority="3" stopIfTrue="1" operator="equal">
      <formula>"No - not at all"</formula>
    </cfRule>
    <cfRule type="cellIs" dxfId="422" priority="4" stopIfTrue="1" operator="equal">
      <formula>"Partly"</formula>
    </cfRule>
  </conditionalFormatting>
  <dataValidations count="3">
    <dataValidation type="list" allowBlank="1" showInputMessage="1" showErrorMessage="1" sqref="E43:F43" xr:uid="{00000000-0002-0000-1600-000000000000}">
      <formula1>"1=0, 2=less than 50%, 3=more than 50%, 4=100%,N/A"</formula1>
    </dataValidation>
    <dataValidation type="list" allowBlank="1" showInputMessage="1" showErrorMessage="1" sqref="E19:E20" xr:uid="{00000000-0002-0000-1600-000001000000}">
      <formula1>"Yes, No"</formula1>
    </dataValidation>
    <dataValidation type="list" allowBlank="1" showInputMessage="1" showErrorMessage="1" sqref="E76:F79 E74:F74 E47:F51 E75 E60:E71 F60:F64 E54:F57 F66:F71 E44:F45 E38:F42 E82:F85" xr:uid="{00000000-0002-0000-16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5057" r:id="rId4" name="Button 1">
              <controlPr defaultSize="0" print="0" autoFill="0" autoPict="0" macro="[0]!Print_SP">
                <anchor moveWithCells="1" sizeWithCells="1">
                  <from>
                    <xdr:col>10</xdr:col>
                    <xdr:colOff>1352550</xdr:colOff>
                    <xdr:row>0</xdr:row>
                    <xdr:rowOff>152400</xdr:rowOff>
                  </from>
                  <to>
                    <xdr:col>10</xdr:col>
                    <xdr:colOff>3171825</xdr:colOff>
                    <xdr:row>0</xdr:row>
                    <xdr:rowOff>514350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42">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IF(Information_Page!B46=0,"-",Information_Page!B46)</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IF(AND(Information_Page!J46=0,Information_Page!L46=0),"-",Information_Page!J46&amp;", "&amp;Information_Page!L46)</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IF(Information_Page!N46=0,"-",Information_Page!N46)</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IF(Information_Page!M46=0,"-",Information_Page!M46)</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2.6"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421" priority="62" stopIfTrue="1" operator="containsText" text="Mostly">
      <formula>NOT(ISERROR(SEARCH("Mostly",E42)))</formula>
    </cfRule>
  </conditionalFormatting>
  <conditionalFormatting sqref="E44:F44">
    <cfRule type="containsText" dxfId="420" priority="22" stopIfTrue="1" operator="containsText" text="Mostly">
      <formula>NOT(ISERROR(SEARCH("Mostly",E44)))</formula>
    </cfRule>
  </conditionalFormatting>
  <conditionalFormatting sqref="E44:F44">
    <cfRule type="cellIs" dxfId="419" priority="23" stopIfTrue="1" operator="equal">
      <formula>"Yes - completely"</formula>
    </cfRule>
    <cfRule type="cellIs" dxfId="418" priority="24" stopIfTrue="1" operator="equal">
      <formula>"No - not at all"</formula>
    </cfRule>
    <cfRule type="cellIs" dxfId="417" priority="25" stopIfTrue="1" operator="equal">
      <formula>"Partly"</formula>
    </cfRule>
  </conditionalFormatting>
  <conditionalFormatting sqref="E56:F56">
    <cfRule type="containsText" dxfId="416" priority="50" stopIfTrue="1" operator="containsText" text="Mostly">
      <formula>NOT(ISERROR(SEARCH("Mostly",E56)))</formula>
    </cfRule>
  </conditionalFormatting>
  <conditionalFormatting sqref="E56:F56">
    <cfRule type="cellIs" dxfId="415" priority="51" stopIfTrue="1" operator="equal">
      <formula>"Yes - completely"</formula>
    </cfRule>
    <cfRule type="cellIs" dxfId="414" priority="52" stopIfTrue="1" operator="equal">
      <formula>"No - not at all"</formula>
    </cfRule>
    <cfRule type="cellIs" dxfId="413" priority="53" stopIfTrue="1" operator="equal">
      <formula>"Partly"</formula>
    </cfRule>
  </conditionalFormatting>
  <conditionalFormatting sqref="E83:F85">
    <cfRule type="containsText" dxfId="412" priority="18" stopIfTrue="1" operator="containsText" text="Mostly">
      <formula>NOT(ISERROR(SEARCH("Mostly",E83)))</formula>
    </cfRule>
  </conditionalFormatting>
  <conditionalFormatting sqref="E83:F83">
    <cfRule type="cellIs" dxfId="411" priority="19" stopIfTrue="1" operator="equal">
      <formula>"Yes - completely"</formula>
    </cfRule>
    <cfRule type="cellIs" dxfId="410" priority="20" stopIfTrue="1" operator="equal">
      <formula>"No - not at all"</formula>
    </cfRule>
    <cfRule type="cellIs" dxfId="409" priority="21" stopIfTrue="1" operator="equal">
      <formula>"Partly"</formula>
    </cfRule>
  </conditionalFormatting>
  <conditionalFormatting sqref="E78:F78">
    <cfRule type="containsText" dxfId="408" priority="38" stopIfTrue="1" operator="containsText" text="Mostly">
      <formula>NOT(ISERROR(SEARCH("Mostly",E78)))</formula>
    </cfRule>
  </conditionalFormatting>
  <conditionalFormatting sqref="E78:F78">
    <cfRule type="cellIs" dxfId="407" priority="39" stopIfTrue="1" operator="equal">
      <formula>"Yes - completely"</formula>
    </cfRule>
    <cfRule type="cellIs" dxfId="406" priority="40" stopIfTrue="1" operator="equal">
      <formula>"No - not at all"</formula>
    </cfRule>
    <cfRule type="cellIs" dxfId="405" priority="41" stopIfTrue="1" operator="equal">
      <formula>"Partly"</formula>
    </cfRule>
  </conditionalFormatting>
  <conditionalFormatting sqref="E77:F77">
    <cfRule type="containsText" dxfId="404" priority="34" stopIfTrue="1" operator="containsText" text="Mostly">
      <formula>NOT(ISERROR(SEARCH("Mostly",E77)))</formula>
    </cfRule>
  </conditionalFormatting>
  <conditionalFormatting sqref="E77:F77">
    <cfRule type="cellIs" dxfId="403" priority="35" stopIfTrue="1" operator="equal">
      <formula>"Yes - completely"</formula>
    </cfRule>
    <cfRule type="cellIs" dxfId="402" priority="36" stopIfTrue="1" operator="equal">
      <formula>"No - not at all"</formula>
    </cfRule>
    <cfRule type="cellIs" dxfId="401" priority="37" stopIfTrue="1" operator="equal">
      <formula>"Partly"</formula>
    </cfRule>
  </conditionalFormatting>
  <conditionalFormatting sqref="E75:F78">
    <cfRule type="containsText" dxfId="400" priority="26" stopIfTrue="1" operator="containsText" text="Mostly">
      <formula>NOT(ISERROR(SEARCH("Mostly",E75)))</formula>
    </cfRule>
  </conditionalFormatting>
  <conditionalFormatting sqref="E75">
    <cfRule type="cellIs" dxfId="399" priority="27" stopIfTrue="1" operator="equal">
      <formula>"Yes - completely"</formula>
    </cfRule>
    <cfRule type="cellIs" dxfId="398" priority="28" stopIfTrue="1" operator="equal">
      <formula>"No - not at all"</formula>
    </cfRule>
    <cfRule type="cellIs" dxfId="397" priority="29" stopIfTrue="1" operator="equal">
      <formula>"Partly"</formula>
    </cfRule>
  </conditionalFormatting>
  <conditionalFormatting sqref="E23:F23 E25:F25 E27:F27">
    <cfRule type="cellIs" dxfId="396" priority="72" stopIfTrue="1" operator="equal">
      <formula>"Yes"</formula>
    </cfRule>
  </conditionalFormatting>
  <conditionalFormatting sqref="E23:F23 E25:F25 E27:F27">
    <cfRule type="cellIs" dxfId="395" priority="71" stopIfTrue="1" operator="equal">
      <formula>"No"</formula>
    </cfRule>
  </conditionalFormatting>
  <conditionalFormatting sqref="E38:F41 E54:F54 E74:F74 E82 E79:F79 E60:F69 E47:F47 E45:F45 E50:F51 E57:F57 E71:F71">
    <cfRule type="containsText" dxfId="394" priority="70" stopIfTrue="1" operator="containsText" text="Mostly">
      <formula>NOT(ISERROR(SEARCH("Mostly",E38)))</formula>
    </cfRule>
  </conditionalFormatting>
  <conditionalFormatting sqref="E74:F74 E82:F82 E54:F54 E47 E38:F41 E79:F79 E60:F69 E50:F51 E45:F45 E57:F57 E71:F71">
    <cfRule type="cellIs" dxfId="393" priority="73" stopIfTrue="1" operator="equal">
      <formula>"Yes - completely"</formula>
    </cfRule>
    <cfRule type="cellIs" dxfId="392" priority="74" stopIfTrue="1" operator="equal">
      <formula>"No - not at all"</formula>
    </cfRule>
    <cfRule type="cellIs" dxfId="391" priority="75" stopIfTrue="1" operator="equal">
      <formula>"Partly"</formula>
    </cfRule>
  </conditionalFormatting>
  <conditionalFormatting sqref="E20">
    <cfRule type="cellIs" dxfId="390" priority="69" stopIfTrue="1" operator="equal">
      <formula>"Yes"</formula>
    </cfRule>
  </conditionalFormatting>
  <conditionalFormatting sqref="E20">
    <cfRule type="cellIs" dxfId="389" priority="68" stopIfTrue="1" operator="equal">
      <formula>"No"</formula>
    </cfRule>
  </conditionalFormatting>
  <conditionalFormatting sqref="E19:E20">
    <cfRule type="cellIs" dxfId="388" priority="66" stopIfTrue="1" operator="equal">
      <formula>"No"</formula>
    </cfRule>
    <cfRule type="cellIs" dxfId="387" priority="67" stopIfTrue="1" operator="equal">
      <formula>"Yes"</formula>
    </cfRule>
  </conditionalFormatting>
  <conditionalFormatting sqref="E42:F42">
    <cfRule type="cellIs" dxfId="386" priority="63" stopIfTrue="1" operator="equal">
      <formula>"Yes - completely"</formula>
    </cfRule>
    <cfRule type="cellIs" dxfId="385" priority="64" stopIfTrue="1" operator="equal">
      <formula>"No - not at all"</formula>
    </cfRule>
    <cfRule type="cellIs" dxfId="384" priority="65" stopIfTrue="1" operator="equal">
      <formula>"Partly"</formula>
    </cfRule>
  </conditionalFormatting>
  <conditionalFormatting sqref="E49:F49">
    <cfRule type="containsText" dxfId="383" priority="58" stopIfTrue="1" operator="containsText" text="Mostly">
      <formula>NOT(ISERROR(SEARCH("Mostly",E49)))</formula>
    </cfRule>
  </conditionalFormatting>
  <conditionalFormatting sqref="E49:F49">
    <cfRule type="cellIs" dxfId="382" priority="59" stopIfTrue="1" operator="equal">
      <formula>"Yes - completely"</formula>
    </cfRule>
    <cfRule type="cellIs" dxfId="381" priority="60" stopIfTrue="1" operator="equal">
      <formula>"No - not at all"</formula>
    </cfRule>
    <cfRule type="cellIs" dxfId="380" priority="61" stopIfTrue="1" operator="equal">
      <formula>"Partly"</formula>
    </cfRule>
  </conditionalFormatting>
  <conditionalFormatting sqref="E48:F49">
    <cfRule type="containsText" dxfId="379" priority="54" stopIfTrue="1" operator="containsText" text="Mostly">
      <formula>NOT(ISERROR(SEARCH("Mostly",E48)))</formula>
    </cfRule>
  </conditionalFormatting>
  <conditionalFormatting sqref="E48:F48">
    <cfRule type="cellIs" dxfId="378" priority="55" stopIfTrue="1" operator="equal">
      <formula>"Yes - completely"</formula>
    </cfRule>
    <cfRule type="cellIs" dxfId="377" priority="56" stopIfTrue="1" operator="equal">
      <formula>"No - not at all"</formula>
    </cfRule>
    <cfRule type="cellIs" dxfId="376" priority="57" stopIfTrue="1" operator="equal">
      <formula>"Partly"</formula>
    </cfRule>
  </conditionalFormatting>
  <conditionalFormatting sqref="E55:F56">
    <cfRule type="containsText" dxfId="375" priority="46" stopIfTrue="1" operator="containsText" text="Mostly">
      <formula>NOT(ISERROR(SEARCH("Mostly",E55)))</formula>
    </cfRule>
  </conditionalFormatting>
  <conditionalFormatting sqref="E55:F55">
    <cfRule type="cellIs" dxfId="374" priority="47" stopIfTrue="1" operator="equal">
      <formula>"Yes - completely"</formula>
    </cfRule>
    <cfRule type="cellIs" dxfId="373" priority="48" stopIfTrue="1" operator="equal">
      <formula>"No - not at all"</formula>
    </cfRule>
    <cfRule type="cellIs" dxfId="372" priority="49" stopIfTrue="1" operator="equal">
      <formula>"Partly"</formula>
    </cfRule>
  </conditionalFormatting>
  <conditionalFormatting sqref="E70:F70">
    <cfRule type="containsText" dxfId="371" priority="42" stopIfTrue="1" operator="containsText" text="Mostly">
      <formula>NOT(ISERROR(SEARCH("Mostly",E70)))</formula>
    </cfRule>
  </conditionalFormatting>
  <conditionalFormatting sqref="E70:F70">
    <cfRule type="cellIs" dxfId="370" priority="43" stopIfTrue="1" operator="equal">
      <formula>"Yes - completely"</formula>
    </cfRule>
    <cfRule type="cellIs" dxfId="369" priority="44" stopIfTrue="1" operator="equal">
      <formula>"No - not at all"</formula>
    </cfRule>
    <cfRule type="cellIs" dxfId="368" priority="45" stopIfTrue="1" operator="equal">
      <formula>"Partly"</formula>
    </cfRule>
  </conditionalFormatting>
  <conditionalFormatting sqref="E76:F76">
    <cfRule type="containsText" dxfId="367" priority="30" stopIfTrue="1" operator="containsText" text="Mostly">
      <formula>NOT(ISERROR(SEARCH("Mostly",E76)))</formula>
    </cfRule>
  </conditionalFormatting>
  <conditionalFormatting sqref="E76:F76">
    <cfRule type="cellIs" dxfId="366" priority="31" stopIfTrue="1" operator="equal">
      <formula>"Yes - completely"</formula>
    </cfRule>
    <cfRule type="cellIs" dxfId="365" priority="32" stopIfTrue="1" operator="equal">
      <formula>"No - not at all"</formula>
    </cfRule>
    <cfRule type="cellIs" dxfId="364" priority="33" stopIfTrue="1" operator="equal">
      <formula>"Partly"</formula>
    </cfRule>
  </conditionalFormatting>
  <conditionalFormatting sqref="E43:F43">
    <cfRule type="containsText" dxfId="363" priority="9" operator="containsText" text="3=more than 50%">
      <formula>NOT(ISERROR(SEARCH("3=more than 50%",E43)))</formula>
    </cfRule>
    <cfRule type="containsText" dxfId="362" priority="10" operator="containsText" text="2=less than 50%">
      <formula>NOT(ISERROR(SEARCH("2=less than 50%",E43)))</formula>
    </cfRule>
    <cfRule type="containsText" dxfId="361" priority="11" operator="containsText" text="4=100%">
      <formula>NOT(ISERROR(SEARCH("4=100%",E43)))</formula>
    </cfRule>
    <cfRule type="containsText" dxfId="360" priority="12" operator="containsText" text="1=0">
      <formula>NOT(ISERROR(SEARCH("1=0",E43)))</formula>
    </cfRule>
    <cfRule type="containsText" dxfId="359" priority="13" operator="containsText" text="4=100%">
      <formula>NOT(ISERROR(SEARCH("4=100%",E43)))</formula>
    </cfRule>
    <cfRule type="containsText" dxfId="358" priority="14" stopIfTrue="1" operator="containsText" text="Mostly">
      <formula>NOT(ISERROR(SEARCH("Mostly",E43)))</formula>
    </cfRule>
  </conditionalFormatting>
  <conditionalFormatting sqref="E43:F43">
    <cfRule type="cellIs" dxfId="357" priority="15" stopIfTrue="1" operator="equal">
      <formula>"Yes - completely"</formula>
    </cfRule>
    <cfRule type="cellIs" dxfId="356" priority="16" stopIfTrue="1" operator="equal">
      <formula>"No - not at all"</formula>
    </cfRule>
    <cfRule type="cellIs" dxfId="355" priority="17" stopIfTrue="1" operator="equal">
      <formula>"Partly"</formula>
    </cfRule>
  </conditionalFormatting>
  <conditionalFormatting sqref="E84:F84">
    <cfRule type="cellIs" dxfId="354" priority="6" stopIfTrue="1" operator="equal">
      <formula>"Yes - completely"</formula>
    </cfRule>
    <cfRule type="cellIs" dxfId="353" priority="7" stopIfTrue="1" operator="equal">
      <formula>"No - not at all"</formula>
    </cfRule>
    <cfRule type="cellIs" dxfId="352" priority="8" stopIfTrue="1" operator="equal">
      <formula>"Partly"</formula>
    </cfRule>
  </conditionalFormatting>
  <conditionalFormatting sqref="E85:F85">
    <cfRule type="cellIs" dxfId="351" priority="2" stopIfTrue="1" operator="equal">
      <formula>"Yes - completely"</formula>
    </cfRule>
    <cfRule type="cellIs" dxfId="350" priority="3" stopIfTrue="1" operator="equal">
      <formula>"No - not at all"</formula>
    </cfRule>
    <cfRule type="cellIs" dxfId="349"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1700-000000000000}">
      <formula1>"Yes - completely,Mostly,Partly,No - not at all,N/A"</formula1>
    </dataValidation>
    <dataValidation type="list" allowBlank="1" showInputMessage="1" showErrorMessage="1" sqref="E19:E20" xr:uid="{00000000-0002-0000-1700-000001000000}">
      <formula1>"Yes, No"</formula1>
    </dataValidation>
    <dataValidation type="list" allowBlank="1" showInputMessage="1" showErrorMessage="1" sqref="E43:F43" xr:uid="{00000000-0002-0000-17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081" r:id="rId4" name="Button 1">
              <controlPr defaultSize="0" print="0" autoFill="0" autoPict="0" macro="[0]!Print_SP">
                <anchor moveWithCells="1" sizeWithCells="1">
                  <from>
                    <xdr:col>10</xdr:col>
                    <xdr:colOff>1371600</xdr:colOff>
                    <xdr:row>0</xdr:row>
                    <xdr:rowOff>152400</xdr:rowOff>
                  </from>
                  <to>
                    <xdr:col>10</xdr:col>
                    <xdr:colOff>3200400</xdr:colOff>
                    <xdr:row>0</xdr:row>
                    <xdr:rowOff>523875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3">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IF(Information_Page!B47=0,"-",Information_Page!B47)</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IF(AND(Information_Page!J47=0,Information_Page!L47=0),"-",Information_Page!J47&amp;", "&amp;Information_Page!L47)</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IF(Information_Page!N47=0,"-",Information_Page!N47)</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IF(Information_Page!M47=0,"-",Information_Page!M47)</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3.1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140"/>
      <c r="G29" s="1140"/>
      <c r="H29" s="1140"/>
      <c r="I29" s="1140"/>
      <c r="J29" s="1140"/>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42"/>
      <c r="H84" s="1142"/>
      <c r="I84" s="1142"/>
      <c r="J84" s="1142"/>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42"/>
      <c r="H85" s="1142"/>
      <c r="I85" s="1142"/>
      <c r="J85" s="1142"/>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348" priority="62" stopIfTrue="1" operator="containsText" text="Mostly">
      <formula>NOT(ISERROR(SEARCH("Mostly",E42)))</formula>
    </cfRule>
  </conditionalFormatting>
  <conditionalFormatting sqref="E44:F44">
    <cfRule type="containsText" dxfId="347" priority="22" stopIfTrue="1" operator="containsText" text="Mostly">
      <formula>NOT(ISERROR(SEARCH("Mostly",E44)))</formula>
    </cfRule>
  </conditionalFormatting>
  <conditionalFormatting sqref="E44:F44">
    <cfRule type="cellIs" dxfId="346" priority="23" stopIfTrue="1" operator="equal">
      <formula>"Yes - completely"</formula>
    </cfRule>
    <cfRule type="cellIs" dxfId="345" priority="24" stopIfTrue="1" operator="equal">
      <formula>"No - not at all"</formula>
    </cfRule>
    <cfRule type="cellIs" dxfId="344" priority="25" stopIfTrue="1" operator="equal">
      <formula>"Partly"</formula>
    </cfRule>
  </conditionalFormatting>
  <conditionalFormatting sqref="E56:F56">
    <cfRule type="containsText" dxfId="343" priority="50" stopIfTrue="1" operator="containsText" text="Mostly">
      <formula>NOT(ISERROR(SEARCH("Mostly",E56)))</formula>
    </cfRule>
  </conditionalFormatting>
  <conditionalFormatting sqref="E56:F56">
    <cfRule type="cellIs" dxfId="342" priority="51" stopIfTrue="1" operator="equal">
      <formula>"Yes - completely"</formula>
    </cfRule>
    <cfRule type="cellIs" dxfId="341" priority="52" stopIfTrue="1" operator="equal">
      <formula>"No - not at all"</formula>
    </cfRule>
    <cfRule type="cellIs" dxfId="340" priority="53" stopIfTrue="1" operator="equal">
      <formula>"Partly"</formula>
    </cfRule>
  </conditionalFormatting>
  <conditionalFormatting sqref="E83:F85">
    <cfRule type="containsText" dxfId="339" priority="18" stopIfTrue="1" operator="containsText" text="Mostly">
      <formula>NOT(ISERROR(SEARCH("Mostly",E83)))</formula>
    </cfRule>
  </conditionalFormatting>
  <conditionalFormatting sqref="E83:F83">
    <cfRule type="cellIs" dxfId="338" priority="19" stopIfTrue="1" operator="equal">
      <formula>"Yes - completely"</formula>
    </cfRule>
    <cfRule type="cellIs" dxfId="337" priority="20" stopIfTrue="1" operator="equal">
      <formula>"No - not at all"</formula>
    </cfRule>
    <cfRule type="cellIs" dxfId="336" priority="21" stopIfTrue="1" operator="equal">
      <formula>"Partly"</formula>
    </cfRule>
  </conditionalFormatting>
  <conditionalFormatting sqref="E78:F78">
    <cfRule type="containsText" dxfId="335" priority="38" stopIfTrue="1" operator="containsText" text="Mostly">
      <formula>NOT(ISERROR(SEARCH("Mostly",E78)))</formula>
    </cfRule>
  </conditionalFormatting>
  <conditionalFormatting sqref="E78:F78">
    <cfRule type="cellIs" dxfId="334" priority="39" stopIfTrue="1" operator="equal">
      <formula>"Yes - completely"</formula>
    </cfRule>
    <cfRule type="cellIs" dxfId="333" priority="40" stopIfTrue="1" operator="equal">
      <formula>"No - not at all"</formula>
    </cfRule>
    <cfRule type="cellIs" dxfId="332" priority="41" stopIfTrue="1" operator="equal">
      <formula>"Partly"</formula>
    </cfRule>
  </conditionalFormatting>
  <conditionalFormatting sqref="E77:F77">
    <cfRule type="containsText" dxfId="331" priority="34" stopIfTrue="1" operator="containsText" text="Mostly">
      <formula>NOT(ISERROR(SEARCH("Mostly",E77)))</formula>
    </cfRule>
  </conditionalFormatting>
  <conditionalFormatting sqref="E77:F77">
    <cfRule type="cellIs" dxfId="330" priority="35" stopIfTrue="1" operator="equal">
      <formula>"Yes - completely"</formula>
    </cfRule>
    <cfRule type="cellIs" dxfId="329" priority="36" stopIfTrue="1" operator="equal">
      <formula>"No - not at all"</formula>
    </cfRule>
    <cfRule type="cellIs" dxfId="328" priority="37" stopIfTrue="1" operator="equal">
      <formula>"Partly"</formula>
    </cfRule>
  </conditionalFormatting>
  <conditionalFormatting sqref="E75:F78">
    <cfRule type="containsText" dxfId="327" priority="26" stopIfTrue="1" operator="containsText" text="Mostly">
      <formula>NOT(ISERROR(SEARCH("Mostly",E75)))</formula>
    </cfRule>
  </conditionalFormatting>
  <conditionalFormatting sqref="E75">
    <cfRule type="cellIs" dxfId="326" priority="27" stopIfTrue="1" operator="equal">
      <formula>"Yes - completely"</formula>
    </cfRule>
    <cfRule type="cellIs" dxfId="325" priority="28" stopIfTrue="1" operator="equal">
      <formula>"No - not at all"</formula>
    </cfRule>
    <cfRule type="cellIs" dxfId="324" priority="29" stopIfTrue="1" operator="equal">
      <formula>"Partly"</formula>
    </cfRule>
  </conditionalFormatting>
  <conditionalFormatting sqref="E23:F23 E25:F25 E27:F27">
    <cfRule type="cellIs" dxfId="323" priority="72" stopIfTrue="1" operator="equal">
      <formula>"Yes"</formula>
    </cfRule>
  </conditionalFormatting>
  <conditionalFormatting sqref="E23:F23 E25:F25 E27:F27">
    <cfRule type="cellIs" dxfId="322" priority="71" stopIfTrue="1" operator="equal">
      <formula>"No"</formula>
    </cfRule>
  </conditionalFormatting>
  <conditionalFormatting sqref="E38:F41 E54:F54 E74:F74 E82 E79:F79 E60:F69 E47:F47 E45:F45 E50:F51 E57:F57 E71:F71">
    <cfRule type="containsText" dxfId="321" priority="70" stopIfTrue="1" operator="containsText" text="Mostly">
      <formula>NOT(ISERROR(SEARCH("Mostly",E38)))</formula>
    </cfRule>
  </conditionalFormatting>
  <conditionalFormatting sqref="E74:F74 E82:F82 E54:F54 E47 E38:F41 E79:F79 E60:F69 E50:F51 E45:F45 E57:F57 E71:F71">
    <cfRule type="cellIs" dxfId="320" priority="73" stopIfTrue="1" operator="equal">
      <formula>"Yes - completely"</formula>
    </cfRule>
    <cfRule type="cellIs" dxfId="319" priority="74" stopIfTrue="1" operator="equal">
      <formula>"No - not at all"</formula>
    </cfRule>
    <cfRule type="cellIs" dxfId="318" priority="75" stopIfTrue="1" operator="equal">
      <formula>"Partly"</formula>
    </cfRule>
  </conditionalFormatting>
  <conditionalFormatting sqref="E20">
    <cfRule type="cellIs" dxfId="317" priority="69" stopIfTrue="1" operator="equal">
      <formula>"Yes"</formula>
    </cfRule>
  </conditionalFormatting>
  <conditionalFormatting sqref="E20">
    <cfRule type="cellIs" dxfId="316" priority="68" stopIfTrue="1" operator="equal">
      <formula>"No"</formula>
    </cfRule>
  </conditionalFormatting>
  <conditionalFormatting sqref="E19:E20">
    <cfRule type="cellIs" dxfId="315" priority="66" stopIfTrue="1" operator="equal">
      <formula>"No"</formula>
    </cfRule>
    <cfRule type="cellIs" dxfId="314" priority="67" stopIfTrue="1" operator="equal">
      <formula>"Yes"</formula>
    </cfRule>
  </conditionalFormatting>
  <conditionalFormatting sqref="E42:F42">
    <cfRule type="cellIs" dxfId="313" priority="63" stopIfTrue="1" operator="equal">
      <formula>"Yes - completely"</formula>
    </cfRule>
    <cfRule type="cellIs" dxfId="312" priority="64" stopIfTrue="1" operator="equal">
      <formula>"No - not at all"</formula>
    </cfRule>
    <cfRule type="cellIs" dxfId="311" priority="65" stopIfTrue="1" operator="equal">
      <formula>"Partly"</formula>
    </cfRule>
  </conditionalFormatting>
  <conditionalFormatting sqref="E49:F49">
    <cfRule type="containsText" dxfId="310" priority="58" stopIfTrue="1" operator="containsText" text="Mostly">
      <formula>NOT(ISERROR(SEARCH("Mostly",E49)))</formula>
    </cfRule>
  </conditionalFormatting>
  <conditionalFormatting sqref="E49:F49">
    <cfRule type="cellIs" dxfId="309" priority="59" stopIfTrue="1" operator="equal">
      <formula>"Yes - completely"</formula>
    </cfRule>
    <cfRule type="cellIs" dxfId="308" priority="60" stopIfTrue="1" operator="equal">
      <formula>"No - not at all"</formula>
    </cfRule>
    <cfRule type="cellIs" dxfId="307" priority="61" stopIfTrue="1" operator="equal">
      <formula>"Partly"</formula>
    </cfRule>
  </conditionalFormatting>
  <conditionalFormatting sqref="E48:F49">
    <cfRule type="containsText" dxfId="306" priority="54" stopIfTrue="1" operator="containsText" text="Mostly">
      <formula>NOT(ISERROR(SEARCH("Mostly",E48)))</formula>
    </cfRule>
  </conditionalFormatting>
  <conditionalFormatting sqref="E48:F48">
    <cfRule type="cellIs" dxfId="305" priority="55" stopIfTrue="1" operator="equal">
      <formula>"Yes - completely"</formula>
    </cfRule>
    <cfRule type="cellIs" dxfId="304" priority="56" stopIfTrue="1" operator="equal">
      <formula>"No - not at all"</formula>
    </cfRule>
    <cfRule type="cellIs" dxfId="303" priority="57" stopIfTrue="1" operator="equal">
      <formula>"Partly"</formula>
    </cfRule>
  </conditionalFormatting>
  <conditionalFormatting sqref="E55:F56">
    <cfRule type="containsText" dxfId="302" priority="46" stopIfTrue="1" operator="containsText" text="Mostly">
      <formula>NOT(ISERROR(SEARCH("Mostly",E55)))</formula>
    </cfRule>
  </conditionalFormatting>
  <conditionalFormatting sqref="E55:F55">
    <cfRule type="cellIs" dxfId="301" priority="47" stopIfTrue="1" operator="equal">
      <formula>"Yes - completely"</formula>
    </cfRule>
    <cfRule type="cellIs" dxfId="300" priority="48" stopIfTrue="1" operator="equal">
      <formula>"No - not at all"</formula>
    </cfRule>
    <cfRule type="cellIs" dxfId="299" priority="49" stopIfTrue="1" operator="equal">
      <formula>"Partly"</formula>
    </cfRule>
  </conditionalFormatting>
  <conditionalFormatting sqref="E70:F70">
    <cfRule type="containsText" dxfId="298" priority="42" stopIfTrue="1" operator="containsText" text="Mostly">
      <formula>NOT(ISERROR(SEARCH("Mostly",E70)))</formula>
    </cfRule>
  </conditionalFormatting>
  <conditionalFormatting sqref="E70:F70">
    <cfRule type="cellIs" dxfId="297" priority="43" stopIfTrue="1" operator="equal">
      <formula>"Yes - completely"</formula>
    </cfRule>
    <cfRule type="cellIs" dxfId="296" priority="44" stopIfTrue="1" operator="equal">
      <formula>"No - not at all"</formula>
    </cfRule>
    <cfRule type="cellIs" dxfId="295" priority="45" stopIfTrue="1" operator="equal">
      <formula>"Partly"</formula>
    </cfRule>
  </conditionalFormatting>
  <conditionalFormatting sqref="E76:F76">
    <cfRule type="containsText" dxfId="294" priority="30" stopIfTrue="1" operator="containsText" text="Mostly">
      <formula>NOT(ISERROR(SEARCH("Mostly",E76)))</formula>
    </cfRule>
  </conditionalFormatting>
  <conditionalFormatting sqref="E76:F76">
    <cfRule type="cellIs" dxfId="293" priority="31" stopIfTrue="1" operator="equal">
      <formula>"Yes - completely"</formula>
    </cfRule>
    <cfRule type="cellIs" dxfId="292" priority="32" stopIfTrue="1" operator="equal">
      <formula>"No - not at all"</formula>
    </cfRule>
    <cfRule type="cellIs" dxfId="291" priority="33" stopIfTrue="1" operator="equal">
      <formula>"Partly"</formula>
    </cfRule>
  </conditionalFormatting>
  <conditionalFormatting sqref="E43:F43">
    <cfRule type="containsText" dxfId="290" priority="9" operator="containsText" text="3=more than 50%">
      <formula>NOT(ISERROR(SEARCH("3=more than 50%",E43)))</formula>
    </cfRule>
    <cfRule type="containsText" dxfId="289" priority="10" operator="containsText" text="2=less than 50%">
      <formula>NOT(ISERROR(SEARCH("2=less than 50%",E43)))</formula>
    </cfRule>
    <cfRule type="containsText" dxfId="288" priority="11" operator="containsText" text="4=100%">
      <formula>NOT(ISERROR(SEARCH("4=100%",E43)))</formula>
    </cfRule>
    <cfRule type="containsText" dxfId="287" priority="12" operator="containsText" text="1=0">
      <formula>NOT(ISERROR(SEARCH("1=0",E43)))</formula>
    </cfRule>
    <cfRule type="containsText" dxfId="286" priority="13" operator="containsText" text="4=100%">
      <formula>NOT(ISERROR(SEARCH("4=100%",E43)))</formula>
    </cfRule>
    <cfRule type="containsText" dxfId="285" priority="14" stopIfTrue="1" operator="containsText" text="Mostly">
      <formula>NOT(ISERROR(SEARCH("Mostly",E43)))</formula>
    </cfRule>
  </conditionalFormatting>
  <conditionalFormatting sqref="E43:F43">
    <cfRule type="cellIs" dxfId="284" priority="15" stopIfTrue="1" operator="equal">
      <formula>"Yes - completely"</formula>
    </cfRule>
    <cfRule type="cellIs" dxfId="283" priority="16" stopIfTrue="1" operator="equal">
      <formula>"No - not at all"</formula>
    </cfRule>
    <cfRule type="cellIs" dxfId="282" priority="17" stopIfTrue="1" operator="equal">
      <formula>"Partly"</formula>
    </cfRule>
  </conditionalFormatting>
  <conditionalFormatting sqref="E84:F84">
    <cfRule type="cellIs" dxfId="281" priority="6" stopIfTrue="1" operator="equal">
      <formula>"Yes - completely"</formula>
    </cfRule>
    <cfRule type="cellIs" dxfId="280" priority="7" stopIfTrue="1" operator="equal">
      <formula>"No - not at all"</formula>
    </cfRule>
    <cfRule type="cellIs" dxfId="279" priority="8" stopIfTrue="1" operator="equal">
      <formula>"Partly"</formula>
    </cfRule>
  </conditionalFormatting>
  <conditionalFormatting sqref="E85:F85">
    <cfRule type="cellIs" dxfId="278" priority="2" stopIfTrue="1" operator="equal">
      <formula>"Yes - completely"</formula>
    </cfRule>
    <cfRule type="cellIs" dxfId="277" priority="3" stopIfTrue="1" operator="equal">
      <formula>"No - not at all"</formula>
    </cfRule>
    <cfRule type="cellIs" dxfId="276" priority="4" stopIfTrue="1" operator="equal">
      <formula>"Partly"</formula>
    </cfRule>
  </conditionalFormatting>
  <dataValidations count="3">
    <dataValidation type="list" allowBlank="1" showInputMessage="1" showErrorMessage="1" sqref="E43:F43" xr:uid="{00000000-0002-0000-1800-000000000000}">
      <formula1>"1=0, 2=less than 50%, 3=more than 50%, 4=100%,N/A"</formula1>
    </dataValidation>
    <dataValidation type="list" allowBlank="1" showInputMessage="1" showErrorMessage="1" sqref="E19:E20" xr:uid="{00000000-0002-0000-1800-000001000000}">
      <formula1>"Yes, No"</formula1>
    </dataValidation>
    <dataValidation type="list" allowBlank="1" showInputMessage="1" showErrorMessage="1" sqref="E76:F79 E74:F74 E47:F51 E75 E60:E71 F60:F64 E54:F57 F66:F71 E44:F45 E38:F42 E82:F85" xr:uid="{00000000-0002-0000-18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Print_SP">
                <anchor moveWithCells="1" sizeWithCells="1">
                  <from>
                    <xdr:col>10</xdr:col>
                    <xdr:colOff>1343025</xdr:colOff>
                    <xdr:row>0</xdr:row>
                    <xdr:rowOff>123825</xdr:rowOff>
                  </from>
                  <to>
                    <xdr:col>10</xdr:col>
                    <xdr:colOff>3162300</xdr:colOff>
                    <xdr:row>0</xdr:row>
                    <xdr:rowOff>495300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44">
    <tabColor indexed="11"/>
    <pageSetUpPr fitToPage="1"/>
  </sheetPr>
  <dimension ref="A1:JJ168"/>
  <sheetViews>
    <sheetView zoomScale="70" zoomScaleNormal="70" zoomScaleSheetLayoutView="75" workbookViewId="0">
      <selection activeCell="E5" sqref="E5:J5"/>
    </sheetView>
  </sheetViews>
  <sheetFormatPr defaultColWidth="9.28515625" defaultRowHeight="50.25" customHeight="1" x14ac:dyDescent="0.2"/>
  <cols>
    <col min="1" max="1" width="4.7109375" style="19" customWidth="1"/>
    <col min="2" max="2" width="4.7109375" style="196" hidden="1" customWidth="1"/>
    <col min="3" max="3" width="73.42578125" style="55" customWidth="1"/>
    <col min="4" max="4" width="19.7109375" style="55" hidden="1" customWidth="1"/>
    <col min="5" max="5" width="14.28515625" style="55" customWidth="1"/>
    <col min="6" max="6" width="14.28515625" style="209" customWidth="1"/>
    <col min="7" max="8" width="14.28515625" style="55" customWidth="1"/>
    <col min="9" max="9" width="19.7109375" style="19" customWidth="1"/>
    <col min="10" max="10" width="72.5703125" style="19" customWidth="1"/>
    <col min="11" max="11" width="64.5703125" style="7" customWidth="1"/>
    <col min="12" max="12" width="9.28515625" style="17"/>
    <col min="13" max="20" width="9.28515625" style="59"/>
    <col min="21" max="21" width="0" style="59" hidden="1" customWidth="1"/>
    <col min="22" max="27" width="9.28515625" style="59"/>
    <col min="28" max="28" width="10.28515625" style="59" customWidth="1"/>
    <col min="29" max="29" width="9.28515625" style="59"/>
    <col min="30" max="30" width="25.5703125" style="59" customWidth="1"/>
    <col min="31" max="36" width="9.28515625" style="59"/>
    <col min="37" max="37" width="42.85546875" style="59" customWidth="1"/>
    <col min="38" max="38" width="14.42578125" style="59" bestFit="1" customWidth="1"/>
    <col min="39" max="39" width="8.28515625" style="59" bestFit="1" customWidth="1"/>
    <col min="40" max="40" width="11.42578125" style="59" bestFit="1" customWidth="1"/>
    <col min="41" max="270" width="9.28515625" style="59"/>
    <col min="271" max="16384" width="9.28515625" style="7"/>
  </cols>
  <sheetData>
    <row r="1" spans="1:270" ht="48.75" customHeight="1" x14ac:dyDescent="0.2">
      <c r="A1" s="1143" t="s">
        <v>109</v>
      </c>
      <c r="B1" s="1144"/>
      <c r="C1" s="1144"/>
      <c r="D1" s="1144"/>
      <c r="E1" s="1144"/>
      <c r="F1" s="1144"/>
      <c r="G1" s="1144"/>
      <c r="H1" s="1144"/>
      <c r="I1" s="1144"/>
      <c r="J1" s="1145"/>
      <c r="K1" s="51"/>
      <c r="L1" s="51"/>
    </row>
    <row r="2" spans="1:270" s="40" customFormat="1" ht="30" customHeight="1" x14ac:dyDescent="0.2">
      <c r="A2" s="1032" t="s">
        <v>198</v>
      </c>
      <c r="B2" s="1033"/>
      <c r="C2" s="1033"/>
      <c r="D2" s="83"/>
      <c r="E2" s="1034" t="str">
        <f>IF(Information_Page!B48=0,"-",Information_Page!B48)</f>
        <v>-</v>
      </c>
      <c r="F2" s="1035"/>
      <c r="G2" s="1035"/>
      <c r="H2" s="1035"/>
      <c r="I2" s="1035"/>
      <c r="J2" s="1036"/>
      <c r="K2" s="60"/>
      <c r="L2" s="60"/>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c r="IT2" s="59"/>
      <c r="IU2" s="59"/>
      <c r="IV2" s="59"/>
      <c r="IW2" s="59"/>
      <c r="IX2" s="59"/>
      <c r="IY2" s="59"/>
      <c r="IZ2" s="59"/>
      <c r="JA2" s="59"/>
      <c r="JB2" s="59"/>
      <c r="JC2" s="59"/>
      <c r="JD2" s="59"/>
      <c r="JE2" s="59"/>
      <c r="JF2" s="59"/>
      <c r="JG2" s="59"/>
      <c r="JH2" s="59"/>
      <c r="JI2" s="59"/>
      <c r="JJ2" s="59"/>
    </row>
    <row r="3" spans="1:270" s="27" customFormat="1" ht="30" customHeight="1" x14ac:dyDescent="0.2">
      <c r="A3" s="1032" t="s">
        <v>222</v>
      </c>
      <c r="B3" s="1033"/>
      <c r="C3" s="1033"/>
      <c r="D3" s="83"/>
      <c r="E3" s="1034" t="str">
        <f>IF(AND(Information_Page!J48=0,Information_Page!L48=0),"-",Information_Page!J48&amp;", "&amp;Information_Page!L48)</f>
        <v>-</v>
      </c>
      <c r="F3" s="1035"/>
      <c r="G3" s="1035"/>
      <c r="H3" s="1035"/>
      <c r="I3" s="1035"/>
      <c r="J3" s="1036"/>
      <c r="K3" s="60"/>
      <c r="L3" s="60"/>
      <c r="M3" s="59"/>
      <c r="N3" s="59"/>
      <c r="O3" s="59"/>
      <c r="P3" s="59"/>
      <c r="Q3" s="59"/>
      <c r="R3" s="59"/>
      <c r="S3" s="59"/>
      <c r="T3" s="59"/>
      <c r="U3" s="59"/>
      <c r="V3" s="59"/>
      <c r="W3" s="59"/>
      <c r="X3" s="59"/>
      <c r="Y3" s="59"/>
      <c r="Z3" s="59"/>
      <c r="AA3" s="59"/>
      <c r="AB3" s="185" t="s">
        <v>105</v>
      </c>
      <c r="AC3" s="185"/>
      <c r="AD3" s="185"/>
      <c r="AE3" s="185"/>
      <c r="AF3" s="185"/>
      <c r="AG3" s="185"/>
      <c r="AH3" s="59"/>
      <c r="AI3" s="192" t="s">
        <v>313</v>
      </c>
      <c r="AJ3" s="192"/>
      <c r="AK3" s="192"/>
      <c r="AL3" s="59"/>
      <c r="AM3" s="59"/>
      <c r="AN3" s="59"/>
      <c r="AO3" s="59"/>
      <c r="AP3" s="59"/>
      <c r="AQ3" s="59"/>
      <c r="AR3" s="59"/>
      <c r="AS3" s="59"/>
      <c r="AT3" s="59"/>
      <c r="AU3" s="59"/>
      <c r="AV3" s="59"/>
      <c r="AW3" s="59"/>
      <c r="AX3" s="59"/>
      <c r="AY3" s="59"/>
      <c r="AZ3" s="59"/>
      <c r="BA3" s="59"/>
      <c r="BB3" s="59"/>
      <c r="BC3" s="59"/>
      <c r="BD3" s="59"/>
      <c r="BE3" s="59"/>
      <c r="BF3" s="59"/>
      <c r="BG3" s="59"/>
      <c r="BH3" s="59"/>
      <c r="BI3" s="59"/>
      <c r="BJ3" s="59"/>
      <c r="BK3" s="59"/>
      <c r="BL3" s="59"/>
      <c r="BM3" s="59"/>
      <c r="BN3" s="59"/>
      <c r="BO3" s="59"/>
      <c r="BP3" s="59"/>
      <c r="BQ3" s="59"/>
      <c r="BR3" s="59"/>
      <c r="BS3" s="59"/>
      <c r="BT3" s="59"/>
      <c r="BU3" s="59"/>
      <c r="BV3" s="59"/>
      <c r="BW3" s="59"/>
      <c r="BX3" s="59"/>
      <c r="BY3" s="59"/>
      <c r="BZ3" s="59"/>
      <c r="CA3" s="59"/>
      <c r="CB3" s="59"/>
      <c r="CC3" s="59"/>
      <c r="CD3" s="59"/>
      <c r="CE3" s="59"/>
      <c r="CF3" s="59"/>
      <c r="CG3" s="59"/>
      <c r="CH3" s="59"/>
      <c r="CI3" s="59"/>
      <c r="CJ3" s="59"/>
      <c r="CK3" s="59"/>
      <c r="CL3" s="59"/>
      <c r="CM3" s="59"/>
      <c r="CN3" s="59"/>
      <c r="CO3" s="59"/>
      <c r="CP3" s="59"/>
      <c r="CQ3" s="59"/>
      <c r="CR3" s="59"/>
      <c r="CS3" s="59"/>
      <c r="CT3" s="59"/>
      <c r="CU3" s="59"/>
      <c r="CV3" s="59"/>
      <c r="CW3" s="59"/>
      <c r="CX3" s="59"/>
      <c r="CY3" s="59"/>
      <c r="CZ3" s="59"/>
      <c r="DA3" s="59"/>
      <c r="DB3" s="59"/>
      <c r="DC3" s="59"/>
      <c r="DD3" s="59"/>
      <c r="DE3" s="59"/>
      <c r="DF3" s="59"/>
      <c r="DG3" s="59"/>
      <c r="DH3" s="59"/>
      <c r="DI3" s="59"/>
      <c r="DJ3" s="59"/>
      <c r="DK3" s="59"/>
      <c r="DL3" s="59"/>
      <c r="DM3" s="59"/>
      <c r="DN3" s="59"/>
      <c r="DO3" s="59"/>
      <c r="DP3" s="59"/>
      <c r="DQ3" s="59"/>
      <c r="DR3" s="59"/>
      <c r="DS3" s="59"/>
      <c r="DT3" s="59"/>
      <c r="DU3" s="59"/>
      <c r="DV3" s="59"/>
      <c r="DW3" s="59"/>
      <c r="DX3" s="59"/>
      <c r="DY3" s="59"/>
      <c r="DZ3" s="59"/>
      <c r="EA3" s="59"/>
      <c r="EB3" s="59"/>
      <c r="EC3" s="59"/>
      <c r="ED3" s="59"/>
      <c r="EE3" s="59"/>
      <c r="EF3" s="59"/>
      <c r="EG3" s="59"/>
      <c r="EH3" s="59"/>
      <c r="EI3" s="59"/>
      <c r="EJ3" s="59"/>
      <c r="EK3" s="59"/>
      <c r="EL3" s="59"/>
      <c r="EM3" s="59"/>
      <c r="EN3" s="59"/>
      <c r="EO3" s="59"/>
      <c r="EP3" s="59"/>
      <c r="EQ3" s="59"/>
      <c r="ER3" s="59"/>
      <c r="ES3" s="59"/>
      <c r="ET3" s="59"/>
      <c r="EU3" s="59"/>
      <c r="EV3" s="59"/>
      <c r="EW3" s="59"/>
      <c r="EX3" s="59"/>
      <c r="EY3" s="59"/>
      <c r="EZ3" s="59"/>
      <c r="FA3" s="59"/>
      <c r="FB3" s="59"/>
      <c r="FC3" s="59"/>
      <c r="FD3" s="59"/>
      <c r="FE3" s="59"/>
      <c r="FF3" s="59"/>
      <c r="FG3" s="59"/>
      <c r="FH3" s="59"/>
      <c r="FI3" s="59"/>
      <c r="FJ3" s="59"/>
      <c r="FK3" s="59"/>
      <c r="FL3" s="59"/>
      <c r="FM3" s="59"/>
      <c r="FN3" s="59"/>
      <c r="FO3" s="59"/>
      <c r="FP3" s="59"/>
      <c r="FQ3" s="59"/>
      <c r="FR3" s="59"/>
      <c r="FS3" s="59"/>
      <c r="FT3" s="59"/>
      <c r="FU3" s="59"/>
      <c r="FV3" s="59"/>
      <c r="FW3" s="59"/>
      <c r="FX3" s="59"/>
      <c r="FY3" s="59"/>
      <c r="FZ3" s="59"/>
      <c r="GA3" s="59"/>
      <c r="GB3" s="59"/>
      <c r="GC3" s="59"/>
      <c r="GD3" s="59"/>
      <c r="GE3" s="59"/>
      <c r="GF3" s="59"/>
      <c r="GG3" s="59"/>
      <c r="GH3" s="59"/>
      <c r="GI3" s="59"/>
      <c r="GJ3" s="59"/>
      <c r="GK3" s="59"/>
      <c r="GL3" s="59"/>
      <c r="GM3" s="59"/>
      <c r="GN3" s="59"/>
      <c r="GO3" s="59"/>
      <c r="GP3" s="59"/>
      <c r="GQ3" s="59"/>
      <c r="GR3" s="59"/>
      <c r="GS3" s="59"/>
      <c r="GT3" s="59"/>
      <c r="GU3" s="59"/>
      <c r="GV3" s="59"/>
      <c r="GW3" s="59"/>
      <c r="GX3" s="59"/>
      <c r="GY3" s="59"/>
      <c r="GZ3" s="59"/>
      <c r="HA3" s="59"/>
      <c r="HB3" s="59"/>
      <c r="HC3" s="59"/>
      <c r="HD3" s="59"/>
      <c r="HE3" s="59"/>
      <c r="HF3" s="59"/>
      <c r="HG3" s="59"/>
      <c r="HH3" s="59"/>
      <c r="HI3" s="59"/>
      <c r="HJ3" s="59"/>
      <c r="HK3" s="59"/>
      <c r="HL3" s="59"/>
      <c r="HM3" s="59"/>
      <c r="HN3" s="59"/>
      <c r="HO3" s="59"/>
      <c r="HP3" s="59"/>
      <c r="HQ3" s="59"/>
      <c r="HR3" s="59"/>
      <c r="HS3" s="59"/>
      <c r="HT3" s="59"/>
      <c r="HU3" s="59"/>
      <c r="HV3" s="59"/>
      <c r="HW3" s="59"/>
      <c r="HX3" s="59"/>
      <c r="HY3" s="59"/>
      <c r="HZ3" s="59"/>
      <c r="IA3" s="59"/>
      <c r="IB3" s="59"/>
      <c r="IC3" s="59"/>
      <c r="ID3" s="59"/>
      <c r="IE3" s="59"/>
      <c r="IF3" s="59"/>
      <c r="IG3" s="59"/>
      <c r="IH3" s="59"/>
      <c r="II3" s="59"/>
      <c r="IJ3" s="59"/>
      <c r="IK3" s="59"/>
      <c r="IL3" s="59"/>
      <c r="IM3" s="59"/>
      <c r="IN3" s="59"/>
      <c r="IO3" s="59"/>
      <c r="IP3" s="59"/>
      <c r="IQ3" s="59"/>
      <c r="IR3" s="59"/>
      <c r="IS3" s="59"/>
      <c r="IT3" s="59"/>
      <c r="IU3" s="59"/>
      <c r="IV3" s="59"/>
      <c r="IW3" s="59"/>
      <c r="IX3" s="59"/>
      <c r="IY3" s="59"/>
      <c r="IZ3" s="59"/>
      <c r="JA3" s="59"/>
      <c r="JB3" s="59"/>
      <c r="JC3" s="59"/>
      <c r="JD3" s="59"/>
      <c r="JE3" s="59"/>
      <c r="JF3" s="59"/>
      <c r="JG3" s="59"/>
      <c r="JH3" s="59"/>
      <c r="JI3" s="59"/>
      <c r="JJ3" s="59"/>
    </row>
    <row r="4" spans="1:270" ht="30" customHeight="1" x14ac:dyDescent="0.2">
      <c r="A4" s="1032" t="s">
        <v>322</v>
      </c>
      <c r="B4" s="1033"/>
      <c r="C4" s="1033"/>
      <c r="D4" s="231"/>
      <c r="E4" s="1034" t="str">
        <f>IF(Information_Page!G7=0,"-",Information_Page!G7)</f>
        <v>-</v>
      </c>
      <c r="F4" s="1037"/>
      <c r="G4" s="1037"/>
      <c r="H4" s="1037"/>
      <c r="I4" s="1037"/>
      <c r="J4" s="1038"/>
      <c r="K4" s="60"/>
      <c r="L4" s="60"/>
      <c r="AB4" s="185"/>
      <c r="AC4" s="185"/>
      <c r="AD4" s="185"/>
      <c r="AE4" s="185"/>
      <c r="AF4" s="185"/>
      <c r="AG4" s="185"/>
      <c r="AI4" s="193">
        <v>1</v>
      </c>
      <c r="AJ4" s="194" t="str">
        <f>D45</f>
        <v>N/A</v>
      </c>
      <c r="AK4" s="192" t="s">
        <v>91</v>
      </c>
    </row>
    <row r="5" spans="1:270" ht="30" customHeight="1" x14ac:dyDescent="0.2">
      <c r="A5" s="1032" t="s">
        <v>106</v>
      </c>
      <c r="B5" s="1033"/>
      <c r="C5" s="1033"/>
      <c r="D5" s="231"/>
      <c r="E5" s="1041" t="str">
        <f>IF(Information_Page!N48=0,"-",Information_Page!N48)</f>
        <v>-</v>
      </c>
      <c r="F5" s="1042"/>
      <c r="G5" s="1042"/>
      <c r="H5" s="1042"/>
      <c r="I5" s="1042"/>
      <c r="J5" s="1043"/>
      <c r="K5" s="61"/>
      <c r="L5" s="60"/>
      <c r="AB5" s="185"/>
      <c r="AC5" s="185"/>
      <c r="AD5" s="185"/>
      <c r="AE5" s="185"/>
      <c r="AF5" s="185"/>
      <c r="AG5" s="185"/>
      <c r="AI5" s="193">
        <v>2</v>
      </c>
      <c r="AJ5" s="194" t="str">
        <f>D52</f>
        <v>N/A</v>
      </c>
      <c r="AK5" s="195" t="s">
        <v>94</v>
      </c>
    </row>
    <row r="6" spans="1:270" ht="30" customHeight="1" x14ac:dyDescent="0.2">
      <c r="A6" s="1039" t="s">
        <v>199</v>
      </c>
      <c r="B6" s="1040"/>
      <c r="C6" s="1040"/>
      <c r="D6" s="231"/>
      <c r="E6" s="1044" t="str">
        <f>IF(Information_Page!M48=0,"-",Information_Page!M48)</f>
        <v>-</v>
      </c>
      <c r="F6" s="1045"/>
      <c r="G6" s="1045"/>
      <c r="H6" s="1045"/>
      <c r="I6" s="1045"/>
      <c r="J6" s="1046"/>
      <c r="K6" s="61"/>
      <c r="L6" s="60"/>
      <c r="AB6" s="185">
        <v>1</v>
      </c>
      <c r="AC6" s="191" t="str">
        <f>D37</f>
        <v>N/A</v>
      </c>
      <c r="AD6" s="185" t="s">
        <v>91</v>
      </c>
      <c r="AE6" s="185"/>
      <c r="AF6" s="185"/>
      <c r="AG6" s="185"/>
      <c r="AI6" s="193">
        <v>3</v>
      </c>
      <c r="AJ6" s="194" t="str">
        <f>D58</f>
        <v>N/A</v>
      </c>
      <c r="AK6" s="195" t="s">
        <v>92</v>
      </c>
    </row>
    <row r="7" spans="1:270" ht="30" customHeight="1" x14ac:dyDescent="0.2">
      <c r="A7" s="1039" t="s">
        <v>182</v>
      </c>
      <c r="B7" s="1040"/>
      <c r="C7" s="1040"/>
      <c r="D7" s="232"/>
      <c r="E7" s="1044" t="str">
        <f>IF(Information_Page!G9=0,"-",Information_Page!G9)</f>
        <v>-</v>
      </c>
      <c r="F7" s="1045"/>
      <c r="G7" s="1045"/>
      <c r="H7" s="1045"/>
      <c r="I7" s="1045"/>
      <c r="J7" s="1046"/>
      <c r="K7" s="61"/>
      <c r="L7" s="60"/>
      <c r="AB7" s="185">
        <v>2</v>
      </c>
      <c r="AC7" s="191" t="str">
        <f>D46</f>
        <v>N/A</v>
      </c>
      <c r="AD7" s="185" t="s">
        <v>223</v>
      </c>
      <c r="AE7" s="185"/>
      <c r="AF7" s="185"/>
      <c r="AG7" s="185"/>
      <c r="AI7" s="193">
        <v>4</v>
      </c>
      <c r="AJ7" s="194" t="str">
        <f>D72</f>
        <v>N/A</v>
      </c>
      <c r="AK7" s="192" t="s">
        <v>93</v>
      </c>
    </row>
    <row r="8" spans="1:270" s="27" customFormat="1" ht="20.25" customHeight="1" x14ac:dyDescent="0.2">
      <c r="A8" s="1032" t="s">
        <v>52</v>
      </c>
      <c r="B8" s="1033"/>
      <c r="C8" s="1033"/>
      <c r="D8" s="231"/>
      <c r="E8" s="1034"/>
      <c r="F8" s="1037"/>
      <c r="G8" s="1037"/>
      <c r="H8" s="1037"/>
      <c r="I8" s="1037"/>
      <c r="J8" s="1038"/>
      <c r="K8" s="60"/>
      <c r="L8" s="25"/>
      <c r="M8" s="59"/>
      <c r="N8" s="59"/>
      <c r="O8" s="59"/>
      <c r="P8" s="59"/>
      <c r="Q8" s="59"/>
      <c r="R8" s="59"/>
      <c r="S8" s="59"/>
      <c r="T8" s="59"/>
      <c r="U8" s="59"/>
      <c r="V8" s="59"/>
      <c r="W8" s="59"/>
      <c r="X8" s="59"/>
      <c r="Y8" s="59"/>
      <c r="Z8" s="59"/>
      <c r="AA8" s="59"/>
      <c r="AB8" s="185">
        <v>3</v>
      </c>
      <c r="AC8" s="191" t="str">
        <f>D53</f>
        <v>N/A</v>
      </c>
      <c r="AD8" s="185" t="s">
        <v>92</v>
      </c>
      <c r="AE8" s="185"/>
      <c r="AF8" s="185"/>
      <c r="AG8" s="185"/>
      <c r="AH8" s="59"/>
      <c r="AI8" s="193">
        <v>5</v>
      </c>
      <c r="AJ8" s="194" t="str">
        <f>D80</f>
        <v>N/A</v>
      </c>
      <c r="AK8" s="192" t="s">
        <v>195</v>
      </c>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c r="BS8" s="59"/>
      <c r="BT8" s="59"/>
      <c r="BU8" s="59"/>
      <c r="BV8" s="59"/>
      <c r="BW8" s="59"/>
      <c r="BX8" s="59"/>
      <c r="BY8" s="59"/>
      <c r="BZ8" s="59"/>
      <c r="CA8" s="59"/>
      <c r="CB8" s="59"/>
      <c r="CC8" s="59"/>
      <c r="CD8" s="59"/>
      <c r="CE8" s="59"/>
      <c r="CF8" s="59"/>
      <c r="CG8" s="59"/>
      <c r="CH8" s="59"/>
      <c r="CI8" s="59"/>
      <c r="CJ8" s="59"/>
      <c r="CK8" s="59"/>
      <c r="CL8" s="59"/>
      <c r="CM8" s="59"/>
      <c r="CN8" s="59"/>
      <c r="CO8" s="59"/>
      <c r="CP8" s="59"/>
      <c r="CQ8" s="59"/>
      <c r="CR8" s="59"/>
      <c r="CS8" s="59"/>
      <c r="CT8" s="59"/>
      <c r="CU8" s="59"/>
      <c r="CV8" s="59"/>
      <c r="CW8" s="59"/>
      <c r="CX8" s="59"/>
      <c r="CY8" s="59"/>
      <c r="CZ8" s="59"/>
      <c r="DA8" s="59"/>
      <c r="DB8" s="59"/>
      <c r="DC8" s="59"/>
      <c r="DD8" s="59"/>
      <c r="DE8" s="59"/>
      <c r="DF8" s="59"/>
      <c r="DG8" s="59"/>
      <c r="DH8" s="59"/>
      <c r="DI8" s="59"/>
      <c r="DJ8" s="59"/>
      <c r="DK8" s="59"/>
      <c r="DL8" s="59"/>
      <c r="DM8" s="59"/>
      <c r="DN8" s="59"/>
      <c r="DO8" s="59"/>
      <c r="DP8" s="59"/>
      <c r="DQ8" s="59"/>
      <c r="DR8" s="59"/>
      <c r="DS8" s="59"/>
      <c r="DT8" s="59"/>
      <c r="DU8" s="59"/>
      <c r="DV8" s="59"/>
      <c r="DW8" s="59"/>
      <c r="DX8" s="59"/>
      <c r="DY8" s="59"/>
      <c r="DZ8" s="59"/>
      <c r="EA8" s="59"/>
      <c r="EB8" s="59"/>
      <c r="EC8" s="59"/>
      <c r="ED8" s="59"/>
      <c r="EE8" s="59"/>
      <c r="EF8" s="59"/>
      <c r="EG8" s="59"/>
      <c r="EH8" s="59"/>
      <c r="EI8" s="59"/>
      <c r="EJ8" s="59"/>
      <c r="EK8" s="59"/>
      <c r="EL8" s="59"/>
      <c r="EM8" s="59"/>
      <c r="EN8" s="59"/>
      <c r="EO8" s="59"/>
      <c r="EP8" s="59"/>
      <c r="EQ8" s="59"/>
      <c r="ER8" s="59"/>
      <c r="ES8" s="59"/>
      <c r="ET8" s="59"/>
      <c r="EU8" s="59"/>
      <c r="EV8" s="59"/>
      <c r="EW8" s="59"/>
      <c r="EX8" s="59"/>
      <c r="EY8" s="59"/>
      <c r="EZ8" s="59"/>
      <c r="FA8" s="59"/>
      <c r="FB8" s="59"/>
      <c r="FC8" s="59"/>
      <c r="FD8" s="59"/>
      <c r="FE8" s="59"/>
      <c r="FF8" s="59"/>
      <c r="FG8" s="59"/>
      <c r="FH8" s="59"/>
      <c r="FI8" s="59"/>
      <c r="FJ8" s="59"/>
      <c r="FK8" s="59"/>
      <c r="FL8" s="59"/>
      <c r="FM8" s="59"/>
      <c r="FN8" s="59"/>
      <c r="FO8" s="59"/>
      <c r="FP8" s="59"/>
      <c r="FQ8" s="59"/>
      <c r="FR8" s="59"/>
      <c r="FS8" s="59"/>
      <c r="FT8" s="59"/>
      <c r="FU8" s="59"/>
      <c r="FV8" s="59"/>
      <c r="FW8" s="59"/>
      <c r="FX8" s="59"/>
      <c r="FY8" s="59"/>
      <c r="FZ8" s="59"/>
      <c r="GA8" s="59"/>
      <c r="GB8" s="59"/>
      <c r="GC8" s="59"/>
      <c r="GD8" s="59"/>
      <c r="GE8" s="59"/>
      <c r="GF8" s="59"/>
      <c r="GG8" s="59"/>
      <c r="GH8" s="59"/>
      <c r="GI8" s="59"/>
      <c r="GJ8" s="59"/>
      <c r="GK8" s="59"/>
      <c r="GL8" s="59"/>
      <c r="GM8" s="59"/>
      <c r="GN8" s="59"/>
      <c r="GO8" s="59"/>
      <c r="GP8" s="59"/>
      <c r="GQ8" s="59"/>
      <c r="GR8" s="59"/>
      <c r="GS8" s="59"/>
      <c r="GT8" s="59"/>
      <c r="GU8" s="59"/>
      <c r="GV8" s="59"/>
      <c r="GW8" s="59"/>
      <c r="GX8" s="59"/>
      <c r="GY8" s="59"/>
      <c r="GZ8" s="59"/>
      <c r="HA8" s="59"/>
      <c r="HB8" s="59"/>
      <c r="HC8" s="59"/>
      <c r="HD8" s="59"/>
      <c r="HE8" s="59"/>
      <c r="HF8" s="59"/>
      <c r="HG8" s="59"/>
      <c r="HH8" s="59"/>
      <c r="HI8" s="59"/>
      <c r="HJ8" s="59"/>
      <c r="HK8" s="59"/>
      <c r="HL8" s="59"/>
      <c r="HM8" s="59"/>
      <c r="HN8" s="59"/>
      <c r="HO8" s="59"/>
      <c r="HP8" s="59"/>
      <c r="HQ8" s="59"/>
      <c r="HR8" s="59"/>
      <c r="HS8" s="59"/>
      <c r="HT8" s="59"/>
      <c r="HU8" s="59"/>
      <c r="HV8" s="59"/>
      <c r="HW8" s="59"/>
      <c r="HX8" s="59"/>
      <c r="HY8" s="59"/>
      <c r="HZ8" s="59"/>
      <c r="IA8" s="59"/>
      <c r="IB8" s="59"/>
      <c r="IC8" s="59"/>
      <c r="ID8" s="59"/>
      <c r="IE8" s="59"/>
      <c r="IF8" s="59"/>
      <c r="IG8" s="59"/>
      <c r="IH8" s="59"/>
      <c r="II8" s="59"/>
      <c r="IJ8" s="59"/>
      <c r="IK8" s="59"/>
      <c r="IL8" s="59"/>
      <c r="IM8" s="59"/>
      <c r="IN8" s="59"/>
      <c r="IO8" s="59"/>
      <c r="IP8" s="59"/>
      <c r="IQ8" s="59"/>
      <c r="IR8" s="59"/>
      <c r="IS8" s="59"/>
      <c r="IT8" s="59"/>
      <c r="IU8" s="59"/>
      <c r="IV8" s="59"/>
      <c r="IW8" s="59"/>
      <c r="IX8" s="59"/>
      <c r="IY8" s="59"/>
      <c r="IZ8" s="59"/>
      <c r="JA8" s="59"/>
      <c r="JB8" s="59"/>
      <c r="JC8" s="59"/>
      <c r="JD8" s="59"/>
      <c r="JE8" s="59"/>
      <c r="JF8" s="59"/>
      <c r="JG8" s="59"/>
      <c r="JH8" s="59"/>
      <c r="JI8" s="59"/>
      <c r="JJ8" s="59"/>
    </row>
    <row r="9" spans="1:270" s="27" customFormat="1" ht="90.75" customHeight="1" thickBot="1" x14ac:dyDescent="0.25">
      <c r="A9" s="1047" t="s">
        <v>101</v>
      </c>
      <c r="B9" s="1048"/>
      <c r="C9" s="1048"/>
      <c r="D9" s="1049"/>
      <c r="E9" s="1050" t="s">
        <v>200</v>
      </c>
      <c r="F9" s="1051"/>
      <c r="G9" s="1050" t="s">
        <v>201</v>
      </c>
      <c r="H9" s="1051"/>
      <c r="I9" s="1051"/>
      <c r="J9" s="1052"/>
      <c r="K9" s="51"/>
      <c r="L9" s="189"/>
      <c r="M9" s="59"/>
      <c r="N9" s="59"/>
      <c r="O9" s="59"/>
      <c r="P9" s="59"/>
      <c r="Q9" s="59"/>
      <c r="R9" s="59"/>
      <c r="S9" s="59"/>
      <c r="T9" s="59"/>
      <c r="U9" s="59"/>
      <c r="V9" s="59"/>
      <c r="W9" s="59"/>
      <c r="X9" s="59"/>
      <c r="Y9" s="59"/>
      <c r="Z9" s="59"/>
      <c r="AA9" s="59"/>
      <c r="AB9" s="185">
        <v>4</v>
      </c>
      <c r="AC9" s="191" t="str">
        <f>D59</f>
        <v>N/A</v>
      </c>
      <c r="AD9" s="185" t="s">
        <v>224</v>
      </c>
      <c r="AE9" s="185"/>
      <c r="AF9" s="185"/>
      <c r="AG9" s="185"/>
      <c r="AH9" s="59"/>
      <c r="AI9" s="193">
        <v>6</v>
      </c>
      <c r="AJ9" s="194" t="str">
        <f>D86</f>
        <v>N/A</v>
      </c>
      <c r="AK9" s="195" t="s">
        <v>196</v>
      </c>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c r="BQ9" s="59"/>
      <c r="BR9" s="59"/>
      <c r="BS9" s="59"/>
      <c r="BT9" s="59"/>
      <c r="BU9" s="59"/>
      <c r="BV9" s="59"/>
      <c r="BW9" s="59"/>
      <c r="BX9" s="59"/>
      <c r="BY9" s="59"/>
      <c r="BZ9" s="59"/>
      <c r="CA9" s="59"/>
      <c r="CB9" s="59"/>
      <c r="CC9" s="59"/>
      <c r="CD9" s="59"/>
      <c r="CE9" s="59"/>
      <c r="CF9" s="59"/>
      <c r="CG9" s="59"/>
      <c r="CH9" s="59"/>
      <c r="CI9" s="59"/>
      <c r="CJ9" s="59"/>
      <c r="CK9" s="59"/>
      <c r="CL9" s="59"/>
      <c r="CM9" s="59"/>
      <c r="CN9" s="59"/>
      <c r="CO9" s="59"/>
      <c r="CP9" s="59"/>
      <c r="CQ9" s="59"/>
      <c r="CR9" s="59"/>
      <c r="CS9" s="59"/>
      <c r="CT9" s="59"/>
      <c r="CU9" s="59"/>
      <c r="CV9" s="59"/>
      <c r="CW9" s="59"/>
      <c r="CX9" s="59"/>
      <c r="CY9" s="59"/>
      <c r="CZ9" s="59"/>
      <c r="DA9" s="59"/>
      <c r="DB9" s="59"/>
      <c r="DC9" s="59"/>
      <c r="DD9" s="59"/>
      <c r="DE9" s="59"/>
      <c r="DF9" s="59"/>
      <c r="DG9" s="59"/>
      <c r="DH9" s="59"/>
      <c r="DI9" s="59"/>
      <c r="DJ9" s="59"/>
      <c r="DK9" s="59"/>
      <c r="DL9" s="59"/>
      <c r="DM9" s="59"/>
      <c r="DN9" s="59"/>
      <c r="DO9" s="59"/>
      <c r="DP9" s="59"/>
      <c r="DQ9" s="59"/>
      <c r="DR9" s="59"/>
      <c r="DS9" s="59"/>
      <c r="DT9" s="59"/>
      <c r="DU9" s="59"/>
      <c r="DV9" s="59"/>
      <c r="DW9" s="59"/>
      <c r="DX9" s="59"/>
      <c r="DY9" s="59"/>
      <c r="DZ9" s="59"/>
      <c r="EA9" s="59"/>
      <c r="EB9" s="59"/>
      <c r="EC9" s="59"/>
      <c r="ED9" s="59"/>
      <c r="EE9" s="59"/>
      <c r="EF9" s="59"/>
      <c r="EG9" s="59"/>
      <c r="EH9" s="59"/>
      <c r="EI9" s="59"/>
      <c r="EJ9" s="59"/>
      <c r="EK9" s="59"/>
      <c r="EL9" s="59"/>
      <c r="EM9" s="59"/>
      <c r="EN9" s="59"/>
      <c r="EO9" s="59"/>
      <c r="EP9" s="59"/>
      <c r="EQ9" s="59"/>
      <c r="ER9" s="59"/>
      <c r="ES9" s="59"/>
      <c r="ET9" s="59"/>
      <c r="EU9" s="59"/>
      <c r="EV9" s="59"/>
      <c r="EW9" s="59"/>
      <c r="EX9" s="59"/>
      <c r="EY9" s="59"/>
      <c r="EZ9" s="59"/>
      <c r="FA9" s="59"/>
      <c r="FB9" s="59"/>
      <c r="FC9" s="59"/>
      <c r="FD9" s="59"/>
      <c r="FE9" s="59"/>
      <c r="FF9" s="59"/>
      <c r="FG9" s="59"/>
      <c r="FH9" s="59"/>
      <c r="FI9" s="59"/>
      <c r="FJ9" s="59"/>
      <c r="FK9" s="59"/>
      <c r="FL9" s="59"/>
      <c r="FM9" s="59"/>
      <c r="FN9" s="59"/>
      <c r="FO9" s="59"/>
      <c r="FP9" s="59"/>
      <c r="FQ9" s="59"/>
      <c r="FR9" s="59"/>
      <c r="FS9" s="59"/>
      <c r="FT9" s="59"/>
      <c r="FU9" s="59"/>
      <c r="FV9" s="59"/>
      <c r="FW9" s="59"/>
      <c r="FX9" s="59"/>
      <c r="FY9" s="59"/>
      <c r="FZ9" s="59"/>
      <c r="GA9" s="59"/>
      <c r="GB9" s="59"/>
      <c r="GC9" s="59"/>
      <c r="GD9" s="59"/>
      <c r="GE9" s="59"/>
      <c r="GF9" s="59"/>
      <c r="GG9" s="59"/>
      <c r="GH9" s="59"/>
      <c r="GI9" s="59"/>
      <c r="GJ9" s="59"/>
      <c r="GK9" s="59"/>
      <c r="GL9" s="59"/>
      <c r="GM9" s="59"/>
      <c r="GN9" s="59"/>
      <c r="GO9" s="59"/>
      <c r="GP9" s="59"/>
      <c r="GQ9" s="59"/>
      <c r="GR9" s="59"/>
      <c r="GS9" s="59"/>
      <c r="GT9" s="59"/>
      <c r="GU9" s="59"/>
      <c r="GV9" s="59"/>
      <c r="GW9" s="59"/>
      <c r="GX9" s="59"/>
      <c r="GY9" s="59"/>
      <c r="GZ9" s="59"/>
      <c r="HA9" s="59"/>
      <c r="HB9" s="59"/>
      <c r="HC9" s="59"/>
      <c r="HD9" s="59"/>
      <c r="HE9" s="59"/>
      <c r="HF9" s="59"/>
      <c r="HG9" s="59"/>
      <c r="HH9" s="59"/>
      <c r="HI9" s="59"/>
      <c r="HJ9" s="59"/>
      <c r="HK9" s="59"/>
      <c r="HL9" s="59"/>
      <c r="HM9" s="59"/>
      <c r="HN9" s="59"/>
      <c r="HO9" s="59"/>
      <c r="HP9" s="59"/>
      <c r="HQ9" s="59"/>
      <c r="HR9" s="59"/>
      <c r="HS9" s="59"/>
      <c r="HT9" s="59"/>
      <c r="HU9" s="59"/>
      <c r="HV9" s="59"/>
      <c r="HW9" s="59"/>
      <c r="HX9" s="59"/>
      <c r="HY9" s="59"/>
      <c r="HZ9" s="59"/>
      <c r="IA9" s="59"/>
      <c r="IB9" s="59"/>
      <c r="IC9" s="59"/>
      <c r="ID9" s="59"/>
      <c r="IE9" s="59"/>
      <c r="IF9" s="59"/>
      <c r="IG9" s="59"/>
      <c r="IH9" s="59"/>
      <c r="II9" s="59"/>
      <c r="IJ9" s="59"/>
      <c r="IK9" s="59"/>
      <c r="IL9" s="59"/>
      <c r="IM9" s="59"/>
      <c r="IN9" s="59"/>
      <c r="IO9" s="59"/>
      <c r="IP9" s="59"/>
      <c r="IQ9" s="59"/>
      <c r="IR9" s="59"/>
      <c r="IS9" s="59"/>
      <c r="IT9" s="59"/>
      <c r="IU9" s="59"/>
      <c r="IV9" s="59"/>
      <c r="IW9" s="59"/>
      <c r="IX9" s="59"/>
      <c r="IY9" s="59"/>
      <c r="IZ9" s="59"/>
      <c r="JA9" s="59"/>
      <c r="JB9" s="59"/>
      <c r="JC9" s="59"/>
      <c r="JD9" s="59"/>
      <c r="JE9" s="59"/>
      <c r="JF9" s="59"/>
      <c r="JG9" s="59"/>
      <c r="JH9" s="59"/>
      <c r="JI9" s="59"/>
      <c r="JJ9" s="59"/>
    </row>
    <row r="10" spans="1:270" s="26" customFormat="1" ht="25.15" customHeight="1" thickBot="1" x14ac:dyDescent="0.25">
      <c r="A10" s="80"/>
      <c r="B10" s="197"/>
      <c r="C10" s="80"/>
      <c r="D10" s="81"/>
      <c r="E10" s="81"/>
      <c r="F10" s="204"/>
      <c r="G10" s="81"/>
      <c r="H10" s="82"/>
      <c r="I10" s="82"/>
      <c r="J10" s="82"/>
      <c r="K10" s="44"/>
      <c r="M10" s="59"/>
      <c r="N10" s="59"/>
      <c r="O10" s="59"/>
      <c r="P10" s="59"/>
      <c r="Q10" s="59"/>
      <c r="R10" s="59"/>
      <c r="S10" s="59"/>
      <c r="T10" s="59"/>
      <c r="U10" s="59"/>
      <c r="V10" s="59"/>
      <c r="W10" s="59"/>
      <c r="X10" s="59"/>
      <c r="Y10" s="59"/>
      <c r="Z10" s="59"/>
      <c r="AA10" s="59"/>
      <c r="AB10" s="185">
        <v>5</v>
      </c>
      <c r="AC10" s="191" t="str">
        <f>D73</f>
        <v>N/A</v>
      </c>
      <c r="AD10" s="185" t="s">
        <v>229</v>
      </c>
      <c r="AE10" s="185"/>
      <c r="AF10" s="185"/>
      <c r="AG10" s="185"/>
      <c r="AH10" s="59"/>
      <c r="AI10" s="59"/>
      <c r="AJ10" s="59"/>
      <c r="AK10" s="59"/>
      <c r="AL10" s="59"/>
      <c r="AM10" s="59"/>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c r="CK10" s="59"/>
      <c r="CL10" s="59"/>
      <c r="CM10" s="59"/>
      <c r="CN10" s="59"/>
      <c r="CO10" s="59"/>
      <c r="CP10" s="59"/>
      <c r="CQ10" s="59"/>
      <c r="CR10" s="59"/>
      <c r="CS10" s="59"/>
      <c r="CT10" s="59"/>
      <c r="CU10" s="59"/>
      <c r="CV10" s="59"/>
      <c r="CW10" s="59"/>
      <c r="CX10" s="59"/>
      <c r="CY10" s="59"/>
      <c r="CZ10" s="59"/>
      <c r="DA10" s="59"/>
      <c r="DB10" s="59"/>
      <c r="DC10" s="59"/>
      <c r="DD10" s="59"/>
      <c r="DE10" s="59"/>
      <c r="DF10" s="59"/>
      <c r="DG10" s="59"/>
      <c r="DH10" s="59"/>
      <c r="DI10" s="59"/>
      <c r="DJ10" s="59"/>
      <c r="DK10" s="59"/>
      <c r="DL10" s="59"/>
      <c r="DM10" s="59"/>
      <c r="DN10" s="59"/>
      <c r="DO10" s="59"/>
      <c r="DP10" s="59"/>
      <c r="DQ10" s="59"/>
      <c r="DR10" s="59"/>
      <c r="DS10" s="59"/>
      <c r="DT10" s="59"/>
      <c r="DU10" s="59"/>
      <c r="DV10" s="59"/>
      <c r="DW10" s="59"/>
      <c r="DX10" s="59"/>
      <c r="DY10" s="59"/>
      <c r="DZ10" s="59"/>
      <c r="EA10" s="59"/>
      <c r="EB10" s="59"/>
      <c r="EC10" s="59"/>
      <c r="ED10" s="59"/>
      <c r="EE10" s="59"/>
      <c r="EF10" s="59"/>
      <c r="EG10" s="59"/>
      <c r="EH10" s="59"/>
      <c r="EI10" s="59"/>
      <c r="EJ10" s="59"/>
      <c r="EK10" s="59"/>
      <c r="EL10" s="59"/>
      <c r="EM10" s="59"/>
      <c r="EN10" s="59"/>
      <c r="EO10" s="59"/>
      <c r="EP10" s="59"/>
      <c r="EQ10" s="59"/>
      <c r="ER10" s="59"/>
      <c r="ES10" s="59"/>
      <c r="ET10" s="59"/>
      <c r="EU10" s="59"/>
      <c r="EV10" s="59"/>
      <c r="EW10" s="59"/>
      <c r="EX10" s="59"/>
      <c r="EY10" s="59"/>
      <c r="EZ10" s="59"/>
      <c r="FA10" s="59"/>
      <c r="FB10" s="59"/>
      <c r="FC10" s="59"/>
      <c r="FD10" s="59"/>
      <c r="FE10" s="59"/>
      <c r="FF10" s="59"/>
      <c r="FG10" s="59"/>
      <c r="FH10" s="59"/>
      <c r="FI10" s="59"/>
      <c r="FJ10" s="59"/>
      <c r="FK10" s="59"/>
      <c r="FL10" s="59"/>
      <c r="FM10" s="59"/>
      <c r="FN10" s="59"/>
      <c r="FO10" s="59"/>
      <c r="FP10" s="59"/>
      <c r="FQ10" s="59"/>
      <c r="FR10" s="59"/>
      <c r="FS10" s="59"/>
      <c r="FT10" s="59"/>
      <c r="FU10" s="59"/>
      <c r="FV10" s="59"/>
      <c r="FW10" s="59"/>
      <c r="FX10" s="59"/>
      <c r="FY10" s="59"/>
      <c r="FZ10" s="59"/>
      <c r="GA10" s="59"/>
      <c r="GB10" s="59"/>
      <c r="GC10" s="59"/>
      <c r="GD10" s="59"/>
      <c r="GE10" s="59"/>
      <c r="GF10" s="59"/>
      <c r="GG10" s="59"/>
      <c r="GH10" s="59"/>
      <c r="GI10" s="59"/>
      <c r="GJ10" s="59"/>
      <c r="GK10" s="59"/>
      <c r="GL10" s="59"/>
      <c r="GM10" s="59"/>
      <c r="GN10" s="59"/>
      <c r="GO10" s="59"/>
      <c r="GP10" s="59"/>
      <c r="GQ10" s="59"/>
      <c r="GR10" s="59"/>
      <c r="GS10" s="59"/>
      <c r="GT10" s="59"/>
      <c r="GU10" s="59"/>
      <c r="GV10" s="59"/>
      <c r="GW10" s="59"/>
      <c r="GX10" s="59"/>
      <c r="GY10" s="59"/>
      <c r="GZ10" s="59"/>
      <c r="HA10" s="59"/>
      <c r="HB10" s="59"/>
      <c r="HC10" s="59"/>
      <c r="HD10" s="59"/>
      <c r="HE10" s="59"/>
      <c r="HF10" s="59"/>
      <c r="HG10" s="59"/>
      <c r="HH10" s="59"/>
      <c r="HI10" s="59"/>
      <c r="HJ10" s="59"/>
      <c r="HK10" s="59"/>
      <c r="HL10" s="59"/>
      <c r="HM10" s="59"/>
      <c r="HN10" s="59"/>
      <c r="HO10" s="59"/>
      <c r="HP10" s="59"/>
      <c r="HQ10" s="59"/>
      <c r="HR10" s="59"/>
      <c r="HS10" s="59"/>
      <c r="HT10" s="59"/>
      <c r="HU10" s="59"/>
      <c r="HV10" s="59"/>
      <c r="HW10" s="59"/>
      <c r="HX10" s="59"/>
      <c r="HY10" s="59"/>
      <c r="HZ10" s="59"/>
      <c r="IA10" s="59"/>
      <c r="IB10" s="59"/>
      <c r="IC10" s="59"/>
      <c r="ID10" s="59"/>
      <c r="IE10" s="59"/>
      <c r="IF10" s="59"/>
      <c r="IG10" s="59"/>
      <c r="IH10" s="59"/>
      <c r="II10" s="59"/>
      <c r="IJ10" s="59"/>
      <c r="IK10" s="59"/>
      <c r="IL10" s="59"/>
      <c r="IM10" s="59"/>
      <c r="IN10" s="59"/>
      <c r="IO10" s="59"/>
      <c r="IP10" s="59"/>
      <c r="IQ10" s="59"/>
      <c r="IR10" s="59"/>
      <c r="IS10" s="59"/>
      <c r="IT10" s="59"/>
      <c r="IU10" s="59"/>
      <c r="IV10" s="59"/>
      <c r="IW10" s="59"/>
      <c r="IX10" s="59"/>
      <c r="IY10" s="59"/>
      <c r="IZ10" s="59"/>
      <c r="JA10" s="59"/>
      <c r="JB10" s="59"/>
      <c r="JC10" s="59"/>
      <c r="JD10" s="59"/>
      <c r="JE10" s="59"/>
      <c r="JF10" s="59"/>
      <c r="JG10" s="59"/>
      <c r="JH10" s="59"/>
      <c r="JI10" s="59"/>
      <c r="JJ10" s="59"/>
    </row>
    <row r="11" spans="1:270" ht="37.5" customHeight="1" x14ac:dyDescent="0.2">
      <c r="A11" s="1025" t="s">
        <v>107</v>
      </c>
      <c r="B11" s="1026"/>
      <c r="C11" s="1026"/>
      <c r="D11" s="1026"/>
      <c r="E11" s="1026"/>
      <c r="F11" s="1026"/>
      <c r="G11" s="1026"/>
      <c r="H11" s="1027"/>
      <c r="I11" s="1027"/>
      <c r="J11" s="1028"/>
      <c r="K11" s="51"/>
      <c r="AB11" s="185">
        <v>6</v>
      </c>
      <c r="AC11" s="191" t="str">
        <f>D81</f>
        <v>N/A</v>
      </c>
      <c r="AD11" s="185" t="s">
        <v>197</v>
      </c>
      <c r="AE11" s="185"/>
      <c r="AF11" s="185"/>
      <c r="AG11" s="185"/>
    </row>
    <row r="12" spans="1:270" s="27" customFormat="1" ht="30" customHeight="1" x14ac:dyDescent="0.2">
      <c r="A12" s="1063" t="s">
        <v>213</v>
      </c>
      <c r="B12" s="1064"/>
      <c r="C12" s="1064"/>
      <c r="D12" s="62"/>
      <c r="E12" s="233"/>
      <c r="F12" s="1065" t="s">
        <v>51</v>
      </c>
      <c r="G12" s="1066"/>
      <c r="H12" s="1066"/>
      <c r="I12" s="1066"/>
      <c r="J12" s="1067"/>
      <c r="K12" s="51"/>
      <c r="L12" s="17"/>
      <c r="M12" s="59"/>
      <c r="N12" s="59"/>
      <c r="O12" s="59"/>
      <c r="P12" s="59"/>
      <c r="Q12" s="59"/>
      <c r="R12" s="59"/>
      <c r="S12" s="59"/>
      <c r="T12" s="59"/>
      <c r="U12" s="59"/>
      <c r="V12" s="59"/>
      <c r="W12" s="59"/>
      <c r="X12" s="59"/>
      <c r="Y12" s="59"/>
      <c r="Z12" s="59"/>
      <c r="AA12" s="59"/>
      <c r="AB12" s="185"/>
      <c r="AC12" s="185"/>
      <c r="AD12" s="185"/>
      <c r="AE12" s="185"/>
      <c r="AF12" s="185"/>
      <c r="AG12" s="185"/>
      <c r="AH12" s="59"/>
      <c r="AI12" s="59"/>
      <c r="AJ12" s="59"/>
      <c r="AK12" s="59"/>
      <c r="AL12" s="59"/>
      <c r="AM12" s="59"/>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c r="CK12" s="59"/>
      <c r="CL12" s="59"/>
      <c r="CM12" s="59"/>
      <c r="CN12" s="59"/>
      <c r="CO12" s="59"/>
      <c r="CP12" s="59"/>
      <c r="CQ12" s="59"/>
      <c r="CR12" s="59"/>
      <c r="CS12" s="59"/>
      <c r="CT12" s="59"/>
      <c r="CU12" s="59"/>
      <c r="CV12" s="59"/>
      <c r="CW12" s="59"/>
      <c r="CX12" s="59"/>
      <c r="CY12" s="59"/>
      <c r="CZ12" s="59"/>
      <c r="DA12" s="59"/>
      <c r="DB12" s="59"/>
      <c r="DC12" s="59"/>
      <c r="DD12" s="59"/>
      <c r="DE12" s="59"/>
      <c r="DF12" s="59"/>
      <c r="DG12" s="59"/>
      <c r="DH12" s="59"/>
      <c r="DI12" s="59"/>
      <c r="DJ12" s="59"/>
      <c r="DK12" s="59"/>
      <c r="DL12" s="59"/>
      <c r="DM12" s="59"/>
      <c r="DN12" s="59"/>
      <c r="DO12" s="59"/>
      <c r="DP12" s="59"/>
      <c r="DQ12" s="59"/>
      <c r="DR12" s="59"/>
      <c r="DS12" s="59"/>
      <c r="DT12" s="59"/>
      <c r="DU12" s="59"/>
      <c r="DV12" s="59"/>
      <c r="DW12" s="59"/>
      <c r="DX12" s="59"/>
      <c r="DY12" s="59"/>
      <c r="DZ12" s="59"/>
      <c r="EA12" s="59"/>
      <c r="EB12" s="59"/>
      <c r="EC12" s="59"/>
      <c r="ED12" s="59"/>
      <c r="EE12" s="59"/>
      <c r="EF12" s="59"/>
      <c r="EG12" s="59"/>
      <c r="EH12" s="59"/>
      <c r="EI12" s="59"/>
      <c r="EJ12" s="59"/>
      <c r="EK12" s="59"/>
      <c r="EL12" s="59"/>
      <c r="EM12" s="59"/>
      <c r="EN12" s="59"/>
      <c r="EO12" s="59"/>
      <c r="EP12" s="59"/>
      <c r="EQ12" s="59"/>
      <c r="ER12" s="59"/>
      <c r="ES12" s="59"/>
      <c r="ET12" s="59"/>
      <c r="EU12" s="59"/>
      <c r="EV12" s="59"/>
      <c r="EW12" s="59"/>
      <c r="EX12" s="59"/>
      <c r="EY12" s="59"/>
      <c r="EZ12" s="59"/>
      <c r="FA12" s="59"/>
      <c r="FB12" s="59"/>
      <c r="FC12" s="59"/>
      <c r="FD12" s="59"/>
      <c r="FE12" s="59"/>
      <c r="FF12" s="59"/>
      <c r="FG12" s="59"/>
      <c r="FH12" s="59"/>
      <c r="FI12" s="59"/>
      <c r="FJ12" s="59"/>
      <c r="FK12" s="59"/>
      <c r="FL12" s="59"/>
      <c r="FM12" s="59"/>
      <c r="FN12" s="59"/>
      <c r="FO12" s="59"/>
      <c r="FP12" s="59"/>
      <c r="FQ12" s="59"/>
      <c r="FR12" s="59"/>
      <c r="FS12" s="59"/>
      <c r="FT12" s="59"/>
      <c r="FU12" s="59"/>
      <c r="FV12" s="59"/>
      <c r="FW12" s="59"/>
      <c r="FX12" s="59"/>
      <c r="FY12" s="59"/>
      <c r="FZ12" s="59"/>
      <c r="GA12" s="59"/>
      <c r="GB12" s="59"/>
      <c r="GC12" s="59"/>
      <c r="GD12" s="59"/>
      <c r="GE12" s="59"/>
      <c r="GF12" s="59"/>
      <c r="GG12" s="59"/>
      <c r="GH12" s="59"/>
      <c r="GI12" s="59"/>
      <c r="GJ12" s="59"/>
      <c r="GK12" s="59"/>
      <c r="GL12" s="59"/>
      <c r="GM12" s="59"/>
      <c r="GN12" s="59"/>
      <c r="GO12" s="59"/>
      <c r="GP12" s="59"/>
      <c r="GQ12" s="59"/>
      <c r="GR12" s="59"/>
      <c r="GS12" s="59"/>
      <c r="GT12" s="59"/>
      <c r="GU12" s="59"/>
      <c r="GV12" s="59"/>
      <c r="GW12" s="59"/>
      <c r="GX12" s="59"/>
      <c r="GY12" s="59"/>
      <c r="GZ12" s="59"/>
      <c r="HA12" s="59"/>
      <c r="HB12" s="59"/>
      <c r="HC12" s="59"/>
      <c r="HD12" s="59"/>
      <c r="HE12" s="59"/>
      <c r="HF12" s="59"/>
      <c r="HG12" s="59"/>
      <c r="HH12" s="59"/>
      <c r="HI12" s="59"/>
      <c r="HJ12" s="59"/>
      <c r="HK12" s="59"/>
      <c r="HL12" s="59"/>
      <c r="HM12" s="59"/>
      <c r="HN12" s="59"/>
      <c r="HO12" s="59"/>
      <c r="HP12" s="59"/>
      <c r="HQ12" s="59"/>
      <c r="HR12" s="59"/>
      <c r="HS12" s="59"/>
      <c r="HT12" s="59"/>
      <c r="HU12" s="59"/>
      <c r="HV12" s="59"/>
      <c r="HW12" s="59"/>
      <c r="HX12" s="59"/>
      <c r="HY12" s="59"/>
      <c r="HZ12" s="59"/>
      <c r="IA12" s="59"/>
      <c r="IB12" s="59"/>
      <c r="IC12" s="59"/>
      <c r="ID12" s="59"/>
      <c r="IE12" s="59"/>
      <c r="IF12" s="59"/>
      <c r="IG12" s="59"/>
      <c r="IH12" s="59"/>
      <c r="II12" s="59"/>
      <c r="IJ12" s="59"/>
      <c r="IK12" s="59"/>
      <c r="IL12" s="59"/>
      <c r="IM12" s="59"/>
      <c r="IN12" s="59"/>
      <c r="IO12" s="59"/>
      <c r="IP12" s="59"/>
      <c r="IQ12" s="59"/>
      <c r="IR12" s="59"/>
      <c r="IS12" s="59"/>
      <c r="IT12" s="59"/>
      <c r="IU12" s="59"/>
      <c r="IV12" s="59"/>
      <c r="IW12" s="59"/>
      <c r="IX12" s="59"/>
      <c r="IY12" s="59"/>
      <c r="IZ12" s="59"/>
      <c r="JA12" s="59"/>
      <c r="JB12" s="59"/>
      <c r="JC12" s="59"/>
      <c r="JD12" s="59"/>
      <c r="JE12" s="59"/>
      <c r="JF12" s="59"/>
      <c r="JG12" s="59"/>
      <c r="JH12" s="59"/>
      <c r="JI12" s="59"/>
      <c r="JJ12" s="59"/>
    </row>
    <row r="13" spans="1:270" ht="57" customHeight="1" x14ac:dyDescent="0.2">
      <c r="A13" s="29"/>
      <c r="B13" s="198"/>
      <c r="C13" s="1071" t="s">
        <v>207</v>
      </c>
      <c r="D13" s="1072"/>
      <c r="E13" s="234" t="str">
        <f>IF(Information_Page!G7=0,"-",Information_Page!G7)</f>
        <v>-</v>
      </c>
      <c r="F13" s="1068"/>
      <c r="G13" s="1069"/>
      <c r="H13" s="1069"/>
      <c r="I13" s="1069"/>
      <c r="J13" s="1070"/>
      <c r="K13" s="51"/>
      <c r="L13" s="26"/>
      <c r="AB13" s="185"/>
      <c r="AC13" s="185"/>
      <c r="AD13" s="185"/>
      <c r="AE13" s="185"/>
      <c r="AF13" s="185"/>
      <c r="AG13" s="185"/>
    </row>
    <row r="14" spans="1:270" s="27" customFormat="1" ht="53.25" customHeight="1" x14ac:dyDescent="0.2">
      <c r="A14" s="109">
        <v>1</v>
      </c>
      <c r="B14" s="110"/>
      <c r="C14" s="178" t="s">
        <v>184</v>
      </c>
      <c r="D14" s="48" t="str">
        <f>IF(E14="Yes",1.33,IF(E14="No",0,"-"))</f>
        <v>-</v>
      </c>
      <c r="E14" s="268"/>
      <c r="F14" s="1073"/>
      <c r="G14" s="1074"/>
      <c r="H14" s="1074"/>
      <c r="I14" s="1074"/>
      <c r="J14" s="1075"/>
      <c r="K14" s="51"/>
      <c r="L14" s="26"/>
      <c r="M14" s="59"/>
      <c r="N14" s="59"/>
      <c r="O14" s="59"/>
      <c r="P14" s="59"/>
      <c r="Q14" s="59"/>
      <c r="R14" s="59"/>
      <c r="S14" s="59"/>
      <c r="T14" s="59"/>
      <c r="U14" s="59"/>
      <c r="V14" s="59"/>
      <c r="W14" s="59"/>
      <c r="X14" s="59"/>
      <c r="Y14" s="59"/>
      <c r="Z14" s="59"/>
      <c r="AA14" s="59"/>
      <c r="AB14" s="185" t="s">
        <v>108</v>
      </c>
      <c r="AC14" s="185"/>
      <c r="AD14" s="185"/>
      <c r="AE14" s="185"/>
      <c r="AF14" s="185"/>
      <c r="AG14" s="185"/>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c r="CK14" s="59"/>
      <c r="CL14" s="59"/>
      <c r="CM14" s="59"/>
      <c r="CN14" s="59"/>
      <c r="CO14" s="59"/>
      <c r="CP14" s="59"/>
      <c r="CQ14" s="59"/>
      <c r="CR14" s="59"/>
      <c r="CS14" s="59"/>
      <c r="CT14" s="59"/>
      <c r="CU14" s="59"/>
      <c r="CV14" s="59"/>
      <c r="CW14" s="59"/>
      <c r="CX14" s="59"/>
      <c r="CY14" s="59"/>
      <c r="CZ14" s="59"/>
      <c r="DA14" s="59"/>
      <c r="DB14" s="59"/>
      <c r="DC14" s="59"/>
      <c r="DD14" s="59"/>
      <c r="DE14" s="59"/>
      <c r="DF14" s="59"/>
      <c r="DG14" s="59"/>
      <c r="DH14" s="59"/>
      <c r="DI14" s="59"/>
      <c r="DJ14" s="59"/>
      <c r="DK14" s="59"/>
      <c r="DL14" s="59"/>
      <c r="DM14" s="59"/>
      <c r="DN14" s="59"/>
      <c r="DO14" s="59"/>
      <c r="DP14" s="59"/>
      <c r="DQ14" s="59"/>
      <c r="DR14" s="59"/>
      <c r="DS14" s="59"/>
      <c r="DT14" s="59"/>
      <c r="DU14" s="59"/>
      <c r="DV14" s="59"/>
      <c r="DW14" s="59"/>
      <c r="DX14" s="59"/>
      <c r="DY14" s="59"/>
      <c r="DZ14" s="59"/>
      <c r="EA14" s="59"/>
      <c r="EB14" s="59"/>
      <c r="EC14" s="59"/>
      <c r="ED14" s="59"/>
      <c r="EE14" s="59"/>
      <c r="EF14" s="59"/>
      <c r="EG14" s="59"/>
      <c r="EH14" s="59"/>
      <c r="EI14" s="59"/>
      <c r="EJ14" s="59"/>
      <c r="EK14" s="59"/>
      <c r="EL14" s="59"/>
      <c r="EM14" s="59"/>
      <c r="EN14" s="59"/>
      <c r="EO14" s="59"/>
      <c r="EP14" s="59"/>
      <c r="EQ14" s="59"/>
      <c r="ER14" s="59"/>
      <c r="ES14" s="59"/>
      <c r="ET14" s="59"/>
      <c r="EU14" s="59"/>
      <c r="EV14" s="59"/>
      <c r="EW14" s="59"/>
      <c r="EX14" s="59"/>
      <c r="EY14" s="59"/>
      <c r="EZ14" s="59"/>
      <c r="FA14" s="59"/>
      <c r="FB14" s="59"/>
      <c r="FC14" s="59"/>
      <c r="FD14" s="59"/>
      <c r="FE14" s="59"/>
      <c r="FF14" s="59"/>
      <c r="FG14" s="59"/>
      <c r="FH14" s="59"/>
      <c r="FI14" s="59"/>
      <c r="FJ14" s="59"/>
      <c r="FK14" s="59"/>
      <c r="FL14" s="59"/>
      <c r="FM14" s="59"/>
      <c r="FN14" s="59"/>
      <c r="FO14" s="59"/>
      <c r="FP14" s="59"/>
      <c r="FQ14" s="59"/>
      <c r="FR14" s="59"/>
      <c r="FS14" s="59"/>
      <c r="FT14" s="59"/>
      <c r="FU14" s="59"/>
      <c r="FV14" s="59"/>
      <c r="FW14" s="59"/>
      <c r="FX14" s="59"/>
      <c r="FY14" s="59"/>
      <c r="FZ14" s="59"/>
      <c r="GA14" s="59"/>
      <c r="GB14" s="59"/>
      <c r="GC14" s="59"/>
      <c r="GD14" s="59"/>
      <c r="GE14" s="59"/>
      <c r="GF14" s="59"/>
      <c r="GG14" s="59"/>
      <c r="GH14" s="59"/>
      <c r="GI14" s="59"/>
      <c r="GJ14" s="59"/>
      <c r="GK14" s="59"/>
      <c r="GL14" s="59"/>
      <c r="GM14" s="59"/>
      <c r="GN14" s="59"/>
      <c r="GO14" s="59"/>
      <c r="GP14" s="59"/>
      <c r="GQ14" s="59"/>
      <c r="GR14" s="59"/>
      <c r="GS14" s="59"/>
      <c r="GT14" s="59"/>
      <c r="GU14" s="59"/>
      <c r="GV14" s="59"/>
      <c r="GW14" s="59"/>
      <c r="GX14" s="59"/>
      <c r="GY14" s="59"/>
      <c r="GZ14" s="59"/>
      <c r="HA14" s="59"/>
      <c r="HB14" s="59"/>
      <c r="HC14" s="59"/>
      <c r="HD14" s="59"/>
      <c r="HE14" s="59"/>
      <c r="HF14" s="59"/>
      <c r="HG14" s="59"/>
      <c r="HH14" s="59"/>
      <c r="HI14" s="59"/>
      <c r="HJ14" s="59"/>
      <c r="HK14" s="59"/>
      <c r="HL14" s="59"/>
      <c r="HM14" s="59"/>
      <c r="HN14" s="59"/>
      <c r="HO14" s="59"/>
      <c r="HP14" s="59"/>
      <c r="HQ14" s="59"/>
      <c r="HR14" s="59"/>
      <c r="HS14" s="59"/>
      <c r="HT14" s="59"/>
      <c r="HU14" s="59"/>
      <c r="HV14" s="59"/>
      <c r="HW14" s="59"/>
      <c r="HX14" s="59"/>
      <c r="HY14" s="59"/>
      <c r="HZ14" s="59"/>
      <c r="IA14" s="59"/>
      <c r="IB14" s="59"/>
      <c r="IC14" s="59"/>
      <c r="ID14" s="59"/>
      <c r="IE14" s="59"/>
      <c r="IF14" s="59"/>
      <c r="IG14" s="59"/>
      <c r="IH14" s="59"/>
      <c r="II14" s="59"/>
      <c r="IJ14" s="59"/>
      <c r="IK14" s="59"/>
      <c r="IL14" s="59"/>
      <c r="IM14" s="59"/>
      <c r="IN14" s="59"/>
      <c r="IO14" s="59"/>
      <c r="IP14" s="59"/>
      <c r="IQ14" s="59"/>
      <c r="IR14" s="59"/>
      <c r="IS14" s="59"/>
      <c r="IT14" s="59"/>
      <c r="IU14" s="59"/>
      <c r="IV14" s="59"/>
      <c r="IW14" s="59"/>
      <c r="IX14" s="59"/>
      <c r="IY14" s="59"/>
      <c r="IZ14" s="59"/>
      <c r="JA14" s="59"/>
      <c r="JB14" s="59"/>
      <c r="JC14" s="59"/>
      <c r="JD14" s="59"/>
      <c r="JE14" s="59"/>
      <c r="JF14" s="59"/>
      <c r="JG14" s="59"/>
      <c r="JH14" s="59"/>
      <c r="JI14" s="59"/>
      <c r="JJ14" s="59"/>
    </row>
    <row r="15" spans="1:270" s="27" customFormat="1" ht="42" customHeight="1" x14ac:dyDescent="0.2">
      <c r="A15" s="109">
        <v>2</v>
      </c>
      <c r="B15" s="110"/>
      <c r="C15" s="178" t="s">
        <v>384</v>
      </c>
      <c r="D15" s="31"/>
      <c r="E15" s="268"/>
      <c r="F15" s="1073"/>
      <c r="G15" s="1074"/>
      <c r="H15" s="1074"/>
      <c r="I15" s="1074"/>
      <c r="J15" s="1075"/>
      <c r="K15" s="51"/>
      <c r="L15" s="17"/>
      <c r="M15" s="59"/>
      <c r="N15" s="59"/>
      <c r="O15" s="59"/>
      <c r="P15" s="59"/>
      <c r="Q15" s="59"/>
      <c r="R15" s="59"/>
      <c r="S15" s="59"/>
      <c r="T15" s="59"/>
      <c r="U15" s="59"/>
      <c r="V15" s="59"/>
      <c r="W15" s="59"/>
      <c r="X15" s="59"/>
      <c r="Y15" s="59"/>
      <c r="Z15" s="59"/>
      <c r="AA15" s="59"/>
      <c r="AB15" s="185" t="str">
        <f>E13</f>
        <v>-</v>
      </c>
      <c r="AC15" s="230" t="str">
        <f>E16</f>
        <v>-</v>
      </c>
      <c r="AD15" s="185"/>
      <c r="AE15" s="185"/>
      <c r="AF15" s="185"/>
      <c r="AG15" s="185"/>
      <c r="AH15" s="59"/>
      <c r="AI15" s="59"/>
      <c r="AJ15" s="59"/>
      <c r="AK15" s="59"/>
      <c r="AL15" s="59"/>
      <c r="AM15" s="59"/>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c r="CK15" s="59"/>
      <c r="CL15" s="59"/>
      <c r="CM15" s="59"/>
      <c r="CN15" s="59"/>
      <c r="CO15" s="59"/>
      <c r="CP15" s="59"/>
      <c r="CQ15" s="59"/>
      <c r="CR15" s="59"/>
      <c r="CS15" s="59"/>
      <c r="CT15" s="59"/>
      <c r="CU15" s="59"/>
      <c r="CV15" s="59"/>
      <c r="CW15" s="59"/>
      <c r="CX15" s="59"/>
      <c r="CY15" s="59"/>
      <c r="CZ15" s="59"/>
      <c r="DA15" s="59"/>
      <c r="DB15" s="59"/>
      <c r="DC15" s="59"/>
      <c r="DD15" s="59"/>
      <c r="DE15" s="59"/>
      <c r="DF15" s="59"/>
      <c r="DG15" s="59"/>
      <c r="DH15" s="59"/>
      <c r="DI15" s="59"/>
      <c r="DJ15" s="59"/>
      <c r="DK15" s="59"/>
      <c r="DL15" s="59"/>
      <c r="DM15" s="59"/>
      <c r="DN15" s="59"/>
      <c r="DO15" s="59"/>
      <c r="DP15" s="59"/>
      <c r="DQ15" s="59"/>
      <c r="DR15" s="59"/>
      <c r="DS15" s="59"/>
      <c r="DT15" s="59"/>
      <c r="DU15" s="59"/>
      <c r="DV15" s="59"/>
      <c r="DW15" s="59"/>
      <c r="DX15" s="59"/>
      <c r="DY15" s="59"/>
      <c r="DZ15" s="59"/>
      <c r="EA15" s="59"/>
      <c r="EB15" s="59"/>
      <c r="EC15" s="59"/>
      <c r="ED15" s="59"/>
      <c r="EE15" s="59"/>
      <c r="EF15" s="59"/>
      <c r="EG15" s="59"/>
      <c r="EH15" s="59"/>
      <c r="EI15" s="59"/>
      <c r="EJ15" s="59"/>
      <c r="EK15" s="59"/>
      <c r="EL15" s="59"/>
      <c r="EM15" s="59"/>
      <c r="EN15" s="59"/>
      <c r="EO15" s="59"/>
      <c r="EP15" s="59"/>
      <c r="EQ15" s="59"/>
      <c r="ER15" s="59"/>
      <c r="ES15" s="59"/>
      <c r="ET15" s="59"/>
      <c r="EU15" s="59"/>
      <c r="EV15" s="59"/>
      <c r="EW15" s="59"/>
      <c r="EX15" s="59"/>
      <c r="EY15" s="59"/>
      <c r="EZ15" s="59"/>
      <c r="FA15" s="59"/>
      <c r="FB15" s="59"/>
      <c r="FC15" s="59"/>
      <c r="FD15" s="59"/>
      <c r="FE15" s="59"/>
      <c r="FF15" s="59"/>
      <c r="FG15" s="59"/>
      <c r="FH15" s="59"/>
      <c r="FI15" s="59"/>
      <c r="FJ15" s="59"/>
      <c r="FK15" s="59"/>
      <c r="FL15" s="59"/>
      <c r="FM15" s="59"/>
      <c r="FN15" s="59"/>
      <c r="FO15" s="59"/>
      <c r="FP15" s="59"/>
      <c r="FQ15" s="59"/>
      <c r="FR15" s="59"/>
      <c r="FS15" s="59"/>
      <c r="FT15" s="59"/>
      <c r="FU15" s="59"/>
      <c r="FV15" s="59"/>
      <c r="FW15" s="59"/>
      <c r="FX15" s="59"/>
      <c r="FY15" s="59"/>
      <c r="FZ15" s="59"/>
      <c r="GA15" s="59"/>
      <c r="GB15" s="59"/>
      <c r="GC15" s="59"/>
      <c r="GD15" s="59"/>
      <c r="GE15" s="59"/>
      <c r="GF15" s="59"/>
      <c r="GG15" s="59"/>
      <c r="GH15" s="59"/>
      <c r="GI15" s="59"/>
      <c r="GJ15" s="59"/>
      <c r="GK15" s="59"/>
      <c r="GL15" s="59"/>
      <c r="GM15" s="59"/>
      <c r="GN15" s="59"/>
      <c r="GO15" s="59"/>
      <c r="GP15" s="59"/>
      <c r="GQ15" s="59"/>
      <c r="GR15" s="59"/>
      <c r="GS15" s="59"/>
      <c r="GT15" s="59"/>
      <c r="GU15" s="59"/>
      <c r="GV15" s="59"/>
      <c r="GW15" s="59"/>
      <c r="GX15" s="59"/>
      <c r="GY15" s="59"/>
      <c r="GZ15" s="59"/>
      <c r="HA15" s="59"/>
      <c r="HB15" s="59"/>
      <c r="HC15" s="59"/>
      <c r="HD15" s="59"/>
      <c r="HE15" s="59"/>
      <c r="HF15" s="59"/>
      <c r="HG15" s="59"/>
      <c r="HH15" s="59"/>
      <c r="HI15" s="59"/>
      <c r="HJ15" s="59"/>
      <c r="HK15" s="59"/>
      <c r="HL15" s="59"/>
      <c r="HM15" s="59"/>
      <c r="HN15" s="59"/>
      <c r="HO15" s="59"/>
      <c r="HP15" s="59"/>
      <c r="HQ15" s="59"/>
      <c r="HR15" s="59"/>
      <c r="HS15" s="59"/>
      <c r="HT15" s="59"/>
      <c r="HU15" s="59"/>
      <c r="HV15" s="59"/>
      <c r="HW15" s="59"/>
      <c r="HX15" s="59"/>
      <c r="HY15" s="59"/>
      <c r="HZ15" s="59"/>
      <c r="IA15" s="59"/>
      <c r="IB15" s="59"/>
      <c r="IC15" s="59"/>
      <c r="ID15" s="59"/>
      <c r="IE15" s="59"/>
      <c r="IF15" s="59"/>
      <c r="IG15" s="59"/>
      <c r="IH15" s="59"/>
      <c r="II15" s="59"/>
      <c r="IJ15" s="59"/>
      <c r="IK15" s="59"/>
      <c r="IL15" s="59"/>
      <c r="IM15" s="59"/>
      <c r="IN15" s="59"/>
      <c r="IO15" s="59"/>
      <c r="IP15" s="59"/>
      <c r="IQ15" s="59"/>
      <c r="IR15" s="59"/>
      <c r="IS15" s="59"/>
      <c r="IT15" s="59"/>
      <c r="IU15" s="59"/>
      <c r="IV15" s="59"/>
      <c r="IW15" s="59"/>
      <c r="IX15" s="59"/>
      <c r="IY15" s="59"/>
      <c r="IZ15" s="59"/>
      <c r="JA15" s="59"/>
      <c r="JB15" s="59"/>
      <c r="JC15" s="59"/>
      <c r="JD15" s="59"/>
      <c r="JE15" s="59"/>
      <c r="JF15" s="59"/>
      <c r="JG15" s="59"/>
      <c r="JH15" s="59"/>
      <c r="JI15" s="59"/>
      <c r="JJ15" s="59"/>
    </row>
    <row r="16" spans="1:270" s="27" customFormat="1" ht="43.5" customHeight="1" x14ac:dyDescent="0.2">
      <c r="A16" s="109">
        <v>3</v>
      </c>
      <c r="B16" s="110"/>
      <c r="C16" s="178" t="s">
        <v>270</v>
      </c>
      <c r="D16" s="48" t="str">
        <f>IF(ISERROR(E14/E15),"-",E14/E15)</f>
        <v>-</v>
      </c>
      <c r="E16" s="308" t="str">
        <f>D16</f>
        <v>-</v>
      </c>
      <c r="F16" s="1095"/>
      <c r="G16" s="1074"/>
      <c r="H16" s="1074"/>
      <c r="I16" s="1074"/>
      <c r="J16" s="1075"/>
      <c r="K16" s="51"/>
      <c r="L16" s="26"/>
      <c r="M16" s="59"/>
      <c r="N16" s="59"/>
      <c r="O16" s="59"/>
      <c r="P16" s="59"/>
      <c r="Q16" s="59"/>
      <c r="R16" s="59"/>
      <c r="S16" s="59"/>
      <c r="T16" s="59"/>
      <c r="U16" s="59"/>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c r="CK16" s="59"/>
      <c r="CL16" s="59"/>
      <c r="CM16" s="59"/>
      <c r="CN16" s="59"/>
      <c r="CO16" s="59"/>
      <c r="CP16" s="59"/>
      <c r="CQ16" s="59"/>
      <c r="CR16" s="59"/>
      <c r="CS16" s="59"/>
      <c r="CT16" s="59"/>
      <c r="CU16" s="59"/>
      <c r="CV16" s="59"/>
      <c r="CW16" s="59"/>
      <c r="CX16" s="59"/>
      <c r="CY16" s="59"/>
      <c r="CZ16" s="59"/>
      <c r="DA16" s="59"/>
      <c r="DB16" s="59"/>
      <c r="DC16" s="59"/>
      <c r="DD16" s="59"/>
      <c r="DE16" s="59"/>
      <c r="DF16" s="59"/>
      <c r="DG16" s="59"/>
      <c r="DH16" s="59"/>
      <c r="DI16" s="59"/>
      <c r="DJ16" s="59"/>
      <c r="DK16" s="59"/>
      <c r="DL16" s="59"/>
      <c r="DM16" s="59"/>
      <c r="DN16" s="59"/>
      <c r="DO16" s="59"/>
      <c r="DP16" s="59"/>
      <c r="DQ16" s="59"/>
      <c r="DR16" s="59"/>
      <c r="DS16" s="59"/>
      <c r="DT16" s="59"/>
      <c r="DU16" s="59"/>
      <c r="DV16" s="59"/>
      <c r="DW16" s="59"/>
      <c r="DX16" s="59"/>
      <c r="DY16" s="59"/>
      <c r="DZ16" s="59"/>
      <c r="EA16" s="59"/>
      <c r="EB16" s="59"/>
      <c r="EC16" s="59"/>
      <c r="ED16" s="59"/>
      <c r="EE16" s="59"/>
      <c r="EF16" s="59"/>
      <c r="EG16" s="59"/>
      <c r="EH16" s="59"/>
      <c r="EI16" s="59"/>
      <c r="EJ16" s="59"/>
      <c r="EK16" s="59"/>
      <c r="EL16" s="59"/>
      <c r="EM16" s="59"/>
      <c r="EN16" s="59"/>
      <c r="EO16" s="59"/>
      <c r="EP16" s="59"/>
      <c r="EQ16" s="59"/>
      <c r="ER16" s="59"/>
      <c r="ES16" s="59"/>
      <c r="ET16" s="59"/>
      <c r="EU16" s="59"/>
      <c r="EV16" s="59"/>
      <c r="EW16" s="59"/>
      <c r="EX16" s="59"/>
      <c r="EY16" s="59"/>
      <c r="EZ16" s="59"/>
      <c r="FA16" s="59"/>
      <c r="FB16" s="59"/>
      <c r="FC16" s="59"/>
      <c r="FD16" s="59"/>
      <c r="FE16" s="59"/>
      <c r="FF16" s="59"/>
      <c r="FG16" s="59"/>
      <c r="FH16" s="59"/>
      <c r="FI16" s="59"/>
      <c r="FJ16" s="59"/>
      <c r="FK16" s="59"/>
      <c r="FL16" s="59"/>
      <c r="FM16" s="59"/>
      <c r="FN16" s="59"/>
      <c r="FO16" s="59"/>
      <c r="FP16" s="59"/>
      <c r="FQ16" s="59"/>
      <c r="FR16" s="59"/>
      <c r="FS16" s="59"/>
      <c r="FT16" s="59"/>
      <c r="FU16" s="59"/>
      <c r="FV16" s="59"/>
      <c r="FW16" s="59"/>
      <c r="FX16" s="59"/>
      <c r="FY16" s="59"/>
      <c r="FZ16" s="59"/>
      <c r="GA16" s="59"/>
      <c r="GB16" s="59"/>
      <c r="GC16" s="59"/>
      <c r="GD16" s="59"/>
      <c r="GE16" s="59"/>
      <c r="GF16" s="59"/>
      <c r="GG16" s="59"/>
      <c r="GH16" s="59"/>
      <c r="GI16" s="59"/>
      <c r="GJ16" s="59"/>
      <c r="GK16" s="59"/>
      <c r="GL16" s="59"/>
      <c r="GM16" s="59"/>
      <c r="GN16" s="59"/>
      <c r="GO16" s="59"/>
      <c r="GP16" s="59"/>
      <c r="GQ16" s="59"/>
      <c r="GR16" s="59"/>
      <c r="GS16" s="59"/>
      <c r="GT16" s="59"/>
      <c r="GU16" s="59"/>
      <c r="GV16" s="59"/>
      <c r="GW16" s="59"/>
      <c r="GX16" s="59"/>
      <c r="GY16" s="59"/>
      <c r="GZ16" s="59"/>
      <c r="HA16" s="59"/>
      <c r="HB16" s="59"/>
      <c r="HC16" s="59"/>
      <c r="HD16" s="59"/>
      <c r="HE16" s="59"/>
      <c r="HF16" s="59"/>
      <c r="HG16" s="59"/>
      <c r="HH16" s="59"/>
      <c r="HI16" s="59"/>
      <c r="HJ16" s="59"/>
      <c r="HK16" s="59"/>
      <c r="HL16" s="59"/>
      <c r="HM16" s="59"/>
      <c r="HN16" s="59"/>
      <c r="HO16" s="59"/>
      <c r="HP16" s="59"/>
      <c r="HQ16" s="59"/>
      <c r="HR16" s="59"/>
      <c r="HS16" s="59"/>
      <c r="HT16" s="59"/>
      <c r="HU16" s="59"/>
      <c r="HV16" s="59"/>
      <c r="HW16" s="59"/>
      <c r="HX16" s="59"/>
      <c r="HY16" s="59"/>
      <c r="HZ16" s="59"/>
      <c r="IA16" s="59"/>
      <c r="IB16" s="59"/>
      <c r="IC16" s="59"/>
      <c r="ID16" s="59"/>
      <c r="IE16" s="59"/>
      <c r="IF16" s="59"/>
      <c r="IG16" s="59"/>
      <c r="IH16" s="59"/>
      <c r="II16" s="59"/>
      <c r="IJ16" s="59"/>
      <c r="IK16" s="59"/>
      <c r="IL16" s="59"/>
      <c r="IM16" s="59"/>
      <c r="IN16" s="59"/>
      <c r="IO16" s="59"/>
      <c r="IP16" s="59"/>
      <c r="IQ16" s="59"/>
      <c r="IR16" s="59"/>
      <c r="IS16" s="59"/>
      <c r="IT16" s="59"/>
      <c r="IU16" s="59"/>
      <c r="IV16" s="59"/>
      <c r="IW16" s="59"/>
      <c r="IX16" s="59"/>
      <c r="IY16" s="59"/>
      <c r="IZ16" s="59"/>
      <c r="JA16" s="59"/>
      <c r="JB16" s="59"/>
      <c r="JC16" s="59"/>
      <c r="JD16" s="59"/>
      <c r="JE16" s="59"/>
      <c r="JF16" s="59"/>
      <c r="JG16" s="59"/>
      <c r="JH16" s="59"/>
      <c r="JI16" s="59"/>
      <c r="JJ16" s="59"/>
    </row>
    <row r="17" spans="1:270" s="27" customFormat="1" ht="55.5" customHeight="1" x14ac:dyDescent="0.2">
      <c r="A17" s="109">
        <v>4</v>
      </c>
      <c r="B17" s="110"/>
      <c r="C17" s="178" t="s">
        <v>185</v>
      </c>
      <c r="D17" s="31"/>
      <c r="E17" s="268"/>
      <c r="F17" s="1073"/>
      <c r="G17" s="1074"/>
      <c r="H17" s="1074"/>
      <c r="I17" s="1074"/>
      <c r="J17" s="1075"/>
      <c r="K17" s="51"/>
      <c r="L17" s="17"/>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c r="CK17" s="59"/>
      <c r="CL17" s="59"/>
      <c r="CM17" s="59"/>
      <c r="CN17" s="59"/>
      <c r="CO17" s="59"/>
      <c r="CP17" s="59"/>
      <c r="CQ17" s="59"/>
      <c r="CR17" s="59"/>
      <c r="CS17" s="59"/>
      <c r="CT17" s="59"/>
      <c r="CU17" s="59"/>
      <c r="CV17" s="59"/>
      <c r="CW17" s="59"/>
      <c r="CX17" s="59"/>
      <c r="CY17" s="59"/>
      <c r="CZ17" s="59"/>
      <c r="DA17" s="59"/>
      <c r="DB17" s="59"/>
      <c r="DC17" s="59"/>
      <c r="DD17" s="59"/>
      <c r="DE17" s="59"/>
      <c r="DF17" s="59"/>
      <c r="DG17" s="59"/>
      <c r="DH17" s="59"/>
      <c r="DI17" s="59"/>
      <c r="DJ17" s="59"/>
      <c r="DK17" s="59"/>
      <c r="DL17" s="59"/>
      <c r="DM17" s="59"/>
      <c r="DN17" s="59"/>
      <c r="DO17" s="59"/>
      <c r="DP17" s="59"/>
      <c r="DQ17" s="59"/>
      <c r="DR17" s="59"/>
      <c r="DS17" s="59"/>
      <c r="DT17" s="59"/>
      <c r="DU17" s="59"/>
      <c r="DV17" s="59"/>
      <c r="DW17" s="59"/>
      <c r="DX17" s="59"/>
      <c r="DY17" s="59"/>
      <c r="DZ17" s="59"/>
      <c r="EA17" s="59"/>
      <c r="EB17" s="59"/>
      <c r="EC17" s="59"/>
      <c r="ED17" s="59"/>
      <c r="EE17" s="59"/>
      <c r="EF17" s="59"/>
      <c r="EG17" s="59"/>
      <c r="EH17" s="59"/>
      <c r="EI17" s="59"/>
      <c r="EJ17" s="59"/>
      <c r="EK17" s="59"/>
      <c r="EL17" s="59"/>
      <c r="EM17" s="59"/>
      <c r="EN17" s="59"/>
      <c r="EO17" s="59"/>
      <c r="EP17" s="59"/>
      <c r="EQ17" s="59"/>
      <c r="ER17" s="59"/>
      <c r="ES17" s="59"/>
      <c r="ET17" s="59"/>
      <c r="EU17" s="59"/>
      <c r="EV17" s="59"/>
      <c r="EW17" s="59"/>
      <c r="EX17" s="59"/>
      <c r="EY17" s="59"/>
      <c r="EZ17" s="59"/>
      <c r="FA17" s="59"/>
      <c r="FB17" s="59"/>
      <c r="FC17" s="59"/>
      <c r="FD17" s="59"/>
      <c r="FE17" s="59"/>
      <c r="FF17" s="59"/>
      <c r="FG17" s="59"/>
      <c r="FH17" s="59"/>
      <c r="FI17" s="59"/>
      <c r="FJ17" s="59"/>
      <c r="FK17" s="59"/>
      <c r="FL17" s="59"/>
      <c r="FM17" s="59"/>
      <c r="FN17" s="59"/>
      <c r="FO17" s="59"/>
      <c r="FP17" s="59"/>
      <c r="FQ17" s="59"/>
      <c r="FR17" s="59"/>
      <c r="FS17" s="59"/>
      <c r="FT17" s="59"/>
      <c r="FU17" s="59"/>
      <c r="FV17" s="59"/>
      <c r="FW17" s="59"/>
      <c r="FX17" s="59"/>
      <c r="FY17" s="59"/>
      <c r="FZ17" s="59"/>
      <c r="GA17" s="59"/>
      <c r="GB17" s="59"/>
      <c r="GC17" s="59"/>
      <c r="GD17" s="59"/>
      <c r="GE17" s="59"/>
      <c r="GF17" s="59"/>
      <c r="GG17" s="59"/>
      <c r="GH17" s="59"/>
      <c r="GI17" s="59"/>
      <c r="GJ17" s="59"/>
      <c r="GK17" s="59"/>
      <c r="GL17" s="59"/>
      <c r="GM17" s="59"/>
      <c r="GN17" s="59"/>
      <c r="GO17" s="59"/>
      <c r="GP17" s="59"/>
      <c r="GQ17" s="59"/>
      <c r="GR17" s="59"/>
      <c r="GS17" s="59"/>
      <c r="GT17" s="59"/>
      <c r="GU17" s="59"/>
      <c r="GV17" s="59"/>
      <c r="GW17" s="59"/>
      <c r="GX17" s="59"/>
      <c r="GY17" s="59"/>
      <c r="GZ17" s="59"/>
      <c r="HA17" s="59"/>
      <c r="HB17" s="59"/>
      <c r="HC17" s="59"/>
      <c r="HD17" s="59"/>
      <c r="HE17" s="59"/>
      <c r="HF17" s="59"/>
      <c r="HG17" s="59"/>
      <c r="HH17" s="59"/>
      <c r="HI17" s="59"/>
      <c r="HJ17" s="59"/>
      <c r="HK17" s="59"/>
      <c r="HL17" s="59"/>
      <c r="HM17" s="59"/>
      <c r="HN17" s="59"/>
      <c r="HO17" s="59"/>
      <c r="HP17" s="59"/>
      <c r="HQ17" s="59"/>
      <c r="HR17" s="59"/>
      <c r="HS17" s="59"/>
      <c r="HT17" s="59"/>
      <c r="HU17" s="59"/>
      <c r="HV17" s="59"/>
      <c r="HW17" s="59"/>
      <c r="HX17" s="59"/>
      <c r="HY17" s="59"/>
      <c r="HZ17" s="59"/>
      <c r="IA17" s="59"/>
      <c r="IB17" s="59"/>
      <c r="IC17" s="59"/>
      <c r="ID17" s="59"/>
      <c r="IE17" s="59"/>
      <c r="IF17" s="59"/>
      <c r="IG17" s="59"/>
      <c r="IH17" s="59"/>
      <c r="II17" s="59"/>
      <c r="IJ17" s="59"/>
      <c r="IK17" s="59"/>
      <c r="IL17" s="59"/>
      <c r="IM17" s="59"/>
      <c r="IN17" s="59"/>
      <c r="IO17" s="59"/>
      <c r="IP17" s="59"/>
      <c r="IQ17" s="59"/>
      <c r="IR17" s="59"/>
      <c r="IS17" s="59"/>
      <c r="IT17" s="59"/>
      <c r="IU17" s="59"/>
      <c r="IV17" s="59"/>
      <c r="IW17" s="59"/>
      <c r="IX17" s="59"/>
      <c r="IY17" s="59"/>
      <c r="IZ17" s="59"/>
      <c r="JA17" s="59"/>
      <c r="JB17" s="59"/>
      <c r="JC17" s="59"/>
      <c r="JD17" s="59"/>
      <c r="JE17" s="59"/>
      <c r="JF17" s="59"/>
      <c r="JG17" s="59"/>
      <c r="JH17" s="59"/>
      <c r="JI17" s="59"/>
      <c r="JJ17" s="59"/>
    </row>
    <row r="18" spans="1:270" ht="56.25" customHeight="1" x14ac:dyDescent="0.2">
      <c r="A18" s="109">
        <v>5</v>
      </c>
      <c r="B18" s="110"/>
      <c r="C18" s="178" t="s">
        <v>271</v>
      </c>
      <c r="D18" s="48" t="str">
        <f>IF(ISERROR(E14/E17),"-",E14/E17)</f>
        <v>-</v>
      </c>
      <c r="E18" s="292" t="str">
        <f>D18</f>
        <v>-</v>
      </c>
      <c r="F18" s="1073"/>
      <c r="G18" s="1074"/>
      <c r="H18" s="1074"/>
      <c r="I18" s="1074"/>
      <c r="J18" s="1075"/>
      <c r="K18" s="51"/>
      <c r="L18" s="26"/>
    </row>
    <row r="19" spans="1:270" ht="50.25" customHeight="1" x14ac:dyDescent="0.2">
      <c r="A19" s="271" t="s">
        <v>306</v>
      </c>
      <c r="B19" s="271"/>
      <c r="C19" s="272" t="s">
        <v>290</v>
      </c>
      <c r="D19" s="282" t="str">
        <f>IF(E19="Yes",1.33,IF(E19="No",0,"-"))</f>
        <v>-</v>
      </c>
      <c r="E19" s="186"/>
      <c r="F19" s="1095"/>
      <c r="G19" s="1074"/>
      <c r="H19" s="1074"/>
      <c r="I19" s="1074"/>
      <c r="J19" s="1075"/>
      <c r="K19" s="51"/>
      <c r="L19" s="26"/>
    </row>
    <row r="20" spans="1:270" ht="56.25" customHeight="1" x14ac:dyDescent="0.2">
      <c r="A20" s="271" t="s">
        <v>307</v>
      </c>
      <c r="B20" s="271"/>
      <c r="C20" s="272" t="s">
        <v>291</v>
      </c>
      <c r="D20" s="282" t="str">
        <f>IF(E20="Yes",1.33,IF(E20="No",0,"-"))</f>
        <v>-</v>
      </c>
      <c r="E20" s="186"/>
      <c r="F20" s="1095"/>
      <c r="G20" s="1074"/>
      <c r="H20" s="1074"/>
      <c r="I20" s="1074"/>
      <c r="J20" s="1075"/>
      <c r="K20" s="51"/>
      <c r="L20" s="26"/>
    </row>
    <row r="21" spans="1:270" s="27" customFormat="1" ht="30" customHeight="1" x14ac:dyDescent="0.2">
      <c r="A21" s="1063" t="s">
        <v>214</v>
      </c>
      <c r="B21" s="1064"/>
      <c r="C21" s="1064"/>
      <c r="D21" s="1064"/>
      <c r="E21" s="1064"/>
      <c r="F21" s="1064"/>
      <c r="G21" s="1064"/>
      <c r="H21" s="1064"/>
      <c r="I21" s="1064"/>
      <c r="J21" s="1088"/>
      <c r="K21" s="51"/>
      <c r="L21" s="26"/>
      <c r="M21" s="59"/>
      <c r="N21" s="59"/>
      <c r="O21" s="59"/>
      <c r="P21" s="59"/>
      <c r="Q21" s="59"/>
      <c r="R21" s="59"/>
      <c r="S21" s="59"/>
      <c r="T21" s="59"/>
      <c r="U21" s="59"/>
      <c r="V21" s="59"/>
      <c r="W21" s="59"/>
      <c r="X21" s="59"/>
      <c r="Y21" s="59"/>
      <c r="Z21" s="59"/>
      <c r="AA21" s="59"/>
      <c r="AB21" s="59"/>
      <c r="AC21" s="59"/>
      <c r="AD21" s="59"/>
      <c r="AE21" s="59"/>
      <c r="AF21" s="59"/>
      <c r="AG21" s="59"/>
      <c r="AH21" s="59"/>
      <c r="AI21" s="59"/>
      <c r="AJ21" s="59"/>
      <c r="AK21" s="59"/>
      <c r="AL21" s="59"/>
      <c r="AM21" s="59"/>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c r="CK21" s="59"/>
      <c r="CL21" s="59"/>
      <c r="CM21" s="59"/>
      <c r="CN21" s="59"/>
      <c r="CO21" s="59"/>
      <c r="CP21" s="59"/>
      <c r="CQ21" s="59"/>
      <c r="CR21" s="59"/>
      <c r="CS21" s="59"/>
      <c r="CT21" s="59"/>
      <c r="CU21" s="59"/>
      <c r="CV21" s="59"/>
      <c r="CW21" s="59"/>
      <c r="CX21" s="59"/>
      <c r="CY21" s="59"/>
      <c r="CZ21" s="59"/>
      <c r="DA21" s="59"/>
      <c r="DB21" s="59"/>
      <c r="DC21" s="59"/>
      <c r="DD21" s="59"/>
      <c r="DE21" s="59"/>
      <c r="DF21" s="59"/>
      <c r="DG21" s="59"/>
      <c r="DH21" s="59"/>
      <c r="DI21" s="59"/>
      <c r="DJ21" s="59"/>
      <c r="DK21" s="59"/>
      <c r="DL21" s="59"/>
      <c r="DM21" s="59"/>
      <c r="DN21" s="59"/>
      <c r="DO21" s="59"/>
      <c r="DP21" s="59"/>
      <c r="DQ21" s="59"/>
      <c r="DR21" s="59"/>
      <c r="DS21" s="59"/>
      <c r="DT21" s="59"/>
      <c r="DU21" s="59"/>
      <c r="DV21" s="59"/>
      <c r="DW21" s="59"/>
      <c r="DX21" s="59"/>
      <c r="DY21" s="59"/>
      <c r="DZ21" s="59"/>
      <c r="EA21" s="59"/>
      <c r="EB21" s="59"/>
      <c r="EC21" s="59"/>
      <c r="ED21" s="59"/>
      <c r="EE21" s="59"/>
      <c r="EF21" s="59"/>
      <c r="EG21" s="59"/>
      <c r="EH21" s="59"/>
      <c r="EI21" s="59"/>
      <c r="EJ21" s="59"/>
      <c r="EK21" s="59"/>
      <c r="EL21" s="59"/>
      <c r="EM21" s="59"/>
      <c r="EN21" s="59"/>
      <c r="EO21" s="59"/>
      <c r="EP21" s="59"/>
      <c r="EQ21" s="59"/>
      <c r="ER21" s="59"/>
      <c r="ES21" s="59"/>
      <c r="ET21" s="59"/>
      <c r="EU21" s="59"/>
      <c r="EV21" s="59"/>
      <c r="EW21" s="59"/>
      <c r="EX21" s="59"/>
      <c r="EY21" s="59"/>
      <c r="EZ21" s="59"/>
      <c r="FA21" s="59"/>
      <c r="FB21" s="59"/>
      <c r="FC21" s="59"/>
      <c r="FD21" s="59"/>
      <c r="FE21" s="59"/>
      <c r="FF21" s="59"/>
      <c r="FG21" s="59"/>
      <c r="FH21" s="59"/>
      <c r="FI21" s="59"/>
      <c r="FJ21" s="59"/>
      <c r="FK21" s="59"/>
      <c r="FL21" s="59"/>
      <c r="FM21" s="59"/>
      <c r="FN21" s="59"/>
      <c r="FO21" s="59"/>
      <c r="FP21" s="59"/>
      <c r="FQ21" s="59"/>
      <c r="FR21" s="59"/>
      <c r="FS21" s="59"/>
      <c r="FT21" s="59"/>
      <c r="FU21" s="59"/>
      <c r="FV21" s="59"/>
      <c r="FW21" s="59"/>
      <c r="FX21" s="59"/>
      <c r="FY21" s="59"/>
      <c r="FZ21" s="59"/>
      <c r="GA21" s="59"/>
      <c r="GB21" s="59"/>
      <c r="GC21" s="59"/>
      <c r="GD21" s="59"/>
      <c r="GE21" s="59"/>
      <c r="GF21" s="59"/>
      <c r="GG21" s="59"/>
      <c r="GH21" s="59"/>
      <c r="GI21" s="59"/>
      <c r="GJ21" s="59"/>
      <c r="GK21" s="59"/>
      <c r="GL21" s="59"/>
      <c r="GM21" s="59"/>
      <c r="GN21" s="59"/>
      <c r="GO21" s="59"/>
      <c r="GP21" s="59"/>
      <c r="GQ21" s="59"/>
      <c r="GR21" s="59"/>
      <c r="GS21" s="59"/>
      <c r="GT21" s="59"/>
      <c r="GU21" s="59"/>
      <c r="GV21" s="59"/>
      <c r="GW21" s="59"/>
      <c r="GX21" s="59"/>
      <c r="GY21" s="59"/>
      <c r="GZ21" s="59"/>
      <c r="HA21" s="59"/>
      <c r="HB21" s="59"/>
      <c r="HC21" s="59"/>
      <c r="HD21" s="59"/>
      <c r="HE21" s="59"/>
      <c r="HF21" s="59"/>
      <c r="HG21" s="59"/>
      <c r="HH21" s="59"/>
      <c r="HI21" s="59"/>
      <c r="HJ21" s="59"/>
      <c r="HK21" s="59"/>
      <c r="HL21" s="59"/>
      <c r="HM21" s="59"/>
      <c r="HN21" s="59"/>
      <c r="HO21" s="59"/>
      <c r="HP21" s="59"/>
      <c r="HQ21" s="59"/>
      <c r="HR21" s="59"/>
      <c r="HS21" s="59"/>
      <c r="HT21" s="59"/>
      <c r="HU21" s="59"/>
      <c r="HV21" s="59"/>
      <c r="HW21" s="59"/>
      <c r="HX21" s="59"/>
      <c r="HY21" s="59"/>
      <c r="HZ21" s="59"/>
      <c r="IA21" s="59"/>
      <c r="IB21" s="59"/>
      <c r="IC21" s="59"/>
      <c r="ID21" s="59"/>
      <c r="IE21" s="59"/>
      <c r="IF21" s="59"/>
      <c r="IG21" s="59"/>
      <c r="IH21" s="59"/>
      <c r="II21" s="59"/>
      <c r="IJ21" s="59"/>
      <c r="IK21" s="59"/>
      <c r="IL21" s="59"/>
      <c r="IM21" s="59"/>
      <c r="IN21" s="59"/>
      <c r="IO21" s="59"/>
      <c r="IP21" s="59"/>
      <c r="IQ21" s="59"/>
      <c r="IR21" s="59"/>
      <c r="IS21" s="59"/>
      <c r="IT21" s="59"/>
      <c r="IU21" s="59"/>
      <c r="IV21" s="59"/>
      <c r="IW21" s="59"/>
      <c r="IX21" s="59"/>
      <c r="IY21" s="59"/>
      <c r="IZ21" s="59"/>
      <c r="JA21" s="59"/>
      <c r="JB21" s="59"/>
      <c r="JC21" s="59"/>
      <c r="JD21" s="59"/>
      <c r="JE21" s="59"/>
      <c r="JF21" s="59"/>
      <c r="JG21" s="59"/>
      <c r="JH21" s="59"/>
      <c r="JI21" s="59"/>
      <c r="JJ21" s="59"/>
    </row>
    <row r="22" spans="1:270" s="27" customFormat="1" ht="40.15" customHeight="1" x14ac:dyDescent="0.2">
      <c r="A22" s="29"/>
      <c r="B22" s="199"/>
      <c r="C22" s="267" t="s">
        <v>208</v>
      </c>
      <c r="D22" s="78"/>
      <c r="E22" s="234" t="str">
        <f>E13</f>
        <v>-</v>
      </c>
      <c r="F22" s="1096"/>
      <c r="G22" s="1097"/>
      <c r="H22" s="1097"/>
      <c r="I22" s="1097"/>
      <c r="J22" s="1098"/>
      <c r="K22" s="51"/>
      <c r="L22" s="26"/>
      <c r="M22" s="59"/>
      <c r="N22" s="59"/>
      <c r="O22" s="59"/>
      <c r="P22" s="59"/>
      <c r="Q22" s="59"/>
      <c r="R22" s="59"/>
      <c r="S22" s="59"/>
      <c r="T22" s="59"/>
      <c r="U22" s="59"/>
      <c r="V22" s="59"/>
      <c r="W22" s="59"/>
      <c r="X22" s="59"/>
      <c r="Y22" s="59"/>
      <c r="Z22" s="59"/>
      <c r="AA22" s="59"/>
      <c r="AB22" s="59"/>
      <c r="AC22" s="59"/>
      <c r="AD22" s="59"/>
      <c r="AE22" s="59"/>
      <c r="AF22" s="59"/>
      <c r="AG22" s="59"/>
      <c r="AH22" s="59"/>
      <c r="AI22" s="59"/>
      <c r="AJ22" s="59"/>
      <c r="AK22" s="59"/>
      <c r="AL22" s="59"/>
      <c r="AM22" s="59"/>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c r="CK22" s="59"/>
      <c r="CL22" s="59"/>
      <c r="CM22" s="59"/>
      <c r="CN22" s="59"/>
      <c r="CO22" s="59"/>
      <c r="CP22" s="59"/>
      <c r="CQ22" s="59"/>
      <c r="CR22" s="59"/>
      <c r="CS22" s="59"/>
      <c r="CT22" s="59"/>
      <c r="CU22" s="59"/>
      <c r="CV22" s="59"/>
      <c r="CW22" s="59"/>
      <c r="CX22" s="59"/>
      <c r="CY22" s="59"/>
      <c r="CZ22" s="59"/>
      <c r="DA22" s="59"/>
      <c r="DB22" s="59"/>
      <c r="DC22" s="59"/>
      <c r="DD22" s="59"/>
      <c r="DE22" s="59"/>
      <c r="DF22" s="59"/>
      <c r="DG22" s="59"/>
      <c r="DH22" s="59"/>
      <c r="DI22" s="59"/>
      <c r="DJ22" s="59"/>
      <c r="DK22" s="59"/>
      <c r="DL22" s="59"/>
      <c r="DM22" s="59"/>
      <c r="DN22" s="59"/>
      <c r="DO22" s="59"/>
      <c r="DP22" s="59"/>
      <c r="DQ22" s="59"/>
      <c r="DR22" s="59"/>
      <c r="DS22" s="59"/>
      <c r="DT22" s="59"/>
      <c r="DU22" s="59"/>
      <c r="DV22" s="59"/>
      <c r="DW22" s="59"/>
      <c r="DX22" s="59"/>
      <c r="DY22" s="59"/>
      <c r="DZ22" s="59"/>
      <c r="EA22" s="59"/>
      <c r="EB22" s="59"/>
      <c r="EC22" s="59"/>
      <c r="ED22" s="59"/>
      <c r="EE22" s="59"/>
      <c r="EF22" s="59"/>
      <c r="EG22" s="59"/>
      <c r="EH22" s="59"/>
      <c r="EI22" s="59"/>
      <c r="EJ22" s="59"/>
      <c r="EK22" s="59"/>
      <c r="EL22" s="59"/>
      <c r="EM22" s="59"/>
      <c r="EN22" s="59"/>
      <c r="EO22" s="59"/>
      <c r="EP22" s="59"/>
      <c r="EQ22" s="59"/>
      <c r="ER22" s="59"/>
      <c r="ES22" s="59"/>
      <c r="ET22" s="59"/>
      <c r="EU22" s="59"/>
      <c r="EV22" s="59"/>
      <c r="EW22" s="59"/>
      <c r="EX22" s="59"/>
      <c r="EY22" s="59"/>
      <c r="EZ22" s="59"/>
      <c r="FA22" s="59"/>
      <c r="FB22" s="59"/>
      <c r="FC22" s="59"/>
      <c r="FD22" s="59"/>
      <c r="FE22" s="59"/>
      <c r="FF22" s="59"/>
      <c r="FG22" s="59"/>
      <c r="FH22" s="59"/>
      <c r="FI22" s="59"/>
      <c r="FJ22" s="59"/>
      <c r="FK22" s="59"/>
      <c r="FL22" s="59"/>
      <c r="FM22" s="59"/>
      <c r="FN22" s="59"/>
      <c r="FO22" s="59"/>
      <c r="FP22" s="59"/>
      <c r="FQ22" s="59"/>
      <c r="FR22" s="59"/>
      <c r="FS22" s="59"/>
      <c r="FT22" s="59"/>
      <c r="FU22" s="59"/>
      <c r="FV22" s="59"/>
      <c r="FW22" s="59"/>
      <c r="FX22" s="59"/>
      <c r="FY22" s="59"/>
      <c r="FZ22" s="59"/>
      <c r="GA22" s="59"/>
      <c r="GB22" s="59"/>
      <c r="GC22" s="59"/>
      <c r="GD22" s="59"/>
      <c r="GE22" s="59"/>
      <c r="GF22" s="59"/>
      <c r="GG22" s="59"/>
      <c r="GH22" s="59"/>
      <c r="GI22" s="59"/>
      <c r="GJ22" s="59"/>
      <c r="GK22" s="59"/>
      <c r="GL22" s="59"/>
      <c r="GM22" s="59"/>
      <c r="GN22" s="59"/>
      <c r="GO22" s="59"/>
      <c r="GP22" s="59"/>
      <c r="GQ22" s="59"/>
      <c r="GR22" s="59"/>
      <c r="GS22" s="59"/>
      <c r="GT22" s="59"/>
      <c r="GU22" s="59"/>
      <c r="GV22" s="59"/>
      <c r="GW22" s="59"/>
      <c r="GX22" s="59"/>
      <c r="GY22" s="59"/>
      <c r="GZ22" s="59"/>
      <c r="HA22" s="59"/>
      <c r="HB22" s="59"/>
      <c r="HC22" s="59"/>
      <c r="HD22" s="59"/>
      <c r="HE22" s="59"/>
      <c r="HF22" s="59"/>
      <c r="HG22" s="59"/>
      <c r="HH22" s="59"/>
      <c r="HI22" s="59"/>
      <c r="HJ22" s="59"/>
      <c r="HK22" s="59"/>
      <c r="HL22" s="59"/>
      <c r="HM22" s="59"/>
      <c r="HN22" s="59"/>
      <c r="HO22" s="59"/>
      <c r="HP22" s="59"/>
      <c r="HQ22" s="59"/>
      <c r="HR22" s="59"/>
      <c r="HS22" s="59"/>
      <c r="HT22" s="59"/>
      <c r="HU22" s="59"/>
      <c r="HV22" s="59"/>
      <c r="HW22" s="59"/>
      <c r="HX22" s="59"/>
      <c r="HY22" s="59"/>
      <c r="HZ22" s="59"/>
      <c r="IA22" s="59"/>
      <c r="IB22" s="59"/>
      <c r="IC22" s="59"/>
      <c r="ID22" s="59"/>
      <c r="IE22" s="59"/>
      <c r="IF22" s="59"/>
      <c r="IG22" s="59"/>
      <c r="IH22" s="59"/>
      <c r="II22" s="59"/>
      <c r="IJ22" s="59"/>
      <c r="IK22" s="59"/>
      <c r="IL22" s="59"/>
      <c r="IM22" s="59"/>
      <c r="IN22" s="59"/>
      <c r="IO22" s="59"/>
      <c r="IP22" s="59"/>
      <c r="IQ22" s="59"/>
      <c r="IR22" s="59"/>
      <c r="IS22" s="59"/>
      <c r="IT22" s="59"/>
      <c r="IU22" s="59"/>
      <c r="IV22" s="59"/>
      <c r="IW22" s="59"/>
      <c r="IX22" s="59"/>
      <c r="IY22" s="59"/>
      <c r="IZ22" s="59"/>
      <c r="JA22" s="59"/>
      <c r="JB22" s="59"/>
      <c r="JC22" s="59"/>
      <c r="JD22" s="59"/>
      <c r="JE22" s="59"/>
      <c r="JF22" s="59"/>
      <c r="JG22" s="59"/>
      <c r="JH22" s="59"/>
      <c r="JI22" s="59"/>
      <c r="JJ22" s="59"/>
    </row>
    <row r="23" spans="1:270" s="27" customFormat="1" ht="45" customHeight="1" x14ac:dyDescent="0.2">
      <c r="A23" s="187">
        <v>6</v>
      </c>
      <c r="B23" s="200"/>
      <c r="C23" s="178" t="s">
        <v>362</v>
      </c>
      <c r="D23" s="48" t="str">
        <f>IF(E23="Yes",1.33,IF(E23="No",0,"-"))</f>
        <v>-</v>
      </c>
      <c r="E23" s="269"/>
      <c r="F23" s="1086"/>
      <c r="G23" s="1074"/>
      <c r="H23" s="1074"/>
      <c r="I23" s="1074"/>
      <c r="J23" s="1075"/>
      <c r="K23" s="51"/>
      <c r="L23" s="26"/>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c r="CK23" s="59"/>
      <c r="CL23" s="59"/>
      <c r="CM23" s="59"/>
      <c r="CN23" s="59"/>
      <c r="CO23" s="59"/>
      <c r="CP23" s="59"/>
      <c r="CQ23" s="59"/>
      <c r="CR23" s="59"/>
      <c r="CS23" s="59"/>
      <c r="CT23" s="59"/>
      <c r="CU23" s="59"/>
      <c r="CV23" s="59"/>
      <c r="CW23" s="59"/>
      <c r="CX23" s="59"/>
      <c r="CY23" s="59"/>
      <c r="CZ23" s="59"/>
      <c r="DA23" s="59"/>
      <c r="DB23" s="59"/>
      <c r="DC23" s="59"/>
      <c r="DD23" s="59"/>
      <c r="DE23" s="59"/>
      <c r="DF23" s="59"/>
      <c r="DG23" s="59"/>
      <c r="DH23" s="59"/>
      <c r="DI23" s="59"/>
      <c r="DJ23" s="59"/>
      <c r="DK23" s="59"/>
      <c r="DL23" s="59"/>
      <c r="DM23" s="59"/>
      <c r="DN23" s="59"/>
      <c r="DO23" s="59"/>
      <c r="DP23" s="59"/>
      <c r="DQ23" s="59"/>
      <c r="DR23" s="59"/>
      <c r="DS23" s="59"/>
      <c r="DT23" s="59"/>
      <c r="DU23" s="59"/>
      <c r="DV23" s="59"/>
      <c r="DW23" s="59"/>
      <c r="DX23" s="59"/>
      <c r="DY23" s="59"/>
      <c r="DZ23" s="59"/>
      <c r="EA23" s="59"/>
      <c r="EB23" s="59"/>
      <c r="EC23" s="59"/>
      <c r="ED23" s="59"/>
      <c r="EE23" s="59"/>
      <c r="EF23" s="59"/>
      <c r="EG23" s="59"/>
      <c r="EH23" s="59"/>
      <c r="EI23" s="59"/>
      <c r="EJ23" s="59"/>
      <c r="EK23" s="59"/>
      <c r="EL23" s="59"/>
      <c r="EM23" s="59"/>
      <c r="EN23" s="59"/>
      <c r="EO23" s="59"/>
      <c r="EP23" s="59"/>
      <c r="EQ23" s="59"/>
      <c r="ER23" s="59"/>
      <c r="ES23" s="59"/>
      <c r="ET23" s="59"/>
      <c r="EU23" s="59"/>
      <c r="EV23" s="59"/>
      <c r="EW23" s="59"/>
      <c r="EX23" s="59"/>
      <c r="EY23" s="59"/>
      <c r="EZ23" s="59"/>
      <c r="FA23" s="59"/>
      <c r="FB23" s="59"/>
      <c r="FC23" s="59"/>
      <c r="FD23" s="59"/>
      <c r="FE23" s="59"/>
      <c r="FF23" s="59"/>
      <c r="FG23" s="59"/>
      <c r="FH23" s="59"/>
      <c r="FI23" s="59"/>
      <c r="FJ23" s="59"/>
      <c r="FK23" s="59"/>
      <c r="FL23" s="59"/>
      <c r="FM23" s="59"/>
      <c r="FN23" s="59"/>
      <c r="FO23" s="59"/>
      <c r="FP23" s="59"/>
      <c r="FQ23" s="59"/>
      <c r="FR23" s="59"/>
      <c r="FS23" s="59"/>
      <c r="FT23" s="59"/>
      <c r="FU23" s="59"/>
      <c r="FV23" s="59"/>
      <c r="FW23" s="59"/>
      <c r="FX23" s="59"/>
      <c r="FY23" s="59"/>
      <c r="FZ23" s="59"/>
      <c r="GA23" s="59"/>
      <c r="GB23" s="59"/>
      <c r="GC23" s="59"/>
      <c r="GD23" s="59"/>
      <c r="GE23" s="59"/>
      <c r="GF23" s="59"/>
      <c r="GG23" s="59"/>
      <c r="GH23" s="59"/>
      <c r="GI23" s="59"/>
      <c r="GJ23" s="59"/>
      <c r="GK23" s="59"/>
      <c r="GL23" s="59"/>
      <c r="GM23" s="59"/>
      <c r="GN23" s="59"/>
      <c r="GO23" s="59"/>
      <c r="GP23" s="59"/>
      <c r="GQ23" s="59"/>
      <c r="GR23" s="59"/>
      <c r="GS23" s="59"/>
      <c r="GT23" s="59"/>
      <c r="GU23" s="59"/>
      <c r="GV23" s="59"/>
      <c r="GW23" s="59"/>
      <c r="GX23" s="59"/>
      <c r="GY23" s="59"/>
      <c r="GZ23" s="59"/>
      <c r="HA23" s="59"/>
      <c r="HB23" s="59"/>
      <c r="HC23" s="59"/>
      <c r="HD23" s="59"/>
      <c r="HE23" s="59"/>
      <c r="HF23" s="59"/>
      <c r="HG23" s="59"/>
      <c r="HH23" s="59"/>
      <c r="HI23" s="59"/>
      <c r="HJ23" s="59"/>
      <c r="HK23" s="59"/>
      <c r="HL23" s="59"/>
      <c r="HM23" s="59"/>
      <c r="HN23" s="59"/>
      <c r="HO23" s="59"/>
      <c r="HP23" s="59"/>
      <c r="HQ23" s="59"/>
      <c r="HR23" s="59"/>
      <c r="HS23" s="59"/>
      <c r="HT23" s="59"/>
      <c r="HU23" s="59"/>
      <c r="HV23" s="59"/>
      <c r="HW23" s="59"/>
      <c r="HX23" s="59"/>
      <c r="HY23" s="59"/>
      <c r="HZ23" s="59"/>
      <c r="IA23" s="59"/>
      <c r="IB23" s="59"/>
      <c r="IC23" s="59"/>
      <c r="ID23" s="59"/>
      <c r="IE23" s="59"/>
      <c r="IF23" s="59"/>
      <c r="IG23" s="59"/>
      <c r="IH23" s="59"/>
      <c r="II23" s="59"/>
      <c r="IJ23" s="59"/>
      <c r="IK23" s="59"/>
      <c r="IL23" s="59"/>
      <c r="IM23" s="59"/>
      <c r="IN23" s="59"/>
      <c r="IO23" s="59"/>
      <c r="IP23" s="59"/>
      <c r="IQ23" s="59"/>
      <c r="IR23" s="59"/>
      <c r="IS23" s="59"/>
      <c r="IT23" s="59"/>
      <c r="IU23" s="59"/>
      <c r="IV23" s="59"/>
      <c r="IW23" s="59"/>
      <c r="IX23" s="59"/>
      <c r="IY23" s="59"/>
      <c r="IZ23" s="59"/>
      <c r="JA23" s="59"/>
      <c r="JB23" s="59"/>
      <c r="JC23" s="59"/>
      <c r="JD23" s="59"/>
      <c r="JE23" s="59"/>
      <c r="JF23" s="59"/>
      <c r="JG23" s="59"/>
      <c r="JH23" s="59"/>
      <c r="JI23" s="59"/>
      <c r="JJ23" s="59"/>
    </row>
    <row r="24" spans="1:270" s="27" customFormat="1" ht="40.15" customHeight="1" x14ac:dyDescent="0.2">
      <c r="A24" s="187">
        <v>7</v>
      </c>
      <c r="B24" s="200"/>
      <c r="C24" s="298" t="s">
        <v>363</v>
      </c>
      <c r="D24" s="48"/>
      <c r="E24" s="300"/>
      <c r="F24" s="1086"/>
      <c r="G24" s="1074"/>
      <c r="H24" s="1074"/>
      <c r="I24" s="1074"/>
      <c r="J24" s="1075"/>
      <c r="K24" s="51"/>
      <c r="L24" s="26"/>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c r="CK24" s="59"/>
      <c r="CL24" s="59"/>
      <c r="CM24" s="59"/>
      <c r="CN24" s="59"/>
      <c r="CO24" s="59"/>
      <c r="CP24" s="59"/>
      <c r="CQ24" s="59"/>
      <c r="CR24" s="59"/>
      <c r="CS24" s="59"/>
      <c r="CT24" s="59"/>
      <c r="CU24" s="59"/>
      <c r="CV24" s="59"/>
      <c r="CW24" s="59"/>
      <c r="CX24" s="59"/>
      <c r="CY24" s="59"/>
      <c r="CZ24" s="59"/>
      <c r="DA24" s="59"/>
      <c r="DB24" s="59"/>
      <c r="DC24" s="59"/>
      <c r="DD24" s="59"/>
      <c r="DE24" s="59"/>
      <c r="DF24" s="59"/>
      <c r="DG24" s="59"/>
      <c r="DH24" s="59"/>
      <c r="DI24" s="59"/>
      <c r="DJ24" s="59"/>
      <c r="DK24" s="59"/>
      <c r="DL24" s="59"/>
      <c r="DM24" s="59"/>
      <c r="DN24" s="59"/>
      <c r="DO24" s="59"/>
      <c r="DP24" s="59"/>
      <c r="DQ24" s="59"/>
      <c r="DR24" s="59"/>
      <c r="DS24" s="59"/>
      <c r="DT24" s="59"/>
      <c r="DU24" s="59"/>
      <c r="DV24" s="59"/>
      <c r="DW24" s="59"/>
      <c r="DX24" s="59"/>
      <c r="DY24" s="59"/>
      <c r="DZ24" s="59"/>
      <c r="EA24" s="59"/>
      <c r="EB24" s="59"/>
      <c r="EC24" s="59"/>
      <c r="ED24" s="59"/>
      <c r="EE24" s="59"/>
      <c r="EF24" s="59"/>
      <c r="EG24" s="59"/>
      <c r="EH24" s="59"/>
      <c r="EI24" s="59"/>
      <c r="EJ24" s="59"/>
      <c r="EK24" s="59"/>
      <c r="EL24" s="59"/>
      <c r="EM24" s="59"/>
      <c r="EN24" s="59"/>
      <c r="EO24" s="59"/>
      <c r="EP24" s="59"/>
      <c r="EQ24" s="59"/>
      <c r="ER24" s="59"/>
      <c r="ES24" s="59"/>
      <c r="ET24" s="59"/>
      <c r="EU24" s="59"/>
      <c r="EV24" s="59"/>
      <c r="EW24" s="59"/>
      <c r="EX24" s="59"/>
      <c r="EY24" s="59"/>
      <c r="EZ24" s="59"/>
      <c r="FA24" s="59"/>
      <c r="FB24" s="59"/>
      <c r="FC24" s="59"/>
      <c r="FD24" s="59"/>
      <c r="FE24" s="59"/>
      <c r="FF24" s="59"/>
      <c r="FG24" s="59"/>
      <c r="FH24" s="59"/>
      <c r="FI24" s="59"/>
      <c r="FJ24" s="59"/>
      <c r="FK24" s="59"/>
      <c r="FL24" s="59"/>
      <c r="FM24" s="59"/>
      <c r="FN24" s="59"/>
      <c r="FO24" s="59"/>
      <c r="FP24" s="59"/>
      <c r="FQ24" s="59"/>
      <c r="FR24" s="59"/>
      <c r="FS24" s="59"/>
      <c r="FT24" s="59"/>
      <c r="FU24" s="59"/>
      <c r="FV24" s="59"/>
      <c r="FW24" s="59"/>
      <c r="FX24" s="59"/>
      <c r="FY24" s="59"/>
      <c r="FZ24" s="59"/>
      <c r="GA24" s="59"/>
      <c r="GB24" s="59"/>
      <c r="GC24" s="59"/>
      <c r="GD24" s="59"/>
      <c r="GE24" s="59"/>
      <c r="GF24" s="59"/>
      <c r="GG24" s="59"/>
      <c r="GH24" s="59"/>
      <c r="GI24" s="59"/>
      <c r="GJ24" s="59"/>
      <c r="GK24" s="59"/>
      <c r="GL24" s="59"/>
      <c r="GM24" s="59"/>
      <c r="GN24" s="59"/>
      <c r="GO24" s="59"/>
      <c r="GP24" s="59"/>
      <c r="GQ24" s="59"/>
      <c r="GR24" s="59"/>
      <c r="GS24" s="59"/>
      <c r="GT24" s="59"/>
      <c r="GU24" s="59"/>
      <c r="GV24" s="59"/>
      <c r="GW24" s="59"/>
      <c r="GX24" s="59"/>
      <c r="GY24" s="59"/>
      <c r="GZ24" s="59"/>
      <c r="HA24" s="59"/>
      <c r="HB24" s="59"/>
      <c r="HC24" s="59"/>
      <c r="HD24" s="59"/>
      <c r="HE24" s="59"/>
      <c r="HF24" s="59"/>
      <c r="HG24" s="59"/>
      <c r="HH24" s="59"/>
      <c r="HI24" s="59"/>
      <c r="HJ24" s="59"/>
      <c r="HK24" s="59"/>
      <c r="HL24" s="59"/>
      <c r="HM24" s="59"/>
      <c r="HN24" s="59"/>
      <c r="HO24" s="59"/>
      <c r="HP24" s="59"/>
      <c r="HQ24" s="59"/>
      <c r="HR24" s="59"/>
      <c r="HS24" s="59"/>
      <c r="HT24" s="59"/>
      <c r="HU24" s="59"/>
      <c r="HV24" s="59"/>
      <c r="HW24" s="59"/>
      <c r="HX24" s="59"/>
      <c r="HY24" s="59"/>
      <c r="HZ24" s="59"/>
      <c r="IA24" s="59"/>
      <c r="IB24" s="59"/>
      <c r="IC24" s="59"/>
      <c r="ID24" s="59"/>
      <c r="IE24" s="59"/>
      <c r="IF24" s="59"/>
      <c r="IG24" s="59"/>
      <c r="IH24" s="59"/>
      <c r="II24" s="59"/>
      <c r="IJ24" s="59"/>
      <c r="IK24" s="59"/>
      <c r="IL24" s="59"/>
      <c r="IM24" s="59"/>
      <c r="IN24" s="59"/>
      <c r="IO24" s="59"/>
      <c r="IP24" s="59"/>
      <c r="IQ24" s="59"/>
      <c r="IR24" s="59"/>
      <c r="IS24" s="59"/>
      <c r="IT24" s="59"/>
      <c r="IU24" s="59"/>
      <c r="IV24" s="59"/>
      <c r="IW24" s="59"/>
      <c r="IX24" s="59"/>
      <c r="IY24" s="59"/>
      <c r="IZ24" s="59"/>
      <c r="JA24" s="59"/>
      <c r="JB24" s="59"/>
      <c r="JC24" s="59"/>
      <c r="JD24" s="59"/>
      <c r="JE24" s="59"/>
      <c r="JF24" s="59"/>
      <c r="JG24" s="59"/>
      <c r="JH24" s="59"/>
      <c r="JI24" s="59"/>
      <c r="JJ24" s="59"/>
    </row>
    <row r="25" spans="1:270" s="27" customFormat="1" ht="41.25" customHeight="1" x14ac:dyDescent="0.2">
      <c r="A25" s="187">
        <v>8</v>
      </c>
      <c r="B25" s="200"/>
      <c r="C25" s="178" t="s">
        <v>364</v>
      </c>
      <c r="D25" s="303" t="str">
        <f>IF(ISERROR(E24/E23),"-",E24/E23)</f>
        <v>-</v>
      </c>
      <c r="E25" s="301" t="str">
        <f>D25</f>
        <v>-</v>
      </c>
      <c r="F25" s="1087"/>
      <c r="G25" s="1074"/>
      <c r="H25" s="1074"/>
      <c r="I25" s="1074"/>
      <c r="J25" s="1075"/>
      <c r="K25" s="51"/>
      <c r="L25" s="26"/>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c r="CK25" s="59"/>
      <c r="CL25" s="59"/>
      <c r="CM25" s="59"/>
      <c r="CN25" s="59"/>
      <c r="CO25" s="59"/>
      <c r="CP25" s="59"/>
      <c r="CQ25" s="59"/>
      <c r="CR25" s="59"/>
      <c r="CS25" s="59"/>
      <c r="CT25" s="59"/>
      <c r="CU25" s="59"/>
      <c r="CV25" s="59"/>
      <c r="CW25" s="59"/>
      <c r="CX25" s="59"/>
      <c r="CY25" s="59"/>
      <c r="CZ25" s="59"/>
      <c r="DA25" s="59"/>
      <c r="DB25" s="59"/>
      <c r="DC25" s="59"/>
      <c r="DD25" s="59"/>
      <c r="DE25" s="59"/>
      <c r="DF25" s="59"/>
      <c r="DG25" s="59"/>
      <c r="DH25" s="59"/>
      <c r="DI25" s="59"/>
      <c r="DJ25" s="59"/>
      <c r="DK25" s="59"/>
      <c r="DL25" s="59"/>
      <c r="DM25" s="59"/>
      <c r="DN25" s="59"/>
      <c r="DO25" s="59"/>
      <c r="DP25" s="59"/>
      <c r="DQ25" s="59"/>
      <c r="DR25" s="59"/>
      <c r="DS25" s="59"/>
      <c r="DT25" s="59"/>
      <c r="DU25" s="59"/>
      <c r="DV25" s="59"/>
      <c r="DW25" s="59"/>
      <c r="DX25" s="59"/>
      <c r="DY25" s="59"/>
      <c r="DZ25" s="59"/>
      <c r="EA25" s="59"/>
      <c r="EB25" s="59"/>
      <c r="EC25" s="59"/>
      <c r="ED25" s="59"/>
      <c r="EE25" s="59"/>
      <c r="EF25" s="59"/>
      <c r="EG25" s="59"/>
      <c r="EH25" s="59"/>
      <c r="EI25" s="59"/>
      <c r="EJ25" s="59"/>
      <c r="EK25" s="59"/>
      <c r="EL25" s="59"/>
      <c r="EM25" s="59"/>
      <c r="EN25" s="59"/>
      <c r="EO25" s="59"/>
      <c r="EP25" s="59"/>
      <c r="EQ25" s="59"/>
      <c r="ER25" s="59"/>
      <c r="ES25" s="59"/>
      <c r="ET25" s="59"/>
      <c r="EU25" s="59"/>
      <c r="EV25" s="59"/>
      <c r="EW25" s="59"/>
      <c r="EX25" s="59"/>
      <c r="EY25" s="59"/>
      <c r="EZ25" s="59"/>
      <c r="FA25" s="59"/>
      <c r="FB25" s="59"/>
      <c r="FC25" s="59"/>
      <c r="FD25" s="59"/>
      <c r="FE25" s="59"/>
      <c r="FF25" s="59"/>
      <c r="FG25" s="59"/>
      <c r="FH25" s="59"/>
      <c r="FI25" s="59"/>
      <c r="FJ25" s="59"/>
      <c r="FK25" s="59"/>
      <c r="FL25" s="59"/>
      <c r="FM25" s="59"/>
      <c r="FN25" s="59"/>
      <c r="FO25" s="59"/>
      <c r="FP25" s="59"/>
      <c r="FQ25" s="59"/>
      <c r="FR25" s="59"/>
      <c r="FS25" s="59"/>
      <c r="FT25" s="59"/>
      <c r="FU25" s="59"/>
      <c r="FV25" s="59"/>
      <c r="FW25" s="59"/>
      <c r="FX25" s="59"/>
      <c r="FY25" s="59"/>
      <c r="FZ25" s="59"/>
      <c r="GA25" s="59"/>
      <c r="GB25" s="59"/>
      <c r="GC25" s="59"/>
      <c r="GD25" s="59"/>
      <c r="GE25" s="59"/>
      <c r="GF25" s="59"/>
      <c r="GG25" s="59"/>
      <c r="GH25" s="59"/>
      <c r="GI25" s="59"/>
      <c r="GJ25" s="59"/>
      <c r="GK25" s="59"/>
      <c r="GL25" s="59"/>
      <c r="GM25" s="59"/>
      <c r="GN25" s="59"/>
      <c r="GO25" s="59"/>
      <c r="GP25" s="59"/>
      <c r="GQ25" s="59"/>
      <c r="GR25" s="59"/>
      <c r="GS25" s="59"/>
      <c r="GT25" s="59"/>
      <c r="GU25" s="59"/>
      <c r="GV25" s="59"/>
      <c r="GW25" s="59"/>
      <c r="GX25" s="59"/>
      <c r="GY25" s="59"/>
      <c r="GZ25" s="59"/>
      <c r="HA25" s="59"/>
      <c r="HB25" s="59"/>
      <c r="HC25" s="59"/>
      <c r="HD25" s="59"/>
      <c r="HE25" s="59"/>
      <c r="HF25" s="59"/>
      <c r="HG25" s="59"/>
      <c r="HH25" s="59"/>
      <c r="HI25" s="59"/>
      <c r="HJ25" s="59"/>
      <c r="HK25" s="59"/>
      <c r="HL25" s="59"/>
      <c r="HM25" s="59"/>
      <c r="HN25" s="59"/>
      <c r="HO25" s="59"/>
      <c r="HP25" s="59"/>
      <c r="HQ25" s="59"/>
      <c r="HR25" s="59"/>
      <c r="HS25" s="59"/>
      <c r="HT25" s="59"/>
      <c r="HU25" s="59"/>
      <c r="HV25" s="59"/>
      <c r="HW25" s="59"/>
      <c r="HX25" s="59"/>
      <c r="HY25" s="59"/>
      <c r="HZ25" s="59"/>
      <c r="IA25" s="59"/>
      <c r="IB25" s="59"/>
      <c r="IC25" s="59"/>
      <c r="ID25" s="59"/>
      <c r="IE25" s="59"/>
      <c r="IF25" s="59"/>
      <c r="IG25" s="59"/>
      <c r="IH25" s="59"/>
      <c r="II25" s="59"/>
      <c r="IJ25" s="59"/>
      <c r="IK25" s="59"/>
      <c r="IL25" s="59"/>
      <c r="IM25" s="59"/>
      <c r="IN25" s="59"/>
      <c r="IO25" s="59"/>
      <c r="IP25" s="59"/>
      <c r="IQ25" s="59"/>
      <c r="IR25" s="59"/>
      <c r="IS25" s="59"/>
      <c r="IT25" s="59"/>
      <c r="IU25" s="59"/>
      <c r="IV25" s="59"/>
      <c r="IW25" s="59"/>
      <c r="IX25" s="59"/>
      <c r="IY25" s="59"/>
      <c r="IZ25" s="59"/>
      <c r="JA25" s="59"/>
      <c r="JB25" s="59"/>
      <c r="JC25" s="59"/>
      <c r="JD25" s="59"/>
      <c r="JE25" s="59"/>
      <c r="JF25" s="59"/>
      <c r="JG25" s="59"/>
      <c r="JH25" s="59"/>
      <c r="JI25" s="59"/>
      <c r="JJ25" s="59"/>
    </row>
    <row r="26" spans="1:270" s="27" customFormat="1" ht="33" customHeight="1" x14ac:dyDescent="0.2">
      <c r="A26" s="187">
        <v>9</v>
      </c>
      <c r="B26" s="200"/>
      <c r="C26" s="178" t="s">
        <v>368</v>
      </c>
      <c r="D26" s="48"/>
      <c r="E26" s="300"/>
      <c r="F26" s="1086"/>
      <c r="G26" s="1074"/>
      <c r="H26" s="1074"/>
      <c r="I26" s="1074"/>
      <c r="J26" s="1075"/>
      <c r="K26" s="51"/>
      <c r="L26" s="26"/>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c r="CK26" s="59"/>
      <c r="CL26" s="59"/>
      <c r="CM26" s="59"/>
      <c r="CN26" s="59"/>
      <c r="CO26" s="59"/>
      <c r="CP26" s="59"/>
      <c r="CQ26" s="59"/>
      <c r="CR26" s="59"/>
      <c r="CS26" s="59"/>
      <c r="CT26" s="59"/>
      <c r="CU26" s="59"/>
      <c r="CV26" s="59"/>
      <c r="CW26" s="59"/>
      <c r="CX26" s="59"/>
      <c r="CY26" s="59"/>
      <c r="CZ26" s="59"/>
      <c r="DA26" s="59"/>
      <c r="DB26" s="59"/>
      <c r="DC26" s="59"/>
      <c r="DD26" s="59"/>
      <c r="DE26" s="59"/>
      <c r="DF26" s="59"/>
      <c r="DG26" s="59"/>
      <c r="DH26" s="59"/>
      <c r="DI26" s="59"/>
      <c r="DJ26" s="59"/>
      <c r="DK26" s="59"/>
      <c r="DL26" s="59"/>
      <c r="DM26" s="59"/>
      <c r="DN26" s="59"/>
      <c r="DO26" s="59"/>
      <c r="DP26" s="59"/>
      <c r="DQ26" s="59"/>
      <c r="DR26" s="59"/>
      <c r="DS26" s="59"/>
      <c r="DT26" s="59"/>
      <c r="DU26" s="59"/>
      <c r="DV26" s="59"/>
      <c r="DW26" s="59"/>
      <c r="DX26" s="59"/>
      <c r="DY26" s="59"/>
      <c r="DZ26" s="59"/>
      <c r="EA26" s="59"/>
      <c r="EB26" s="59"/>
      <c r="EC26" s="59"/>
      <c r="ED26" s="59"/>
      <c r="EE26" s="59"/>
      <c r="EF26" s="59"/>
      <c r="EG26" s="59"/>
      <c r="EH26" s="59"/>
      <c r="EI26" s="59"/>
      <c r="EJ26" s="59"/>
      <c r="EK26" s="59"/>
      <c r="EL26" s="59"/>
      <c r="EM26" s="59"/>
      <c r="EN26" s="59"/>
      <c r="EO26" s="59"/>
      <c r="EP26" s="59"/>
      <c r="EQ26" s="59"/>
      <c r="ER26" s="59"/>
      <c r="ES26" s="59"/>
      <c r="ET26" s="59"/>
      <c r="EU26" s="59"/>
      <c r="EV26" s="59"/>
      <c r="EW26" s="59"/>
      <c r="EX26" s="59"/>
      <c r="EY26" s="59"/>
      <c r="EZ26" s="59"/>
      <c r="FA26" s="59"/>
      <c r="FB26" s="59"/>
      <c r="FC26" s="59"/>
      <c r="FD26" s="59"/>
      <c r="FE26" s="59"/>
      <c r="FF26" s="59"/>
      <c r="FG26" s="59"/>
      <c r="FH26" s="59"/>
      <c r="FI26" s="59"/>
      <c r="FJ26" s="59"/>
      <c r="FK26" s="59"/>
      <c r="FL26" s="59"/>
      <c r="FM26" s="59"/>
      <c r="FN26" s="59"/>
      <c r="FO26" s="59"/>
      <c r="FP26" s="59"/>
      <c r="FQ26" s="59"/>
      <c r="FR26" s="59"/>
      <c r="FS26" s="59"/>
      <c r="FT26" s="59"/>
      <c r="FU26" s="59"/>
      <c r="FV26" s="59"/>
      <c r="FW26" s="59"/>
      <c r="FX26" s="59"/>
      <c r="FY26" s="59"/>
      <c r="FZ26" s="59"/>
      <c r="GA26" s="59"/>
      <c r="GB26" s="59"/>
      <c r="GC26" s="59"/>
      <c r="GD26" s="59"/>
      <c r="GE26" s="59"/>
      <c r="GF26" s="59"/>
      <c r="GG26" s="59"/>
      <c r="GH26" s="59"/>
      <c r="GI26" s="59"/>
      <c r="GJ26" s="59"/>
      <c r="GK26" s="59"/>
      <c r="GL26" s="59"/>
      <c r="GM26" s="59"/>
      <c r="GN26" s="59"/>
      <c r="GO26" s="59"/>
      <c r="GP26" s="59"/>
      <c r="GQ26" s="59"/>
      <c r="GR26" s="59"/>
      <c r="GS26" s="59"/>
      <c r="GT26" s="59"/>
      <c r="GU26" s="59"/>
      <c r="GV26" s="59"/>
      <c r="GW26" s="59"/>
      <c r="GX26" s="59"/>
      <c r="GY26" s="59"/>
      <c r="GZ26" s="59"/>
      <c r="HA26" s="59"/>
      <c r="HB26" s="59"/>
      <c r="HC26" s="59"/>
      <c r="HD26" s="59"/>
      <c r="HE26" s="59"/>
      <c r="HF26" s="59"/>
      <c r="HG26" s="59"/>
      <c r="HH26" s="59"/>
      <c r="HI26" s="59"/>
      <c r="HJ26" s="59"/>
      <c r="HK26" s="59"/>
      <c r="HL26" s="59"/>
      <c r="HM26" s="59"/>
      <c r="HN26" s="59"/>
      <c r="HO26" s="59"/>
      <c r="HP26" s="59"/>
      <c r="HQ26" s="59"/>
      <c r="HR26" s="59"/>
      <c r="HS26" s="59"/>
      <c r="HT26" s="59"/>
      <c r="HU26" s="59"/>
      <c r="HV26" s="59"/>
      <c r="HW26" s="59"/>
      <c r="HX26" s="59"/>
      <c r="HY26" s="59"/>
      <c r="HZ26" s="59"/>
      <c r="IA26" s="59"/>
      <c r="IB26" s="59"/>
      <c r="IC26" s="59"/>
      <c r="ID26" s="59"/>
      <c r="IE26" s="59"/>
      <c r="IF26" s="59"/>
      <c r="IG26" s="59"/>
      <c r="IH26" s="59"/>
      <c r="II26" s="59"/>
      <c r="IJ26" s="59"/>
      <c r="IK26" s="59"/>
      <c r="IL26" s="59"/>
      <c r="IM26" s="59"/>
      <c r="IN26" s="59"/>
      <c r="IO26" s="59"/>
      <c r="IP26" s="59"/>
      <c r="IQ26" s="59"/>
      <c r="IR26" s="59"/>
      <c r="IS26" s="59"/>
      <c r="IT26" s="59"/>
      <c r="IU26" s="59"/>
      <c r="IV26" s="59"/>
      <c r="IW26" s="59"/>
      <c r="IX26" s="59"/>
      <c r="IY26" s="59"/>
      <c r="IZ26" s="59"/>
      <c r="JA26" s="59"/>
      <c r="JB26" s="59"/>
      <c r="JC26" s="59"/>
      <c r="JD26" s="59"/>
      <c r="JE26" s="59"/>
      <c r="JF26" s="59"/>
      <c r="JG26" s="59"/>
      <c r="JH26" s="59"/>
      <c r="JI26" s="59"/>
      <c r="JJ26" s="59"/>
    </row>
    <row r="27" spans="1:270" s="27" customFormat="1" ht="36.75" customHeight="1" x14ac:dyDescent="0.2">
      <c r="A27" s="541">
        <v>10</v>
      </c>
      <c r="B27" s="200"/>
      <c r="C27" s="178" t="s">
        <v>365</v>
      </c>
      <c r="D27" s="303" t="str">
        <f>IF(ISERROR(E26/E24),"-",E26/E24)</f>
        <v>-</v>
      </c>
      <c r="E27" s="301" t="str">
        <f>D27</f>
        <v>-</v>
      </c>
      <c r="F27" s="1087"/>
      <c r="G27" s="1074"/>
      <c r="H27" s="1074"/>
      <c r="I27" s="1074"/>
      <c r="J27" s="1075"/>
      <c r="K27" s="51"/>
      <c r="L27" s="26"/>
      <c r="M27" s="59"/>
      <c r="N27" s="59"/>
      <c r="O27" s="59"/>
      <c r="P27" s="59"/>
      <c r="Q27" s="59"/>
      <c r="R27" s="59"/>
      <c r="S27" s="59"/>
      <c r="T27" s="59"/>
      <c r="U27" s="59"/>
      <c r="V27" s="59"/>
      <c r="W27" s="59"/>
      <c r="X27" s="59"/>
      <c r="Y27" s="59"/>
      <c r="Z27" s="59"/>
      <c r="AA27" s="59"/>
      <c r="AB27" s="59"/>
      <c r="AC27" s="59"/>
      <c r="AD27" s="59"/>
      <c r="AE27" s="59"/>
      <c r="AF27" s="59"/>
      <c r="AG27" s="59"/>
      <c r="AH27" s="59"/>
      <c r="AI27" s="59"/>
      <c r="AJ27" s="59"/>
      <c r="AK27" s="59"/>
      <c r="AL27" s="59"/>
      <c r="AM27" s="59"/>
      <c r="AN27" s="59"/>
      <c r="AO27" s="59"/>
      <c r="AP27" s="59"/>
      <c r="AQ27" s="59"/>
      <c r="AR27" s="59"/>
      <c r="AS27" s="59"/>
      <c r="AT27" s="59"/>
      <c r="AU27" s="59"/>
      <c r="AV27" s="59"/>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c r="CJ27" s="59"/>
      <c r="CK27" s="59"/>
      <c r="CL27" s="59"/>
      <c r="CM27" s="59"/>
      <c r="CN27" s="59"/>
      <c r="CO27" s="59"/>
      <c r="CP27" s="59"/>
      <c r="CQ27" s="59"/>
      <c r="CR27" s="59"/>
      <c r="CS27" s="59"/>
      <c r="CT27" s="59"/>
      <c r="CU27" s="59"/>
      <c r="CV27" s="59"/>
      <c r="CW27" s="59"/>
      <c r="CX27" s="59"/>
      <c r="CY27" s="59"/>
      <c r="CZ27" s="59"/>
      <c r="DA27" s="59"/>
      <c r="DB27" s="59"/>
      <c r="DC27" s="59"/>
      <c r="DD27" s="59"/>
      <c r="DE27" s="59"/>
      <c r="DF27" s="59"/>
      <c r="DG27" s="59"/>
      <c r="DH27" s="59"/>
      <c r="DI27" s="59"/>
      <c r="DJ27" s="59"/>
      <c r="DK27" s="59"/>
      <c r="DL27" s="59"/>
      <c r="DM27" s="59"/>
      <c r="DN27" s="59"/>
      <c r="DO27" s="59"/>
      <c r="DP27" s="59"/>
      <c r="DQ27" s="59"/>
      <c r="DR27" s="59"/>
      <c r="DS27" s="59"/>
      <c r="DT27" s="59"/>
      <c r="DU27" s="59"/>
      <c r="DV27" s="59"/>
      <c r="DW27" s="59"/>
      <c r="DX27" s="59"/>
      <c r="DY27" s="59"/>
      <c r="DZ27" s="59"/>
      <c r="EA27" s="59"/>
      <c r="EB27" s="59"/>
      <c r="EC27" s="59"/>
      <c r="ED27" s="59"/>
      <c r="EE27" s="59"/>
      <c r="EF27" s="59"/>
      <c r="EG27" s="59"/>
      <c r="EH27" s="59"/>
      <c r="EI27" s="59"/>
      <c r="EJ27" s="59"/>
      <c r="EK27" s="59"/>
      <c r="EL27" s="59"/>
      <c r="EM27" s="59"/>
      <c r="EN27" s="59"/>
      <c r="EO27" s="59"/>
      <c r="EP27" s="59"/>
      <c r="EQ27" s="59"/>
      <c r="ER27" s="59"/>
      <c r="ES27" s="59"/>
      <c r="ET27" s="59"/>
      <c r="EU27" s="59"/>
      <c r="EV27" s="59"/>
      <c r="EW27" s="59"/>
      <c r="EX27" s="59"/>
      <c r="EY27" s="59"/>
      <c r="EZ27" s="59"/>
      <c r="FA27" s="59"/>
      <c r="FB27" s="59"/>
      <c r="FC27" s="59"/>
      <c r="FD27" s="59"/>
      <c r="FE27" s="59"/>
      <c r="FF27" s="59"/>
      <c r="FG27" s="59"/>
      <c r="FH27" s="59"/>
      <c r="FI27" s="59"/>
      <c r="FJ27" s="59"/>
      <c r="FK27" s="59"/>
      <c r="FL27" s="59"/>
      <c r="FM27" s="59"/>
      <c r="FN27" s="59"/>
      <c r="FO27" s="59"/>
      <c r="FP27" s="59"/>
      <c r="FQ27" s="59"/>
      <c r="FR27" s="59"/>
      <c r="FS27" s="59"/>
      <c r="FT27" s="59"/>
      <c r="FU27" s="59"/>
      <c r="FV27" s="59"/>
      <c r="FW27" s="59"/>
      <c r="FX27" s="59"/>
      <c r="FY27" s="59"/>
      <c r="FZ27" s="59"/>
      <c r="GA27" s="59"/>
      <c r="GB27" s="59"/>
      <c r="GC27" s="59"/>
      <c r="GD27" s="59"/>
      <c r="GE27" s="59"/>
      <c r="GF27" s="59"/>
      <c r="GG27" s="59"/>
      <c r="GH27" s="59"/>
      <c r="GI27" s="59"/>
      <c r="GJ27" s="59"/>
      <c r="GK27" s="59"/>
      <c r="GL27" s="59"/>
      <c r="GM27" s="59"/>
      <c r="GN27" s="59"/>
      <c r="GO27" s="59"/>
      <c r="GP27" s="59"/>
      <c r="GQ27" s="59"/>
      <c r="GR27" s="59"/>
      <c r="GS27" s="59"/>
      <c r="GT27" s="59"/>
      <c r="GU27" s="59"/>
      <c r="GV27" s="59"/>
      <c r="GW27" s="59"/>
      <c r="GX27" s="59"/>
      <c r="GY27" s="59"/>
      <c r="GZ27" s="59"/>
      <c r="HA27" s="59"/>
      <c r="HB27" s="59"/>
      <c r="HC27" s="59"/>
      <c r="HD27" s="59"/>
      <c r="HE27" s="59"/>
      <c r="HF27" s="59"/>
      <c r="HG27" s="59"/>
      <c r="HH27" s="59"/>
      <c r="HI27" s="59"/>
      <c r="HJ27" s="59"/>
      <c r="HK27" s="59"/>
      <c r="HL27" s="59"/>
      <c r="HM27" s="59"/>
      <c r="HN27" s="59"/>
      <c r="HO27" s="59"/>
      <c r="HP27" s="59"/>
      <c r="HQ27" s="59"/>
      <c r="HR27" s="59"/>
      <c r="HS27" s="59"/>
      <c r="HT27" s="59"/>
      <c r="HU27" s="59"/>
      <c r="HV27" s="59"/>
      <c r="HW27" s="59"/>
      <c r="HX27" s="59"/>
      <c r="HY27" s="59"/>
      <c r="HZ27" s="59"/>
      <c r="IA27" s="59"/>
      <c r="IB27" s="59"/>
      <c r="IC27" s="59"/>
      <c r="ID27" s="59"/>
      <c r="IE27" s="59"/>
      <c r="IF27" s="59"/>
      <c r="IG27" s="59"/>
      <c r="IH27" s="59"/>
      <c r="II27" s="59"/>
      <c r="IJ27" s="59"/>
      <c r="IK27" s="59"/>
      <c r="IL27" s="59"/>
      <c r="IM27" s="59"/>
      <c r="IN27" s="59"/>
      <c r="IO27" s="59"/>
      <c r="IP27" s="59"/>
      <c r="IQ27" s="59"/>
      <c r="IR27" s="59"/>
      <c r="IS27" s="59"/>
      <c r="IT27" s="59"/>
      <c r="IU27" s="59"/>
      <c r="IV27" s="59"/>
      <c r="IW27" s="59"/>
      <c r="IX27" s="59"/>
      <c r="IY27" s="59"/>
      <c r="IZ27" s="59"/>
      <c r="JA27" s="59"/>
      <c r="JB27" s="59"/>
      <c r="JC27" s="59"/>
      <c r="JD27" s="59"/>
      <c r="JE27" s="59"/>
      <c r="JF27" s="59"/>
      <c r="JG27" s="59"/>
      <c r="JH27" s="59"/>
      <c r="JI27" s="59"/>
      <c r="JJ27" s="59"/>
    </row>
    <row r="28" spans="1:270" s="27" customFormat="1" ht="43.5" customHeight="1" x14ac:dyDescent="0.2">
      <c r="A28" s="541">
        <v>11</v>
      </c>
      <c r="B28" s="200"/>
      <c r="C28" s="178" t="s">
        <v>366</v>
      </c>
      <c r="D28" s="48"/>
      <c r="E28" s="300"/>
      <c r="F28" s="1086"/>
      <c r="G28" s="1074"/>
      <c r="H28" s="1074"/>
      <c r="I28" s="1074"/>
      <c r="J28" s="1075"/>
      <c r="K28" s="51"/>
      <c r="L28" s="26"/>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c r="CJ28" s="59"/>
      <c r="CK28" s="59"/>
      <c r="CL28" s="59"/>
      <c r="CM28" s="59"/>
      <c r="CN28" s="59"/>
      <c r="CO28" s="59"/>
      <c r="CP28" s="59"/>
      <c r="CQ28" s="59"/>
      <c r="CR28" s="59"/>
      <c r="CS28" s="59"/>
      <c r="CT28" s="59"/>
      <c r="CU28" s="59"/>
      <c r="CV28" s="59"/>
      <c r="CW28" s="59"/>
      <c r="CX28" s="59"/>
      <c r="CY28" s="59"/>
      <c r="CZ28" s="59"/>
      <c r="DA28" s="59"/>
      <c r="DB28" s="59"/>
      <c r="DC28" s="59"/>
      <c r="DD28" s="59"/>
      <c r="DE28" s="59"/>
      <c r="DF28" s="59"/>
      <c r="DG28" s="59"/>
      <c r="DH28" s="59"/>
      <c r="DI28" s="59"/>
      <c r="DJ28" s="59"/>
      <c r="DK28" s="59"/>
      <c r="DL28" s="59"/>
      <c r="DM28" s="59"/>
      <c r="DN28" s="59"/>
      <c r="DO28" s="59"/>
      <c r="DP28" s="59"/>
      <c r="DQ28" s="59"/>
      <c r="DR28" s="59"/>
      <c r="DS28" s="59"/>
      <c r="DT28" s="59"/>
      <c r="DU28" s="59"/>
      <c r="DV28" s="59"/>
      <c r="DW28" s="59"/>
      <c r="DX28" s="59"/>
      <c r="DY28" s="59"/>
      <c r="DZ28" s="59"/>
      <c r="EA28" s="59"/>
      <c r="EB28" s="59"/>
      <c r="EC28" s="59"/>
      <c r="ED28" s="59"/>
      <c r="EE28" s="59"/>
      <c r="EF28" s="59"/>
      <c r="EG28" s="59"/>
      <c r="EH28" s="59"/>
      <c r="EI28" s="59"/>
      <c r="EJ28" s="59"/>
      <c r="EK28" s="59"/>
      <c r="EL28" s="59"/>
      <c r="EM28" s="59"/>
      <c r="EN28" s="59"/>
      <c r="EO28" s="59"/>
      <c r="EP28" s="59"/>
      <c r="EQ28" s="59"/>
      <c r="ER28" s="59"/>
      <c r="ES28" s="59"/>
      <c r="ET28" s="59"/>
      <c r="EU28" s="59"/>
      <c r="EV28" s="59"/>
      <c r="EW28" s="59"/>
      <c r="EX28" s="59"/>
      <c r="EY28" s="59"/>
      <c r="EZ28" s="59"/>
      <c r="FA28" s="59"/>
      <c r="FB28" s="59"/>
      <c r="FC28" s="59"/>
      <c r="FD28" s="59"/>
      <c r="FE28" s="59"/>
      <c r="FF28" s="59"/>
      <c r="FG28" s="59"/>
      <c r="FH28" s="59"/>
      <c r="FI28" s="59"/>
      <c r="FJ28" s="59"/>
      <c r="FK28" s="59"/>
      <c r="FL28" s="59"/>
      <c r="FM28" s="59"/>
      <c r="FN28" s="59"/>
      <c r="FO28" s="59"/>
      <c r="FP28" s="59"/>
      <c r="FQ28" s="59"/>
      <c r="FR28" s="59"/>
      <c r="FS28" s="59"/>
      <c r="FT28" s="59"/>
      <c r="FU28" s="59"/>
      <c r="FV28" s="59"/>
      <c r="FW28" s="59"/>
      <c r="FX28" s="59"/>
      <c r="FY28" s="59"/>
      <c r="FZ28" s="59"/>
      <c r="GA28" s="59"/>
      <c r="GB28" s="59"/>
      <c r="GC28" s="59"/>
      <c r="GD28" s="59"/>
      <c r="GE28" s="59"/>
      <c r="GF28" s="59"/>
      <c r="GG28" s="59"/>
      <c r="GH28" s="59"/>
      <c r="GI28" s="59"/>
      <c r="GJ28" s="59"/>
      <c r="GK28" s="59"/>
      <c r="GL28" s="59"/>
      <c r="GM28" s="59"/>
      <c r="GN28" s="59"/>
      <c r="GO28" s="59"/>
      <c r="GP28" s="59"/>
      <c r="GQ28" s="59"/>
      <c r="GR28" s="59"/>
      <c r="GS28" s="59"/>
      <c r="GT28" s="59"/>
      <c r="GU28" s="59"/>
      <c r="GV28" s="59"/>
      <c r="GW28" s="59"/>
      <c r="GX28" s="59"/>
      <c r="GY28" s="59"/>
      <c r="GZ28" s="59"/>
      <c r="HA28" s="59"/>
      <c r="HB28" s="59"/>
      <c r="HC28" s="59"/>
      <c r="HD28" s="59"/>
      <c r="HE28" s="59"/>
      <c r="HF28" s="59"/>
      <c r="HG28" s="59"/>
      <c r="HH28" s="59"/>
      <c r="HI28" s="59"/>
      <c r="HJ28" s="59"/>
      <c r="HK28" s="59"/>
      <c r="HL28" s="59"/>
      <c r="HM28" s="59"/>
      <c r="HN28" s="59"/>
      <c r="HO28" s="59"/>
      <c r="HP28" s="59"/>
      <c r="HQ28" s="59"/>
      <c r="HR28" s="59"/>
      <c r="HS28" s="59"/>
      <c r="HT28" s="59"/>
      <c r="HU28" s="59"/>
      <c r="HV28" s="59"/>
      <c r="HW28" s="59"/>
      <c r="HX28" s="59"/>
      <c r="HY28" s="59"/>
      <c r="HZ28" s="59"/>
      <c r="IA28" s="59"/>
      <c r="IB28" s="59"/>
      <c r="IC28" s="59"/>
      <c r="ID28" s="59"/>
      <c r="IE28" s="59"/>
      <c r="IF28" s="59"/>
      <c r="IG28" s="59"/>
      <c r="IH28" s="59"/>
      <c r="II28" s="59"/>
      <c r="IJ28" s="59"/>
      <c r="IK28" s="59"/>
      <c r="IL28" s="59"/>
      <c r="IM28" s="59"/>
      <c r="IN28" s="59"/>
      <c r="IO28" s="59"/>
      <c r="IP28" s="59"/>
      <c r="IQ28" s="59"/>
      <c r="IR28" s="59"/>
      <c r="IS28" s="59"/>
      <c r="IT28" s="59"/>
      <c r="IU28" s="59"/>
      <c r="IV28" s="59"/>
      <c r="IW28" s="59"/>
      <c r="IX28" s="59"/>
      <c r="IY28" s="59"/>
      <c r="IZ28" s="59"/>
      <c r="JA28" s="59"/>
      <c r="JB28" s="59"/>
      <c r="JC28" s="59"/>
      <c r="JD28" s="59"/>
      <c r="JE28" s="59"/>
      <c r="JF28" s="59"/>
      <c r="JG28" s="59"/>
      <c r="JH28" s="59"/>
      <c r="JI28" s="59"/>
      <c r="JJ28" s="59"/>
    </row>
    <row r="29" spans="1:270" s="27" customFormat="1" ht="33.75" customHeight="1" x14ac:dyDescent="0.2">
      <c r="A29" s="542">
        <v>12</v>
      </c>
      <c r="B29" s="305"/>
      <c r="C29" s="178" t="s">
        <v>367</v>
      </c>
      <c r="D29" s="303" t="str">
        <f>IF(ISERROR(E28/E24),"-",E28/E24)</f>
        <v>-</v>
      </c>
      <c r="E29" s="302" t="str">
        <f>D29</f>
        <v>-</v>
      </c>
      <c r="F29" s="1086"/>
      <c r="G29" s="1093"/>
      <c r="H29" s="1093"/>
      <c r="I29" s="1093"/>
      <c r="J29" s="1094"/>
      <c r="K29" s="51"/>
      <c r="L29" s="26"/>
      <c r="M29" s="59"/>
      <c r="N29" s="59"/>
      <c r="O29" s="59"/>
      <c r="P29" s="59"/>
      <c r="Q29" s="59"/>
      <c r="R29" s="59"/>
      <c r="S29" s="59"/>
      <c r="T29" s="59"/>
      <c r="U29" s="59"/>
      <c r="V29" s="59"/>
      <c r="W29" s="59"/>
      <c r="X29" s="59"/>
      <c r="Y29" s="59"/>
      <c r="Z29" s="59"/>
      <c r="AA29" s="59"/>
      <c r="AB29" s="59"/>
      <c r="AC29" s="59"/>
      <c r="AD29" s="59"/>
      <c r="AE29" s="59"/>
      <c r="AF29" s="59"/>
      <c r="AG29" s="59"/>
      <c r="AH29" s="59"/>
      <c r="AI29" s="59"/>
      <c r="AJ29" s="59"/>
      <c r="AK29" s="59"/>
      <c r="AL29" s="59"/>
      <c r="AM29" s="59"/>
      <c r="AN29" s="59"/>
      <c r="AO29" s="59"/>
      <c r="AP29" s="59"/>
      <c r="AQ29" s="59"/>
      <c r="AR29" s="59"/>
      <c r="AS29" s="59"/>
      <c r="AT29" s="59"/>
      <c r="AU29" s="59"/>
      <c r="AV29" s="59"/>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c r="CJ29" s="59"/>
      <c r="CK29" s="59"/>
      <c r="CL29" s="59"/>
      <c r="CM29" s="59"/>
      <c r="CN29" s="59"/>
      <c r="CO29" s="59"/>
      <c r="CP29" s="59"/>
      <c r="CQ29" s="59"/>
      <c r="CR29" s="59"/>
      <c r="CS29" s="59"/>
      <c r="CT29" s="59"/>
      <c r="CU29" s="59"/>
      <c r="CV29" s="59"/>
      <c r="CW29" s="59"/>
      <c r="CX29" s="59"/>
      <c r="CY29" s="59"/>
      <c r="CZ29" s="59"/>
      <c r="DA29" s="59"/>
      <c r="DB29" s="59"/>
      <c r="DC29" s="59"/>
      <c r="DD29" s="59"/>
      <c r="DE29" s="59"/>
      <c r="DF29" s="59"/>
      <c r="DG29" s="59"/>
      <c r="DH29" s="59"/>
      <c r="DI29" s="59"/>
      <c r="DJ29" s="59"/>
      <c r="DK29" s="59"/>
      <c r="DL29" s="59"/>
      <c r="DM29" s="59"/>
      <c r="DN29" s="59"/>
      <c r="DO29" s="59"/>
      <c r="DP29" s="59"/>
      <c r="DQ29" s="59"/>
      <c r="DR29" s="59"/>
      <c r="DS29" s="59"/>
      <c r="DT29" s="59"/>
      <c r="DU29" s="59"/>
      <c r="DV29" s="59"/>
      <c r="DW29" s="59"/>
      <c r="DX29" s="59"/>
      <c r="DY29" s="59"/>
      <c r="DZ29" s="59"/>
      <c r="EA29" s="59"/>
      <c r="EB29" s="59"/>
      <c r="EC29" s="59"/>
      <c r="ED29" s="59"/>
      <c r="EE29" s="59"/>
      <c r="EF29" s="59"/>
      <c r="EG29" s="59"/>
      <c r="EH29" s="59"/>
      <c r="EI29" s="59"/>
      <c r="EJ29" s="59"/>
      <c r="EK29" s="59"/>
      <c r="EL29" s="59"/>
      <c r="EM29" s="59"/>
      <c r="EN29" s="59"/>
      <c r="EO29" s="59"/>
      <c r="EP29" s="59"/>
      <c r="EQ29" s="59"/>
      <c r="ER29" s="59"/>
      <c r="ES29" s="59"/>
      <c r="ET29" s="59"/>
      <c r="EU29" s="59"/>
      <c r="EV29" s="59"/>
      <c r="EW29" s="59"/>
      <c r="EX29" s="59"/>
      <c r="EY29" s="59"/>
      <c r="EZ29" s="59"/>
      <c r="FA29" s="59"/>
      <c r="FB29" s="59"/>
      <c r="FC29" s="59"/>
      <c r="FD29" s="59"/>
      <c r="FE29" s="59"/>
      <c r="FF29" s="59"/>
      <c r="FG29" s="59"/>
      <c r="FH29" s="59"/>
      <c r="FI29" s="59"/>
      <c r="FJ29" s="59"/>
      <c r="FK29" s="59"/>
      <c r="FL29" s="59"/>
      <c r="FM29" s="59"/>
      <c r="FN29" s="59"/>
      <c r="FO29" s="59"/>
      <c r="FP29" s="59"/>
      <c r="FQ29" s="59"/>
      <c r="FR29" s="59"/>
      <c r="FS29" s="59"/>
      <c r="FT29" s="59"/>
      <c r="FU29" s="59"/>
      <c r="FV29" s="59"/>
      <c r="FW29" s="59"/>
      <c r="FX29" s="59"/>
      <c r="FY29" s="59"/>
      <c r="FZ29" s="59"/>
      <c r="GA29" s="59"/>
      <c r="GB29" s="59"/>
      <c r="GC29" s="59"/>
      <c r="GD29" s="59"/>
      <c r="GE29" s="59"/>
      <c r="GF29" s="59"/>
      <c r="GG29" s="59"/>
      <c r="GH29" s="59"/>
      <c r="GI29" s="59"/>
      <c r="GJ29" s="59"/>
      <c r="GK29" s="59"/>
      <c r="GL29" s="59"/>
      <c r="GM29" s="59"/>
      <c r="GN29" s="59"/>
      <c r="GO29" s="59"/>
      <c r="GP29" s="59"/>
      <c r="GQ29" s="59"/>
      <c r="GR29" s="59"/>
      <c r="GS29" s="59"/>
      <c r="GT29" s="59"/>
      <c r="GU29" s="59"/>
      <c r="GV29" s="59"/>
      <c r="GW29" s="59"/>
      <c r="GX29" s="59"/>
      <c r="GY29" s="59"/>
      <c r="GZ29" s="59"/>
      <c r="HA29" s="59"/>
      <c r="HB29" s="59"/>
      <c r="HC29" s="59"/>
      <c r="HD29" s="59"/>
      <c r="HE29" s="59"/>
      <c r="HF29" s="59"/>
      <c r="HG29" s="59"/>
      <c r="HH29" s="59"/>
      <c r="HI29" s="59"/>
      <c r="HJ29" s="59"/>
      <c r="HK29" s="59"/>
      <c r="HL29" s="59"/>
      <c r="HM29" s="59"/>
      <c r="HN29" s="59"/>
      <c r="HO29" s="59"/>
      <c r="HP29" s="59"/>
      <c r="HQ29" s="59"/>
      <c r="HR29" s="59"/>
      <c r="HS29" s="59"/>
      <c r="HT29" s="59"/>
      <c r="HU29" s="59"/>
      <c r="HV29" s="59"/>
      <c r="HW29" s="59"/>
      <c r="HX29" s="59"/>
      <c r="HY29" s="59"/>
      <c r="HZ29" s="59"/>
      <c r="IA29" s="59"/>
      <c r="IB29" s="59"/>
      <c r="IC29" s="59"/>
      <c r="ID29" s="59"/>
      <c r="IE29" s="59"/>
      <c r="IF29" s="59"/>
      <c r="IG29" s="59"/>
      <c r="IH29" s="59"/>
      <c r="II29" s="59"/>
      <c r="IJ29" s="59"/>
      <c r="IK29" s="59"/>
      <c r="IL29" s="59"/>
      <c r="IM29" s="59"/>
      <c r="IN29" s="59"/>
      <c r="IO29" s="59"/>
      <c r="IP29" s="59"/>
      <c r="IQ29" s="59"/>
      <c r="IR29" s="59"/>
      <c r="IS29" s="59"/>
      <c r="IT29" s="59"/>
      <c r="IU29" s="59"/>
      <c r="IV29" s="59"/>
      <c r="IW29" s="59"/>
      <c r="IX29" s="59"/>
      <c r="IY29" s="59"/>
      <c r="IZ29" s="59"/>
      <c r="JA29" s="59"/>
      <c r="JB29" s="59"/>
      <c r="JC29" s="59"/>
      <c r="JD29" s="59"/>
      <c r="JE29" s="59"/>
      <c r="JF29" s="59"/>
      <c r="JG29" s="59"/>
      <c r="JH29" s="59"/>
      <c r="JI29" s="59"/>
      <c r="JJ29" s="59"/>
    </row>
    <row r="30" spans="1:270" s="27" customFormat="1" ht="30" customHeight="1" x14ac:dyDescent="0.2">
      <c r="A30" s="1063" t="s">
        <v>82</v>
      </c>
      <c r="B30" s="1064"/>
      <c r="C30" s="1064"/>
      <c r="D30" s="1064"/>
      <c r="E30" s="1064"/>
      <c r="F30" s="1064"/>
      <c r="G30" s="1064"/>
      <c r="H30" s="1064"/>
      <c r="I30" s="1064"/>
      <c r="J30" s="1088"/>
      <c r="K30" s="51"/>
      <c r="L30" s="26"/>
      <c r="M30" s="59"/>
      <c r="N30" s="59"/>
      <c r="O30" s="59"/>
      <c r="P30" s="59"/>
      <c r="Q30" s="59"/>
      <c r="R30" s="59"/>
      <c r="S30" s="59"/>
      <c r="T30" s="59"/>
      <c r="U30" s="59"/>
      <c r="V30" s="59"/>
      <c r="W30" s="59"/>
      <c r="X30" s="59"/>
      <c r="Y30" s="59"/>
      <c r="Z30" s="59"/>
      <c r="AA30" s="59"/>
      <c r="AB30" s="59"/>
      <c r="AC30" s="59"/>
      <c r="AD30" s="59"/>
      <c r="AE30" s="59"/>
      <c r="AF30" s="59"/>
      <c r="AG30" s="59"/>
      <c r="AH30" s="59"/>
      <c r="AI30" s="59"/>
      <c r="AJ30" s="59"/>
      <c r="AK30" s="59"/>
      <c r="AL30" s="59"/>
      <c r="AM30" s="59"/>
      <c r="AN30" s="59"/>
      <c r="AO30" s="59"/>
      <c r="AP30" s="59"/>
      <c r="AQ30" s="59"/>
      <c r="AR30" s="59"/>
      <c r="AS30" s="59"/>
      <c r="AT30" s="59"/>
      <c r="AU30" s="59"/>
      <c r="AV30" s="59"/>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c r="CJ30" s="59"/>
      <c r="CK30" s="59"/>
      <c r="CL30" s="59"/>
      <c r="CM30" s="59"/>
      <c r="CN30" s="59"/>
      <c r="CO30" s="59"/>
      <c r="CP30" s="59"/>
      <c r="CQ30" s="59"/>
      <c r="CR30" s="59"/>
      <c r="CS30" s="59"/>
      <c r="CT30" s="59"/>
      <c r="CU30" s="59"/>
      <c r="CV30" s="59"/>
      <c r="CW30" s="59"/>
      <c r="CX30" s="59"/>
      <c r="CY30" s="59"/>
      <c r="CZ30" s="59"/>
      <c r="DA30" s="59"/>
      <c r="DB30" s="59"/>
      <c r="DC30" s="59"/>
      <c r="DD30" s="59"/>
      <c r="DE30" s="59"/>
      <c r="DF30" s="59"/>
      <c r="DG30" s="59"/>
      <c r="DH30" s="59"/>
      <c r="DI30" s="59"/>
      <c r="DJ30" s="59"/>
      <c r="DK30" s="59"/>
      <c r="DL30" s="59"/>
      <c r="DM30" s="59"/>
      <c r="DN30" s="59"/>
      <c r="DO30" s="59"/>
      <c r="DP30" s="59"/>
      <c r="DQ30" s="59"/>
      <c r="DR30" s="59"/>
      <c r="DS30" s="59"/>
      <c r="DT30" s="59"/>
      <c r="DU30" s="59"/>
      <c r="DV30" s="59"/>
      <c r="DW30" s="59"/>
      <c r="DX30" s="59"/>
      <c r="DY30" s="59"/>
      <c r="DZ30" s="59"/>
      <c r="EA30" s="59"/>
      <c r="EB30" s="59"/>
      <c r="EC30" s="59"/>
      <c r="ED30" s="59"/>
      <c r="EE30" s="59"/>
      <c r="EF30" s="59"/>
      <c r="EG30" s="59"/>
      <c r="EH30" s="59"/>
      <c r="EI30" s="59"/>
      <c r="EJ30" s="59"/>
      <c r="EK30" s="59"/>
      <c r="EL30" s="59"/>
      <c r="EM30" s="59"/>
      <c r="EN30" s="59"/>
      <c r="EO30" s="59"/>
      <c r="EP30" s="59"/>
      <c r="EQ30" s="59"/>
      <c r="ER30" s="59"/>
      <c r="ES30" s="59"/>
      <c r="ET30" s="59"/>
      <c r="EU30" s="59"/>
      <c r="EV30" s="59"/>
      <c r="EW30" s="59"/>
      <c r="EX30" s="59"/>
      <c r="EY30" s="59"/>
      <c r="EZ30" s="59"/>
      <c r="FA30" s="59"/>
      <c r="FB30" s="59"/>
      <c r="FC30" s="59"/>
      <c r="FD30" s="59"/>
      <c r="FE30" s="59"/>
      <c r="FF30" s="59"/>
      <c r="FG30" s="59"/>
      <c r="FH30" s="59"/>
      <c r="FI30" s="59"/>
      <c r="FJ30" s="59"/>
      <c r="FK30" s="59"/>
      <c r="FL30" s="59"/>
      <c r="FM30" s="59"/>
      <c r="FN30" s="59"/>
      <c r="FO30" s="59"/>
      <c r="FP30" s="59"/>
      <c r="FQ30" s="59"/>
      <c r="FR30" s="59"/>
      <c r="FS30" s="59"/>
      <c r="FT30" s="59"/>
      <c r="FU30" s="59"/>
      <c r="FV30" s="59"/>
      <c r="FW30" s="59"/>
      <c r="FX30" s="59"/>
      <c r="FY30" s="59"/>
      <c r="FZ30" s="59"/>
      <c r="GA30" s="59"/>
      <c r="GB30" s="59"/>
      <c r="GC30" s="59"/>
      <c r="GD30" s="59"/>
      <c r="GE30" s="59"/>
      <c r="GF30" s="59"/>
      <c r="GG30" s="59"/>
      <c r="GH30" s="59"/>
      <c r="GI30" s="59"/>
      <c r="GJ30" s="59"/>
      <c r="GK30" s="59"/>
      <c r="GL30" s="59"/>
      <c r="GM30" s="59"/>
      <c r="GN30" s="59"/>
      <c r="GO30" s="59"/>
      <c r="GP30" s="59"/>
      <c r="GQ30" s="59"/>
      <c r="GR30" s="59"/>
      <c r="GS30" s="59"/>
      <c r="GT30" s="59"/>
      <c r="GU30" s="59"/>
      <c r="GV30" s="59"/>
      <c r="GW30" s="59"/>
      <c r="GX30" s="59"/>
      <c r="GY30" s="59"/>
      <c r="GZ30" s="59"/>
      <c r="HA30" s="59"/>
      <c r="HB30" s="59"/>
      <c r="HC30" s="59"/>
      <c r="HD30" s="59"/>
      <c r="HE30" s="59"/>
      <c r="HF30" s="59"/>
      <c r="HG30" s="59"/>
      <c r="HH30" s="59"/>
      <c r="HI30" s="59"/>
      <c r="HJ30" s="59"/>
      <c r="HK30" s="59"/>
      <c r="HL30" s="59"/>
      <c r="HM30" s="59"/>
      <c r="HN30" s="59"/>
      <c r="HO30" s="59"/>
      <c r="HP30" s="59"/>
      <c r="HQ30" s="59"/>
      <c r="HR30" s="59"/>
      <c r="HS30" s="59"/>
      <c r="HT30" s="59"/>
      <c r="HU30" s="59"/>
      <c r="HV30" s="59"/>
      <c r="HW30" s="59"/>
      <c r="HX30" s="59"/>
      <c r="HY30" s="59"/>
      <c r="HZ30" s="59"/>
      <c r="IA30" s="59"/>
      <c r="IB30" s="59"/>
      <c r="IC30" s="59"/>
      <c r="ID30" s="59"/>
      <c r="IE30" s="59"/>
      <c r="IF30" s="59"/>
      <c r="IG30" s="59"/>
      <c r="IH30" s="59"/>
      <c r="II30" s="59"/>
      <c r="IJ30" s="59"/>
      <c r="IK30" s="59"/>
      <c r="IL30" s="59"/>
      <c r="IM30" s="59"/>
      <c r="IN30" s="59"/>
      <c r="IO30" s="59"/>
      <c r="IP30" s="59"/>
      <c r="IQ30" s="59"/>
      <c r="IR30" s="59"/>
      <c r="IS30" s="59"/>
      <c r="IT30" s="59"/>
      <c r="IU30" s="59"/>
      <c r="IV30" s="59"/>
      <c r="IW30" s="59"/>
      <c r="IX30" s="59"/>
      <c r="IY30" s="59"/>
      <c r="IZ30" s="59"/>
      <c r="JA30" s="59"/>
      <c r="JB30" s="59"/>
      <c r="JC30" s="59"/>
      <c r="JD30" s="59"/>
      <c r="JE30" s="59"/>
      <c r="JF30" s="59"/>
      <c r="JG30" s="59"/>
      <c r="JH30" s="59"/>
      <c r="JI30" s="59"/>
      <c r="JJ30" s="59"/>
    </row>
    <row r="31" spans="1:270" s="27" customFormat="1" ht="30" customHeight="1" x14ac:dyDescent="0.2">
      <c r="A31" s="1071" t="s">
        <v>216</v>
      </c>
      <c r="B31" s="1089"/>
      <c r="C31" s="1089"/>
      <c r="D31" s="1089"/>
      <c r="E31" s="1089"/>
      <c r="F31" s="1089"/>
      <c r="G31" s="1089"/>
      <c r="H31" s="1089"/>
      <c r="I31" s="1089"/>
      <c r="J31" s="1090"/>
      <c r="K31" s="51"/>
      <c r="L31" s="26"/>
      <c r="M31" s="59"/>
      <c r="N31" s="59"/>
      <c r="O31" s="59"/>
      <c r="P31" s="59"/>
      <c r="Q31" s="59"/>
      <c r="R31" s="59"/>
      <c r="S31" s="59"/>
      <c r="T31" s="59"/>
      <c r="U31" s="59"/>
      <c r="V31" s="59"/>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c r="CJ31" s="59"/>
      <c r="CK31" s="59"/>
      <c r="CL31" s="59"/>
      <c r="CM31" s="59"/>
      <c r="CN31" s="59"/>
      <c r="CO31" s="59"/>
      <c r="CP31" s="59"/>
      <c r="CQ31" s="59"/>
      <c r="CR31" s="59"/>
      <c r="CS31" s="59"/>
      <c r="CT31" s="59"/>
      <c r="CU31" s="59"/>
      <c r="CV31" s="59"/>
      <c r="CW31" s="59"/>
      <c r="CX31" s="59"/>
      <c r="CY31" s="59"/>
      <c r="CZ31" s="59"/>
      <c r="DA31" s="59"/>
      <c r="DB31" s="59"/>
      <c r="DC31" s="59"/>
      <c r="DD31" s="59"/>
      <c r="DE31" s="59"/>
      <c r="DF31" s="59"/>
      <c r="DG31" s="59"/>
      <c r="DH31" s="59"/>
      <c r="DI31" s="59"/>
      <c r="DJ31" s="59"/>
      <c r="DK31" s="59"/>
      <c r="DL31" s="59"/>
      <c r="DM31" s="59"/>
      <c r="DN31" s="59"/>
      <c r="DO31" s="59"/>
      <c r="DP31" s="59"/>
      <c r="DQ31" s="59"/>
      <c r="DR31" s="59"/>
      <c r="DS31" s="59"/>
      <c r="DT31" s="59"/>
      <c r="DU31" s="59"/>
      <c r="DV31" s="59"/>
      <c r="DW31" s="59"/>
      <c r="DX31" s="59"/>
      <c r="DY31" s="59"/>
      <c r="DZ31" s="59"/>
      <c r="EA31" s="59"/>
      <c r="EB31" s="59"/>
      <c r="EC31" s="59"/>
      <c r="ED31" s="59"/>
      <c r="EE31" s="59"/>
      <c r="EF31" s="59"/>
      <c r="EG31" s="59"/>
      <c r="EH31" s="59"/>
      <c r="EI31" s="59"/>
      <c r="EJ31" s="59"/>
      <c r="EK31" s="59"/>
      <c r="EL31" s="59"/>
      <c r="EM31" s="59"/>
      <c r="EN31" s="59"/>
      <c r="EO31" s="59"/>
      <c r="EP31" s="59"/>
      <c r="EQ31" s="59"/>
      <c r="ER31" s="59"/>
      <c r="ES31" s="59"/>
      <c r="ET31" s="59"/>
      <c r="EU31" s="59"/>
      <c r="EV31" s="59"/>
      <c r="EW31" s="59"/>
      <c r="EX31" s="59"/>
      <c r="EY31" s="59"/>
      <c r="EZ31" s="59"/>
      <c r="FA31" s="59"/>
      <c r="FB31" s="59"/>
      <c r="FC31" s="59"/>
      <c r="FD31" s="59"/>
      <c r="FE31" s="59"/>
      <c r="FF31" s="59"/>
      <c r="FG31" s="59"/>
      <c r="FH31" s="59"/>
      <c r="FI31" s="59"/>
      <c r="FJ31" s="59"/>
      <c r="FK31" s="59"/>
      <c r="FL31" s="59"/>
      <c r="FM31" s="59"/>
      <c r="FN31" s="59"/>
      <c r="FO31" s="59"/>
      <c r="FP31" s="59"/>
      <c r="FQ31" s="59"/>
      <c r="FR31" s="59"/>
      <c r="FS31" s="59"/>
      <c r="FT31" s="59"/>
      <c r="FU31" s="59"/>
      <c r="FV31" s="59"/>
      <c r="FW31" s="59"/>
      <c r="FX31" s="59"/>
      <c r="FY31" s="59"/>
      <c r="FZ31" s="59"/>
      <c r="GA31" s="59"/>
      <c r="GB31" s="59"/>
      <c r="GC31" s="59"/>
      <c r="GD31" s="59"/>
      <c r="GE31" s="59"/>
      <c r="GF31" s="59"/>
      <c r="GG31" s="59"/>
      <c r="GH31" s="59"/>
      <c r="GI31" s="59"/>
      <c r="GJ31" s="59"/>
      <c r="GK31" s="59"/>
      <c r="GL31" s="59"/>
      <c r="GM31" s="59"/>
      <c r="GN31" s="59"/>
      <c r="GO31" s="59"/>
      <c r="GP31" s="59"/>
      <c r="GQ31" s="59"/>
      <c r="GR31" s="59"/>
      <c r="GS31" s="59"/>
      <c r="GT31" s="59"/>
      <c r="GU31" s="59"/>
      <c r="GV31" s="59"/>
      <c r="GW31" s="59"/>
      <c r="GX31" s="59"/>
      <c r="GY31" s="59"/>
      <c r="GZ31" s="59"/>
      <c r="HA31" s="59"/>
      <c r="HB31" s="59"/>
      <c r="HC31" s="59"/>
      <c r="HD31" s="59"/>
      <c r="HE31" s="59"/>
      <c r="HF31" s="59"/>
      <c r="HG31" s="59"/>
      <c r="HH31" s="59"/>
      <c r="HI31" s="59"/>
      <c r="HJ31" s="59"/>
      <c r="HK31" s="59"/>
      <c r="HL31" s="59"/>
      <c r="HM31" s="59"/>
      <c r="HN31" s="59"/>
      <c r="HO31" s="59"/>
      <c r="HP31" s="59"/>
      <c r="HQ31" s="59"/>
      <c r="HR31" s="59"/>
      <c r="HS31" s="59"/>
      <c r="HT31" s="59"/>
      <c r="HU31" s="59"/>
      <c r="HV31" s="59"/>
      <c r="HW31" s="59"/>
      <c r="HX31" s="59"/>
      <c r="HY31" s="59"/>
      <c r="HZ31" s="59"/>
      <c r="IA31" s="59"/>
      <c r="IB31" s="59"/>
      <c r="IC31" s="59"/>
      <c r="ID31" s="59"/>
      <c r="IE31" s="59"/>
      <c r="IF31" s="59"/>
      <c r="IG31" s="59"/>
      <c r="IH31" s="59"/>
      <c r="II31" s="59"/>
      <c r="IJ31" s="59"/>
      <c r="IK31" s="59"/>
      <c r="IL31" s="59"/>
      <c r="IM31" s="59"/>
      <c r="IN31" s="59"/>
      <c r="IO31" s="59"/>
      <c r="IP31" s="59"/>
      <c r="IQ31" s="59"/>
      <c r="IR31" s="59"/>
      <c r="IS31" s="59"/>
      <c r="IT31" s="59"/>
      <c r="IU31" s="59"/>
      <c r="IV31" s="59"/>
      <c r="IW31" s="59"/>
      <c r="IX31" s="59"/>
      <c r="IY31" s="59"/>
      <c r="IZ31" s="59"/>
      <c r="JA31" s="59"/>
      <c r="JB31" s="59"/>
      <c r="JC31" s="59"/>
      <c r="JD31" s="59"/>
      <c r="JE31" s="59"/>
      <c r="JF31" s="59"/>
      <c r="JG31" s="59"/>
      <c r="JH31" s="59"/>
      <c r="JI31" s="59"/>
      <c r="JJ31" s="59"/>
    </row>
    <row r="32" spans="1:270" s="27" customFormat="1" ht="40.15" customHeight="1" x14ac:dyDescent="0.2">
      <c r="A32" s="46">
        <v>13</v>
      </c>
      <c r="B32" s="235"/>
      <c r="C32" s="270" t="s">
        <v>80</v>
      </c>
      <c r="D32" s="48"/>
      <c r="E32" s="31"/>
      <c r="F32" s="1073"/>
      <c r="G32" s="1091"/>
      <c r="H32" s="1091"/>
      <c r="I32" s="1091"/>
      <c r="J32" s="1092"/>
      <c r="K32" s="51"/>
      <c r="L32" s="26"/>
      <c r="M32" s="59"/>
      <c r="N32" s="59"/>
      <c r="O32" s="59"/>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c r="CJ32" s="59"/>
      <c r="CK32" s="59"/>
      <c r="CL32" s="59"/>
      <c r="CM32" s="59"/>
      <c r="CN32" s="59"/>
      <c r="CO32" s="59"/>
      <c r="CP32" s="59"/>
      <c r="CQ32" s="59"/>
      <c r="CR32" s="59"/>
      <c r="CS32" s="59"/>
      <c r="CT32" s="59"/>
      <c r="CU32" s="59"/>
      <c r="CV32" s="59"/>
      <c r="CW32" s="59"/>
      <c r="CX32" s="59"/>
      <c r="CY32" s="59"/>
      <c r="CZ32" s="59"/>
      <c r="DA32" s="59"/>
      <c r="DB32" s="59"/>
      <c r="DC32" s="59"/>
      <c r="DD32" s="59"/>
      <c r="DE32" s="59"/>
      <c r="DF32" s="59"/>
      <c r="DG32" s="59"/>
      <c r="DH32" s="59"/>
      <c r="DI32" s="59"/>
      <c r="DJ32" s="59"/>
      <c r="DK32" s="59"/>
      <c r="DL32" s="59"/>
      <c r="DM32" s="59"/>
      <c r="DN32" s="59"/>
      <c r="DO32" s="59"/>
      <c r="DP32" s="59"/>
      <c r="DQ32" s="59"/>
      <c r="DR32" s="59"/>
      <c r="DS32" s="59"/>
      <c r="DT32" s="59"/>
      <c r="DU32" s="59"/>
      <c r="DV32" s="59"/>
      <c r="DW32" s="59"/>
      <c r="DX32" s="59"/>
      <c r="DY32" s="59"/>
      <c r="DZ32" s="59"/>
      <c r="EA32" s="59"/>
      <c r="EB32" s="59"/>
      <c r="EC32" s="59"/>
      <c r="ED32" s="59"/>
      <c r="EE32" s="59"/>
      <c r="EF32" s="59"/>
      <c r="EG32" s="59"/>
      <c r="EH32" s="59"/>
      <c r="EI32" s="59"/>
      <c r="EJ32" s="59"/>
      <c r="EK32" s="59"/>
      <c r="EL32" s="59"/>
      <c r="EM32" s="59"/>
      <c r="EN32" s="59"/>
      <c r="EO32" s="59"/>
      <c r="EP32" s="59"/>
      <c r="EQ32" s="59"/>
      <c r="ER32" s="59"/>
      <c r="ES32" s="59"/>
      <c r="ET32" s="59"/>
      <c r="EU32" s="59"/>
      <c r="EV32" s="59"/>
      <c r="EW32" s="59"/>
      <c r="EX32" s="59"/>
      <c r="EY32" s="59"/>
      <c r="EZ32" s="59"/>
      <c r="FA32" s="59"/>
      <c r="FB32" s="59"/>
      <c r="FC32" s="59"/>
      <c r="FD32" s="59"/>
      <c r="FE32" s="59"/>
      <c r="FF32" s="59"/>
      <c r="FG32" s="59"/>
      <c r="FH32" s="59"/>
      <c r="FI32" s="59"/>
      <c r="FJ32" s="59"/>
      <c r="FK32" s="59"/>
      <c r="FL32" s="59"/>
      <c r="FM32" s="59"/>
      <c r="FN32" s="59"/>
      <c r="FO32" s="59"/>
      <c r="FP32" s="59"/>
      <c r="FQ32" s="59"/>
      <c r="FR32" s="59"/>
      <c r="FS32" s="59"/>
      <c r="FT32" s="59"/>
      <c r="FU32" s="59"/>
      <c r="FV32" s="59"/>
      <c r="FW32" s="59"/>
      <c r="FX32" s="59"/>
      <c r="FY32" s="59"/>
      <c r="FZ32" s="59"/>
      <c r="GA32" s="59"/>
      <c r="GB32" s="59"/>
      <c r="GC32" s="59"/>
      <c r="GD32" s="59"/>
      <c r="GE32" s="59"/>
      <c r="GF32" s="59"/>
      <c r="GG32" s="59"/>
      <c r="GH32" s="59"/>
      <c r="GI32" s="59"/>
      <c r="GJ32" s="59"/>
      <c r="GK32" s="59"/>
      <c r="GL32" s="59"/>
      <c r="GM32" s="59"/>
      <c r="GN32" s="59"/>
      <c r="GO32" s="59"/>
      <c r="GP32" s="59"/>
      <c r="GQ32" s="59"/>
      <c r="GR32" s="59"/>
      <c r="GS32" s="59"/>
      <c r="GT32" s="59"/>
      <c r="GU32" s="59"/>
      <c r="GV32" s="59"/>
      <c r="GW32" s="59"/>
      <c r="GX32" s="59"/>
      <c r="GY32" s="59"/>
      <c r="GZ32" s="59"/>
      <c r="HA32" s="59"/>
      <c r="HB32" s="59"/>
      <c r="HC32" s="59"/>
      <c r="HD32" s="59"/>
      <c r="HE32" s="59"/>
      <c r="HF32" s="59"/>
      <c r="HG32" s="59"/>
      <c r="HH32" s="59"/>
      <c r="HI32" s="59"/>
      <c r="HJ32" s="59"/>
      <c r="HK32" s="59"/>
      <c r="HL32" s="59"/>
      <c r="HM32" s="59"/>
      <c r="HN32" s="59"/>
      <c r="HO32" s="59"/>
      <c r="HP32" s="59"/>
      <c r="HQ32" s="59"/>
      <c r="HR32" s="59"/>
      <c r="HS32" s="59"/>
      <c r="HT32" s="59"/>
      <c r="HU32" s="59"/>
      <c r="HV32" s="59"/>
      <c r="HW32" s="59"/>
      <c r="HX32" s="59"/>
      <c r="HY32" s="59"/>
      <c r="HZ32" s="59"/>
      <c r="IA32" s="59"/>
      <c r="IB32" s="59"/>
      <c r="IC32" s="59"/>
      <c r="ID32" s="59"/>
      <c r="IE32" s="59"/>
      <c r="IF32" s="59"/>
      <c r="IG32" s="59"/>
      <c r="IH32" s="59"/>
      <c r="II32" s="59"/>
      <c r="IJ32" s="59"/>
      <c r="IK32" s="59"/>
      <c r="IL32" s="59"/>
      <c r="IM32" s="59"/>
      <c r="IN32" s="59"/>
      <c r="IO32" s="59"/>
      <c r="IP32" s="59"/>
      <c r="IQ32" s="59"/>
      <c r="IR32" s="59"/>
      <c r="IS32" s="59"/>
      <c r="IT32" s="59"/>
      <c r="IU32" s="59"/>
      <c r="IV32" s="59"/>
      <c r="IW32" s="59"/>
      <c r="IX32" s="59"/>
      <c r="IY32" s="59"/>
      <c r="IZ32" s="59"/>
      <c r="JA32" s="59"/>
      <c r="JB32" s="59"/>
      <c r="JC32" s="59"/>
      <c r="JD32" s="59"/>
      <c r="JE32" s="59"/>
      <c r="JF32" s="59"/>
      <c r="JG32" s="59"/>
      <c r="JH32" s="59"/>
      <c r="JI32" s="59"/>
      <c r="JJ32" s="59"/>
    </row>
    <row r="33" spans="1:270" s="27" customFormat="1" ht="40.15" customHeight="1" x14ac:dyDescent="0.2">
      <c r="A33" s="46">
        <v>14</v>
      </c>
      <c r="B33" s="235"/>
      <c r="C33" s="178" t="s">
        <v>188</v>
      </c>
      <c r="D33" s="48"/>
      <c r="E33" s="31"/>
      <c r="F33" s="1073"/>
      <c r="G33" s="1091"/>
      <c r="H33" s="1091"/>
      <c r="I33" s="1091"/>
      <c r="J33" s="1092"/>
      <c r="K33" s="51"/>
      <c r="L33" s="17"/>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59"/>
      <c r="AL33" s="59"/>
      <c r="AM33" s="59"/>
      <c r="AN33" s="59"/>
      <c r="AO33" s="59"/>
      <c r="AP33" s="59"/>
      <c r="AQ33" s="59"/>
      <c r="AR33" s="59"/>
      <c r="AS33" s="59"/>
      <c r="AT33" s="59"/>
      <c r="AU33" s="59"/>
      <c r="AV33" s="59"/>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c r="CJ33" s="59"/>
      <c r="CK33" s="59"/>
      <c r="CL33" s="59"/>
      <c r="CM33" s="59"/>
      <c r="CN33" s="59"/>
      <c r="CO33" s="59"/>
      <c r="CP33" s="59"/>
      <c r="CQ33" s="59"/>
      <c r="CR33" s="59"/>
      <c r="CS33" s="59"/>
      <c r="CT33" s="59"/>
      <c r="CU33" s="59"/>
      <c r="CV33" s="59"/>
      <c r="CW33" s="59"/>
      <c r="CX33" s="59"/>
      <c r="CY33" s="59"/>
      <c r="CZ33" s="59"/>
      <c r="DA33" s="59"/>
      <c r="DB33" s="59"/>
      <c r="DC33" s="59"/>
      <c r="DD33" s="59"/>
      <c r="DE33" s="59"/>
      <c r="DF33" s="59"/>
      <c r="DG33" s="59"/>
      <c r="DH33" s="59"/>
      <c r="DI33" s="59"/>
      <c r="DJ33" s="59"/>
      <c r="DK33" s="59"/>
      <c r="DL33" s="59"/>
      <c r="DM33" s="59"/>
      <c r="DN33" s="59"/>
      <c r="DO33" s="59"/>
      <c r="DP33" s="59"/>
      <c r="DQ33" s="59"/>
      <c r="DR33" s="59"/>
      <c r="DS33" s="59"/>
      <c r="DT33" s="59"/>
      <c r="DU33" s="59"/>
      <c r="DV33" s="59"/>
      <c r="DW33" s="59"/>
      <c r="DX33" s="59"/>
      <c r="DY33" s="59"/>
      <c r="DZ33" s="59"/>
      <c r="EA33" s="59"/>
      <c r="EB33" s="59"/>
      <c r="EC33" s="59"/>
      <c r="ED33" s="59"/>
      <c r="EE33" s="59"/>
      <c r="EF33" s="59"/>
      <c r="EG33" s="59"/>
      <c r="EH33" s="59"/>
      <c r="EI33" s="59"/>
      <c r="EJ33" s="59"/>
      <c r="EK33" s="59"/>
      <c r="EL33" s="59"/>
      <c r="EM33" s="59"/>
      <c r="EN33" s="59"/>
      <c r="EO33" s="59"/>
      <c r="EP33" s="59"/>
      <c r="EQ33" s="59"/>
      <c r="ER33" s="59"/>
      <c r="ES33" s="59"/>
      <c r="ET33" s="59"/>
      <c r="EU33" s="59"/>
      <c r="EV33" s="59"/>
      <c r="EW33" s="59"/>
      <c r="EX33" s="59"/>
      <c r="EY33" s="59"/>
      <c r="EZ33" s="59"/>
      <c r="FA33" s="59"/>
      <c r="FB33" s="59"/>
      <c r="FC33" s="59"/>
      <c r="FD33" s="59"/>
      <c r="FE33" s="59"/>
      <c r="FF33" s="59"/>
      <c r="FG33" s="59"/>
      <c r="FH33" s="59"/>
      <c r="FI33" s="59"/>
      <c r="FJ33" s="59"/>
      <c r="FK33" s="59"/>
      <c r="FL33" s="59"/>
      <c r="FM33" s="59"/>
      <c r="FN33" s="59"/>
      <c r="FO33" s="59"/>
      <c r="FP33" s="59"/>
      <c r="FQ33" s="59"/>
      <c r="FR33" s="59"/>
      <c r="FS33" s="59"/>
      <c r="FT33" s="59"/>
      <c r="FU33" s="59"/>
      <c r="FV33" s="59"/>
      <c r="FW33" s="59"/>
      <c r="FX33" s="59"/>
      <c r="FY33" s="59"/>
      <c r="FZ33" s="59"/>
      <c r="GA33" s="59"/>
      <c r="GB33" s="59"/>
      <c r="GC33" s="59"/>
      <c r="GD33" s="59"/>
      <c r="GE33" s="59"/>
      <c r="GF33" s="59"/>
      <c r="GG33" s="59"/>
      <c r="GH33" s="59"/>
      <c r="GI33" s="59"/>
      <c r="GJ33" s="59"/>
      <c r="GK33" s="59"/>
      <c r="GL33" s="59"/>
      <c r="GM33" s="59"/>
      <c r="GN33" s="59"/>
      <c r="GO33" s="59"/>
      <c r="GP33" s="59"/>
      <c r="GQ33" s="59"/>
      <c r="GR33" s="59"/>
      <c r="GS33" s="59"/>
      <c r="GT33" s="59"/>
      <c r="GU33" s="59"/>
      <c r="GV33" s="59"/>
      <c r="GW33" s="59"/>
      <c r="GX33" s="59"/>
      <c r="GY33" s="59"/>
      <c r="GZ33" s="59"/>
      <c r="HA33" s="59"/>
      <c r="HB33" s="59"/>
      <c r="HC33" s="59"/>
      <c r="HD33" s="59"/>
      <c r="HE33" s="59"/>
      <c r="HF33" s="59"/>
      <c r="HG33" s="59"/>
      <c r="HH33" s="59"/>
      <c r="HI33" s="59"/>
      <c r="HJ33" s="59"/>
      <c r="HK33" s="59"/>
      <c r="HL33" s="59"/>
      <c r="HM33" s="59"/>
      <c r="HN33" s="59"/>
      <c r="HO33" s="59"/>
      <c r="HP33" s="59"/>
      <c r="HQ33" s="59"/>
      <c r="HR33" s="59"/>
      <c r="HS33" s="59"/>
      <c r="HT33" s="59"/>
      <c r="HU33" s="59"/>
      <c r="HV33" s="59"/>
      <c r="HW33" s="59"/>
      <c r="HX33" s="59"/>
      <c r="HY33" s="59"/>
      <c r="HZ33" s="59"/>
      <c r="IA33" s="59"/>
      <c r="IB33" s="59"/>
      <c r="IC33" s="59"/>
      <c r="ID33" s="59"/>
      <c r="IE33" s="59"/>
      <c r="IF33" s="59"/>
      <c r="IG33" s="59"/>
      <c r="IH33" s="59"/>
      <c r="II33" s="59"/>
      <c r="IJ33" s="59"/>
      <c r="IK33" s="59"/>
      <c r="IL33" s="59"/>
      <c r="IM33" s="59"/>
      <c r="IN33" s="59"/>
      <c r="IO33" s="59"/>
      <c r="IP33" s="59"/>
      <c r="IQ33" s="59"/>
      <c r="IR33" s="59"/>
      <c r="IS33" s="59"/>
      <c r="IT33" s="59"/>
      <c r="IU33" s="59"/>
      <c r="IV33" s="59"/>
      <c r="IW33" s="59"/>
      <c r="IX33" s="59"/>
      <c r="IY33" s="59"/>
      <c r="IZ33" s="59"/>
      <c r="JA33" s="59"/>
      <c r="JB33" s="59"/>
      <c r="JC33" s="59"/>
      <c r="JD33" s="59"/>
      <c r="JE33" s="59"/>
      <c r="JF33" s="59"/>
      <c r="JG33" s="59"/>
      <c r="JH33" s="59"/>
      <c r="JI33" s="59"/>
      <c r="JJ33" s="59"/>
    </row>
    <row r="34" spans="1:270" s="27" customFormat="1" ht="40.15" customHeight="1" thickBot="1" x14ac:dyDescent="0.25">
      <c r="A34" s="50">
        <v>15</v>
      </c>
      <c r="B34" s="201"/>
      <c r="C34" s="181" t="s">
        <v>276</v>
      </c>
      <c r="D34" s="58"/>
      <c r="E34" s="63"/>
      <c r="F34" s="1079"/>
      <c r="G34" s="1080"/>
      <c r="H34" s="1080"/>
      <c r="I34" s="1080"/>
      <c r="J34" s="1081"/>
      <c r="K34" s="51"/>
      <c r="L34" s="26"/>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c r="CJ34" s="59"/>
      <c r="CK34" s="59"/>
      <c r="CL34" s="59"/>
      <c r="CM34" s="59"/>
      <c r="CN34" s="59"/>
      <c r="CO34" s="59"/>
      <c r="CP34" s="59"/>
      <c r="CQ34" s="59"/>
      <c r="CR34" s="59"/>
      <c r="CS34" s="59"/>
      <c r="CT34" s="59"/>
      <c r="CU34" s="59"/>
      <c r="CV34" s="59"/>
      <c r="CW34" s="59"/>
      <c r="CX34" s="59"/>
      <c r="CY34" s="59"/>
      <c r="CZ34" s="59"/>
      <c r="DA34" s="59"/>
      <c r="DB34" s="59"/>
      <c r="DC34" s="59"/>
      <c r="DD34" s="59"/>
      <c r="DE34" s="59"/>
      <c r="DF34" s="59"/>
      <c r="DG34" s="59"/>
      <c r="DH34" s="59"/>
      <c r="DI34" s="59"/>
      <c r="DJ34" s="59"/>
      <c r="DK34" s="59"/>
      <c r="DL34" s="59"/>
      <c r="DM34" s="59"/>
      <c r="DN34" s="59"/>
      <c r="DO34" s="59"/>
      <c r="DP34" s="59"/>
      <c r="DQ34" s="59"/>
      <c r="DR34" s="59"/>
      <c r="DS34" s="59"/>
      <c r="DT34" s="59"/>
      <c r="DU34" s="59"/>
      <c r="DV34" s="59"/>
      <c r="DW34" s="59"/>
      <c r="DX34" s="59"/>
      <c r="DY34" s="59"/>
      <c r="DZ34" s="59"/>
      <c r="EA34" s="59"/>
      <c r="EB34" s="59"/>
      <c r="EC34" s="59"/>
      <c r="ED34" s="59"/>
      <c r="EE34" s="59"/>
      <c r="EF34" s="59"/>
      <c r="EG34" s="59"/>
      <c r="EH34" s="59"/>
      <c r="EI34" s="59"/>
      <c r="EJ34" s="59"/>
      <c r="EK34" s="59"/>
      <c r="EL34" s="59"/>
      <c r="EM34" s="59"/>
      <c r="EN34" s="59"/>
      <c r="EO34" s="59"/>
      <c r="EP34" s="59"/>
      <c r="EQ34" s="59"/>
      <c r="ER34" s="59"/>
      <c r="ES34" s="59"/>
      <c r="ET34" s="59"/>
      <c r="EU34" s="59"/>
      <c r="EV34" s="59"/>
      <c r="EW34" s="59"/>
      <c r="EX34" s="59"/>
      <c r="EY34" s="59"/>
      <c r="EZ34" s="59"/>
      <c r="FA34" s="59"/>
      <c r="FB34" s="59"/>
      <c r="FC34" s="59"/>
      <c r="FD34" s="59"/>
      <c r="FE34" s="59"/>
      <c r="FF34" s="59"/>
      <c r="FG34" s="59"/>
      <c r="FH34" s="59"/>
      <c r="FI34" s="59"/>
      <c r="FJ34" s="59"/>
      <c r="FK34" s="59"/>
      <c r="FL34" s="59"/>
      <c r="FM34" s="59"/>
      <c r="FN34" s="59"/>
      <c r="FO34" s="59"/>
      <c r="FP34" s="59"/>
      <c r="FQ34" s="59"/>
      <c r="FR34" s="59"/>
      <c r="FS34" s="59"/>
      <c r="FT34" s="59"/>
      <c r="FU34" s="59"/>
      <c r="FV34" s="59"/>
      <c r="FW34" s="59"/>
      <c r="FX34" s="59"/>
      <c r="FY34" s="59"/>
      <c r="FZ34" s="59"/>
      <c r="GA34" s="59"/>
      <c r="GB34" s="59"/>
      <c r="GC34" s="59"/>
      <c r="GD34" s="59"/>
      <c r="GE34" s="59"/>
      <c r="GF34" s="59"/>
      <c r="GG34" s="59"/>
      <c r="GH34" s="59"/>
      <c r="GI34" s="59"/>
      <c r="GJ34" s="59"/>
      <c r="GK34" s="59"/>
      <c r="GL34" s="59"/>
      <c r="GM34" s="59"/>
      <c r="GN34" s="59"/>
      <c r="GO34" s="59"/>
      <c r="GP34" s="59"/>
      <c r="GQ34" s="59"/>
      <c r="GR34" s="59"/>
      <c r="GS34" s="59"/>
      <c r="GT34" s="59"/>
      <c r="GU34" s="59"/>
      <c r="GV34" s="59"/>
      <c r="GW34" s="59"/>
      <c r="GX34" s="59"/>
      <c r="GY34" s="59"/>
      <c r="GZ34" s="59"/>
      <c r="HA34" s="59"/>
      <c r="HB34" s="59"/>
      <c r="HC34" s="59"/>
      <c r="HD34" s="59"/>
      <c r="HE34" s="59"/>
      <c r="HF34" s="59"/>
      <c r="HG34" s="59"/>
      <c r="HH34" s="59"/>
      <c r="HI34" s="59"/>
      <c r="HJ34" s="59"/>
      <c r="HK34" s="59"/>
      <c r="HL34" s="59"/>
      <c r="HM34" s="59"/>
      <c r="HN34" s="59"/>
      <c r="HO34" s="59"/>
      <c r="HP34" s="59"/>
      <c r="HQ34" s="59"/>
      <c r="HR34" s="59"/>
      <c r="HS34" s="59"/>
      <c r="HT34" s="59"/>
      <c r="HU34" s="59"/>
      <c r="HV34" s="59"/>
      <c r="HW34" s="59"/>
      <c r="HX34" s="59"/>
      <c r="HY34" s="59"/>
      <c r="HZ34" s="59"/>
      <c r="IA34" s="59"/>
      <c r="IB34" s="59"/>
      <c r="IC34" s="59"/>
      <c r="ID34" s="59"/>
      <c r="IE34" s="59"/>
      <c r="IF34" s="59"/>
      <c r="IG34" s="59"/>
      <c r="IH34" s="59"/>
      <c r="II34" s="59"/>
      <c r="IJ34" s="59"/>
      <c r="IK34" s="59"/>
      <c r="IL34" s="59"/>
      <c r="IM34" s="59"/>
      <c r="IN34" s="59"/>
      <c r="IO34" s="59"/>
      <c r="IP34" s="59"/>
      <c r="IQ34" s="59"/>
      <c r="IR34" s="59"/>
      <c r="IS34" s="59"/>
      <c r="IT34" s="59"/>
      <c r="IU34" s="59"/>
      <c r="IV34" s="59"/>
      <c r="IW34" s="59"/>
      <c r="IX34" s="59"/>
      <c r="IY34" s="59"/>
      <c r="IZ34" s="59"/>
      <c r="JA34" s="59"/>
      <c r="JB34" s="59"/>
      <c r="JC34" s="59"/>
      <c r="JD34" s="59"/>
      <c r="JE34" s="59"/>
      <c r="JF34" s="59"/>
      <c r="JG34" s="59"/>
      <c r="JH34" s="59"/>
      <c r="JI34" s="59"/>
      <c r="JJ34" s="59"/>
    </row>
    <row r="35" spans="1:270" s="26" customFormat="1" ht="25.15" customHeight="1" thickBot="1" x14ac:dyDescent="0.25">
      <c r="A35" s="80"/>
      <c r="B35" s="197"/>
      <c r="C35" s="80"/>
      <c r="D35" s="81"/>
      <c r="E35" s="81"/>
      <c r="F35" s="204"/>
      <c r="G35" s="81"/>
      <c r="H35" s="82"/>
      <c r="I35" s="82"/>
      <c r="J35" s="82"/>
      <c r="K35" s="44"/>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c r="CJ35" s="59"/>
      <c r="CK35" s="59"/>
      <c r="CL35" s="59"/>
      <c r="CM35" s="59"/>
      <c r="CN35" s="59"/>
      <c r="CO35" s="59"/>
      <c r="CP35" s="59"/>
      <c r="CQ35" s="59"/>
      <c r="CR35" s="59"/>
      <c r="CS35" s="59"/>
      <c r="CT35" s="59"/>
      <c r="CU35" s="59"/>
      <c r="CV35" s="59"/>
      <c r="CW35" s="59"/>
      <c r="CX35" s="59"/>
      <c r="CY35" s="59"/>
      <c r="CZ35" s="59"/>
      <c r="DA35" s="59"/>
      <c r="DB35" s="59"/>
      <c r="DC35" s="59"/>
      <c r="DD35" s="59"/>
      <c r="DE35" s="59"/>
      <c r="DF35" s="59"/>
      <c r="DG35" s="59"/>
      <c r="DH35" s="59"/>
      <c r="DI35" s="59"/>
      <c r="DJ35" s="59"/>
      <c r="DK35" s="59"/>
      <c r="DL35" s="59"/>
      <c r="DM35" s="59"/>
      <c r="DN35" s="59"/>
      <c r="DO35" s="59"/>
      <c r="DP35" s="59"/>
      <c r="DQ35" s="59"/>
      <c r="DR35" s="59"/>
      <c r="DS35" s="59"/>
      <c r="DT35" s="59"/>
      <c r="DU35" s="59"/>
      <c r="DV35" s="59"/>
      <c r="DW35" s="59"/>
      <c r="DX35" s="59"/>
      <c r="DY35" s="59"/>
      <c r="DZ35" s="59"/>
      <c r="EA35" s="59"/>
      <c r="EB35" s="59"/>
      <c r="EC35" s="59"/>
      <c r="ED35" s="59"/>
      <c r="EE35" s="59"/>
      <c r="EF35" s="59"/>
      <c r="EG35" s="59"/>
      <c r="EH35" s="59"/>
      <c r="EI35" s="59"/>
      <c r="EJ35" s="59"/>
      <c r="EK35" s="59"/>
      <c r="EL35" s="59"/>
      <c r="EM35" s="59"/>
      <c r="EN35" s="59"/>
      <c r="EO35" s="59"/>
      <c r="EP35" s="59"/>
      <c r="EQ35" s="59"/>
      <c r="ER35" s="59"/>
      <c r="ES35" s="59"/>
      <c r="ET35" s="59"/>
      <c r="EU35" s="59"/>
      <c r="EV35" s="59"/>
      <c r="EW35" s="59"/>
      <c r="EX35" s="59"/>
      <c r="EY35" s="59"/>
      <c r="EZ35" s="59"/>
      <c r="FA35" s="59"/>
      <c r="FB35" s="59"/>
      <c r="FC35" s="59"/>
      <c r="FD35" s="59"/>
      <c r="FE35" s="59"/>
      <c r="FF35" s="59"/>
      <c r="FG35" s="59"/>
      <c r="FH35" s="59"/>
      <c r="FI35" s="59"/>
      <c r="FJ35" s="59"/>
      <c r="FK35" s="59"/>
      <c r="FL35" s="59"/>
      <c r="FM35" s="59"/>
      <c r="FN35" s="59"/>
      <c r="FO35" s="59"/>
      <c r="FP35" s="59"/>
      <c r="FQ35" s="59"/>
      <c r="FR35" s="59"/>
      <c r="FS35" s="59"/>
      <c r="FT35" s="59"/>
      <c r="FU35" s="59"/>
      <c r="FV35" s="59"/>
      <c r="FW35" s="59"/>
      <c r="FX35" s="59"/>
      <c r="FY35" s="59"/>
      <c r="FZ35" s="59"/>
      <c r="GA35" s="59"/>
      <c r="GB35" s="59"/>
      <c r="GC35" s="59"/>
      <c r="GD35" s="59"/>
      <c r="GE35" s="59"/>
      <c r="GF35" s="59"/>
      <c r="GG35" s="59"/>
      <c r="GH35" s="59"/>
      <c r="GI35" s="59"/>
      <c r="GJ35" s="59"/>
      <c r="GK35" s="59"/>
      <c r="GL35" s="59"/>
      <c r="GM35" s="59"/>
      <c r="GN35" s="59"/>
      <c r="GO35" s="59"/>
      <c r="GP35" s="59"/>
      <c r="GQ35" s="59"/>
      <c r="GR35" s="59"/>
      <c r="GS35" s="59"/>
      <c r="GT35" s="59"/>
      <c r="GU35" s="59"/>
      <c r="GV35" s="59"/>
      <c r="GW35" s="59"/>
      <c r="GX35" s="59"/>
      <c r="GY35" s="59"/>
      <c r="GZ35" s="59"/>
      <c r="HA35" s="59"/>
      <c r="HB35" s="59"/>
      <c r="HC35" s="59"/>
      <c r="HD35" s="59"/>
      <c r="HE35" s="59"/>
      <c r="HF35" s="59"/>
      <c r="HG35" s="59"/>
      <c r="HH35" s="59"/>
      <c r="HI35" s="59"/>
      <c r="HJ35" s="59"/>
      <c r="HK35" s="59"/>
      <c r="HL35" s="59"/>
      <c r="HM35" s="59"/>
      <c r="HN35" s="59"/>
      <c r="HO35" s="59"/>
      <c r="HP35" s="59"/>
      <c r="HQ35" s="59"/>
      <c r="HR35" s="59"/>
      <c r="HS35" s="59"/>
      <c r="HT35" s="59"/>
      <c r="HU35" s="59"/>
      <c r="HV35" s="59"/>
      <c r="HW35" s="59"/>
      <c r="HX35" s="59"/>
      <c r="HY35" s="59"/>
      <c r="HZ35" s="59"/>
      <c r="IA35" s="59"/>
      <c r="IB35" s="59"/>
      <c r="IC35" s="59"/>
      <c r="ID35" s="59"/>
      <c r="IE35" s="59"/>
      <c r="IF35" s="59"/>
      <c r="IG35" s="59"/>
      <c r="IH35" s="59"/>
      <c r="II35" s="59"/>
      <c r="IJ35" s="59"/>
      <c r="IK35" s="59"/>
      <c r="IL35" s="59"/>
      <c r="IM35" s="59"/>
      <c r="IN35" s="59"/>
      <c r="IO35" s="59"/>
      <c r="IP35" s="59"/>
      <c r="IQ35" s="59"/>
      <c r="IR35" s="59"/>
      <c r="IS35" s="59"/>
      <c r="IT35" s="59"/>
      <c r="IU35" s="59"/>
      <c r="IV35" s="59"/>
      <c r="IW35" s="59"/>
      <c r="IX35" s="59"/>
      <c r="IY35" s="59"/>
      <c r="IZ35" s="59"/>
      <c r="JA35" s="59"/>
      <c r="JB35" s="59"/>
      <c r="JC35" s="59"/>
      <c r="JD35" s="59"/>
      <c r="JE35" s="59"/>
      <c r="JF35" s="59"/>
      <c r="JG35" s="59"/>
      <c r="JH35" s="59"/>
      <c r="JI35" s="59"/>
      <c r="JJ35" s="59"/>
    </row>
    <row r="36" spans="1:270" s="27" customFormat="1" ht="35.25" customHeight="1" x14ac:dyDescent="0.2">
      <c r="A36" s="1082" t="s">
        <v>110</v>
      </c>
      <c r="B36" s="1083"/>
      <c r="C36" s="1084"/>
      <c r="D36" s="1084"/>
      <c r="E36" s="1084"/>
      <c r="F36" s="1084"/>
      <c r="G36" s="1084"/>
      <c r="H36" s="1084"/>
      <c r="I36" s="1084"/>
      <c r="J36" s="1085"/>
      <c r="K36" s="51"/>
      <c r="L36" s="26"/>
      <c r="M36" s="59"/>
      <c r="N36" s="59"/>
      <c r="O36" s="59"/>
      <c r="P36" s="59"/>
      <c r="Q36" s="59"/>
      <c r="R36" s="59"/>
      <c r="S36" s="59"/>
      <c r="T36" s="59"/>
      <c r="U36" s="59"/>
      <c r="V36" s="59"/>
      <c r="W36" s="59"/>
      <c r="X36" s="59"/>
      <c r="Y36" s="59"/>
      <c r="Z36" s="59"/>
      <c r="AA36" s="59"/>
      <c r="AB36" s="59"/>
      <c r="AC36" s="59"/>
      <c r="AD36" s="59"/>
      <c r="AE36" s="59"/>
      <c r="AF36" s="59"/>
      <c r="AG36" s="59"/>
      <c r="AH36" s="59"/>
      <c r="AI36" s="59"/>
      <c r="AJ36" s="59"/>
      <c r="AK36" s="59"/>
      <c r="AL36" s="59"/>
      <c r="AM36" s="59"/>
      <c r="AN36" s="59"/>
      <c r="AO36" s="59"/>
      <c r="AP36" s="59"/>
      <c r="AQ36" s="59"/>
      <c r="AR36" s="59"/>
      <c r="AS36" s="59"/>
      <c r="AT36" s="59"/>
      <c r="AU36" s="59"/>
      <c r="AV36" s="59"/>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c r="CJ36" s="59"/>
      <c r="CK36" s="59"/>
      <c r="CL36" s="59"/>
      <c r="CM36" s="59"/>
      <c r="CN36" s="59"/>
      <c r="CO36" s="59"/>
      <c r="CP36" s="59"/>
      <c r="CQ36" s="59"/>
      <c r="CR36" s="59"/>
      <c r="CS36" s="59"/>
      <c r="CT36" s="59"/>
      <c r="CU36" s="59"/>
      <c r="CV36" s="59"/>
      <c r="CW36" s="59"/>
      <c r="CX36" s="59"/>
      <c r="CY36" s="59"/>
      <c r="CZ36" s="59"/>
      <c r="DA36" s="59"/>
      <c r="DB36" s="59"/>
      <c r="DC36" s="59"/>
      <c r="DD36" s="59"/>
      <c r="DE36" s="59"/>
      <c r="DF36" s="59"/>
      <c r="DG36" s="59"/>
      <c r="DH36" s="59"/>
      <c r="DI36" s="59"/>
      <c r="DJ36" s="59"/>
      <c r="DK36" s="59"/>
      <c r="DL36" s="59"/>
      <c r="DM36" s="59"/>
      <c r="DN36" s="59"/>
      <c r="DO36" s="59"/>
      <c r="DP36" s="59"/>
      <c r="DQ36" s="59"/>
      <c r="DR36" s="59"/>
      <c r="DS36" s="59"/>
      <c r="DT36" s="59"/>
      <c r="DU36" s="59"/>
      <c r="DV36" s="59"/>
      <c r="DW36" s="59"/>
      <c r="DX36" s="59"/>
      <c r="DY36" s="59"/>
      <c r="DZ36" s="59"/>
      <c r="EA36" s="59"/>
      <c r="EB36" s="59"/>
      <c r="EC36" s="59"/>
      <c r="ED36" s="59"/>
      <c r="EE36" s="59"/>
      <c r="EF36" s="59"/>
      <c r="EG36" s="59"/>
      <c r="EH36" s="59"/>
      <c r="EI36" s="59"/>
      <c r="EJ36" s="59"/>
      <c r="EK36" s="59"/>
      <c r="EL36" s="59"/>
      <c r="EM36" s="59"/>
      <c r="EN36" s="59"/>
      <c r="EO36" s="59"/>
      <c r="EP36" s="59"/>
      <c r="EQ36" s="59"/>
      <c r="ER36" s="59"/>
      <c r="ES36" s="59"/>
      <c r="ET36" s="59"/>
      <c r="EU36" s="59"/>
      <c r="EV36" s="59"/>
      <c r="EW36" s="59"/>
      <c r="EX36" s="59"/>
      <c r="EY36" s="59"/>
      <c r="EZ36" s="59"/>
      <c r="FA36" s="59"/>
      <c r="FB36" s="59"/>
      <c r="FC36" s="59"/>
      <c r="FD36" s="59"/>
      <c r="FE36" s="59"/>
      <c r="FF36" s="59"/>
      <c r="FG36" s="59"/>
      <c r="FH36" s="59"/>
      <c r="FI36" s="59"/>
      <c r="FJ36" s="59"/>
      <c r="FK36" s="59"/>
      <c r="FL36" s="59"/>
      <c r="FM36" s="59"/>
      <c r="FN36" s="59"/>
      <c r="FO36" s="59"/>
      <c r="FP36" s="59"/>
      <c r="FQ36" s="59"/>
      <c r="FR36" s="59"/>
      <c r="FS36" s="59"/>
      <c r="FT36" s="59"/>
      <c r="FU36" s="59"/>
      <c r="FV36" s="59"/>
      <c r="FW36" s="59"/>
      <c r="FX36" s="59"/>
      <c r="FY36" s="59"/>
      <c r="FZ36" s="59"/>
      <c r="GA36" s="59"/>
      <c r="GB36" s="59"/>
      <c r="GC36" s="59"/>
      <c r="GD36" s="59"/>
      <c r="GE36" s="59"/>
      <c r="GF36" s="59"/>
      <c r="GG36" s="59"/>
      <c r="GH36" s="59"/>
      <c r="GI36" s="59"/>
      <c r="GJ36" s="59"/>
      <c r="GK36" s="59"/>
      <c r="GL36" s="59"/>
      <c r="GM36" s="59"/>
      <c r="GN36" s="59"/>
      <c r="GO36" s="59"/>
      <c r="GP36" s="59"/>
      <c r="GQ36" s="59"/>
      <c r="GR36" s="59"/>
      <c r="GS36" s="59"/>
      <c r="GT36" s="59"/>
      <c r="GU36" s="59"/>
      <c r="GV36" s="59"/>
      <c r="GW36" s="59"/>
      <c r="GX36" s="59"/>
      <c r="GY36" s="59"/>
      <c r="GZ36" s="59"/>
      <c r="HA36" s="59"/>
      <c r="HB36" s="59"/>
      <c r="HC36" s="59"/>
      <c r="HD36" s="59"/>
      <c r="HE36" s="59"/>
      <c r="HF36" s="59"/>
      <c r="HG36" s="59"/>
      <c r="HH36" s="59"/>
      <c r="HI36" s="59"/>
      <c r="HJ36" s="59"/>
      <c r="HK36" s="59"/>
      <c r="HL36" s="59"/>
      <c r="HM36" s="59"/>
      <c r="HN36" s="59"/>
      <c r="HO36" s="59"/>
      <c r="HP36" s="59"/>
      <c r="HQ36" s="59"/>
      <c r="HR36" s="59"/>
      <c r="HS36" s="59"/>
      <c r="HT36" s="59"/>
      <c r="HU36" s="59"/>
      <c r="HV36" s="59"/>
      <c r="HW36" s="59"/>
      <c r="HX36" s="59"/>
      <c r="HY36" s="59"/>
      <c r="HZ36" s="59"/>
      <c r="IA36" s="59"/>
      <c r="IB36" s="59"/>
      <c r="IC36" s="59"/>
      <c r="ID36" s="59"/>
      <c r="IE36" s="59"/>
      <c r="IF36" s="59"/>
      <c r="IG36" s="59"/>
      <c r="IH36" s="59"/>
      <c r="II36" s="59"/>
      <c r="IJ36" s="59"/>
      <c r="IK36" s="59"/>
      <c r="IL36" s="59"/>
      <c r="IM36" s="59"/>
      <c r="IN36" s="59"/>
      <c r="IO36" s="59"/>
      <c r="IP36" s="59"/>
      <c r="IQ36" s="59"/>
      <c r="IR36" s="59"/>
      <c r="IS36" s="59"/>
      <c r="IT36" s="59"/>
      <c r="IU36" s="59"/>
      <c r="IV36" s="59"/>
      <c r="IW36" s="59"/>
      <c r="IX36" s="59"/>
      <c r="IY36" s="59"/>
      <c r="IZ36" s="59"/>
      <c r="JA36" s="59"/>
      <c r="JB36" s="59"/>
      <c r="JC36" s="59"/>
      <c r="JD36" s="59"/>
      <c r="JE36" s="59"/>
      <c r="JF36" s="59"/>
      <c r="JG36" s="59"/>
      <c r="JH36" s="59"/>
      <c r="JI36" s="59"/>
      <c r="JJ36" s="59"/>
    </row>
    <row r="37" spans="1:270" s="27" customFormat="1" ht="30" customHeight="1" x14ac:dyDescent="0.2">
      <c r="A37" s="1139" t="s">
        <v>158</v>
      </c>
      <c r="B37" s="1024"/>
      <c r="C37" s="1024"/>
      <c r="D37" s="229" t="str">
        <f>IF(AND(D38="N/A",D39="N/A",D40="N/A",D41="N/A",D42="N/A"),"N/A",ROUND(AVERAGE(D38:D42),2))</f>
        <v>N/A</v>
      </c>
      <c r="E37" s="265"/>
      <c r="F37" s="265"/>
      <c r="G37" s="265"/>
      <c r="H37" s="265"/>
      <c r="I37" s="265"/>
      <c r="J37" s="264"/>
      <c r="K37" s="49"/>
      <c r="L37" s="44"/>
      <c r="M37" s="59"/>
      <c r="N37" s="59"/>
      <c r="O37" s="59"/>
      <c r="P37" s="59"/>
      <c r="Q37" s="59"/>
      <c r="R37" s="59"/>
      <c r="S37" s="59"/>
      <c r="T37" s="59"/>
      <c r="U37" s="59"/>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c r="CJ37" s="59"/>
      <c r="CK37" s="59"/>
      <c r="CL37" s="59"/>
      <c r="CM37" s="59"/>
      <c r="CN37" s="59"/>
      <c r="CO37" s="59"/>
      <c r="CP37" s="59"/>
      <c r="CQ37" s="59"/>
      <c r="CR37" s="59"/>
      <c r="CS37" s="59"/>
      <c r="CT37" s="59"/>
      <c r="CU37" s="59"/>
      <c r="CV37" s="59"/>
      <c r="CW37" s="59"/>
      <c r="CX37" s="59"/>
      <c r="CY37" s="59"/>
      <c r="CZ37" s="59"/>
      <c r="DA37" s="59"/>
      <c r="DB37" s="59"/>
      <c r="DC37" s="59"/>
      <c r="DD37" s="59"/>
      <c r="DE37" s="59"/>
      <c r="DF37" s="59"/>
      <c r="DG37" s="59"/>
      <c r="DH37" s="59"/>
      <c r="DI37" s="59"/>
      <c r="DJ37" s="59"/>
      <c r="DK37" s="59"/>
      <c r="DL37" s="59"/>
      <c r="DM37" s="59"/>
      <c r="DN37" s="59"/>
      <c r="DO37" s="59"/>
      <c r="DP37" s="59"/>
      <c r="DQ37" s="59"/>
      <c r="DR37" s="59"/>
      <c r="DS37" s="59"/>
      <c r="DT37" s="59"/>
      <c r="DU37" s="59"/>
      <c r="DV37" s="59"/>
      <c r="DW37" s="59"/>
      <c r="DX37" s="59"/>
      <c r="DY37" s="59"/>
      <c r="DZ37" s="59"/>
      <c r="EA37" s="59"/>
      <c r="EB37" s="59"/>
      <c r="EC37" s="59"/>
      <c r="ED37" s="59"/>
      <c r="EE37" s="59"/>
      <c r="EF37" s="59"/>
      <c r="EG37" s="59"/>
      <c r="EH37" s="59"/>
      <c r="EI37" s="59"/>
      <c r="EJ37" s="59"/>
      <c r="EK37" s="59"/>
      <c r="EL37" s="59"/>
      <c r="EM37" s="59"/>
      <c r="EN37" s="59"/>
      <c r="EO37" s="59"/>
      <c r="EP37" s="59"/>
      <c r="EQ37" s="59"/>
      <c r="ER37" s="59"/>
      <c r="ES37" s="59"/>
      <c r="ET37" s="59"/>
      <c r="EU37" s="59"/>
      <c r="EV37" s="59"/>
      <c r="EW37" s="59"/>
      <c r="EX37" s="59"/>
      <c r="EY37" s="59"/>
      <c r="EZ37" s="59"/>
      <c r="FA37" s="59"/>
      <c r="FB37" s="59"/>
      <c r="FC37" s="59"/>
      <c r="FD37" s="59"/>
      <c r="FE37" s="59"/>
      <c r="FF37" s="59"/>
      <c r="FG37" s="59"/>
      <c r="FH37" s="59"/>
      <c r="FI37" s="59"/>
      <c r="FJ37" s="59"/>
      <c r="FK37" s="59"/>
      <c r="FL37" s="59"/>
      <c r="FM37" s="59"/>
      <c r="FN37" s="59"/>
      <c r="FO37" s="59"/>
      <c r="FP37" s="59"/>
      <c r="FQ37" s="59"/>
      <c r="FR37" s="59"/>
      <c r="FS37" s="59"/>
      <c r="FT37" s="59"/>
      <c r="FU37" s="59"/>
      <c r="FV37" s="59"/>
      <c r="FW37" s="59"/>
      <c r="FX37" s="59"/>
      <c r="FY37" s="59"/>
      <c r="FZ37" s="59"/>
      <c r="GA37" s="59"/>
      <c r="GB37" s="59"/>
      <c r="GC37" s="59"/>
      <c r="GD37" s="59"/>
      <c r="GE37" s="59"/>
      <c r="GF37" s="59"/>
      <c r="GG37" s="59"/>
      <c r="GH37" s="59"/>
      <c r="GI37" s="59"/>
      <c r="GJ37" s="59"/>
      <c r="GK37" s="59"/>
      <c r="GL37" s="59"/>
      <c r="GM37" s="59"/>
      <c r="GN37" s="59"/>
      <c r="GO37" s="59"/>
      <c r="GP37" s="59"/>
      <c r="GQ37" s="59"/>
      <c r="GR37" s="59"/>
      <c r="GS37" s="59"/>
      <c r="GT37" s="59"/>
      <c r="GU37" s="59"/>
      <c r="GV37" s="59"/>
      <c r="GW37" s="59"/>
      <c r="GX37" s="59"/>
      <c r="GY37" s="59"/>
      <c r="GZ37" s="59"/>
      <c r="HA37" s="59"/>
      <c r="HB37" s="59"/>
      <c r="HC37" s="59"/>
      <c r="HD37" s="59"/>
      <c r="HE37" s="59"/>
      <c r="HF37" s="59"/>
      <c r="HG37" s="59"/>
      <c r="HH37" s="59"/>
      <c r="HI37" s="59"/>
      <c r="HJ37" s="59"/>
      <c r="HK37" s="59"/>
      <c r="HL37" s="59"/>
      <c r="HM37" s="59"/>
      <c r="HN37" s="59"/>
      <c r="HO37" s="59"/>
      <c r="HP37" s="59"/>
      <c r="HQ37" s="59"/>
      <c r="HR37" s="59"/>
      <c r="HS37" s="59"/>
      <c r="HT37" s="59"/>
      <c r="HU37" s="59"/>
      <c r="HV37" s="59"/>
      <c r="HW37" s="59"/>
      <c r="HX37" s="59"/>
      <c r="HY37" s="59"/>
      <c r="HZ37" s="59"/>
      <c r="IA37" s="59"/>
      <c r="IB37" s="59"/>
      <c r="IC37" s="59"/>
      <c r="ID37" s="59"/>
      <c r="IE37" s="59"/>
      <c r="IF37" s="59"/>
      <c r="IG37" s="59"/>
      <c r="IH37" s="59"/>
      <c r="II37" s="59"/>
      <c r="IJ37" s="59"/>
      <c r="IK37" s="59"/>
      <c r="IL37" s="59"/>
      <c r="IM37" s="59"/>
      <c r="IN37" s="59"/>
      <c r="IO37" s="59"/>
      <c r="IP37" s="59"/>
      <c r="IQ37" s="59"/>
      <c r="IR37" s="59"/>
      <c r="IS37" s="59"/>
      <c r="IT37" s="59"/>
      <c r="IU37" s="59"/>
      <c r="IV37" s="59"/>
      <c r="IW37" s="59"/>
      <c r="IX37" s="59"/>
      <c r="IY37" s="59"/>
      <c r="IZ37" s="59"/>
      <c r="JA37" s="59"/>
      <c r="JB37" s="59"/>
      <c r="JC37" s="59"/>
      <c r="JD37" s="59"/>
      <c r="JE37" s="59"/>
      <c r="JF37" s="59"/>
      <c r="JG37" s="59"/>
      <c r="JH37" s="59"/>
      <c r="JI37" s="59"/>
      <c r="JJ37" s="59"/>
    </row>
    <row r="38" spans="1:270" s="27" customFormat="1" ht="57.75" customHeight="1" x14ac:dyDescent="0.2">
      <c r="A38" s="184">
        <v>1</v>
      </c>
      <c r="B38" s="202"/>
      <c r="C38" s="178" t="s">
        <v>277</v>
      </c>
      <c r="D38" s="183" t="str">
        <f t="shared" ref="D38:D44" si="0">IF(E38="Yes - completely",4,IF(E38="Mostly",3,IF(E38="Partly",2,IF(E38="No - not at all",1,"N/A"))))</f>
        <v>N/A</v>
      </c>
      <c r="E38" s="1019"/>
      <c r="F38" s="1020"/>
      <c r="G38" s="1021"/>
      <c r="H38" s="1021"/>
      <c r="I38" s="1021"/>
      <c r="J38" s="1022"/>
      <c r="K38" s="51" t="str">
        <f>IF(AND(J38&lt;&gt;"Yes - completely", J38&lt;&gt;""),"Please Provide a Comment.","")</f>
        <v/>
      </c>
      <c r="L38" s="44"/>
      <c r="M38" s="59"/>
      <c r="N38" s="59"/>
      <c r="O38" s="59"/>
      <c r="P38" s="59"/>
      <c r="Q38" s="59"/>
      <c r="R38" s="59"/>
      <c r="S38" s="59"/>
      <c r="T38" s="59"/>
      <c r="U38" s="59"/>
      <c r="V38" s="59"/>
      <c r="W38" s="59"/>
      <c r="X38" s="59"/>
      <c r="Y38" s="59"/>
      <c r="Z38" s="59"/>
      <c r="AA38" s="59"/>
      <c r="AB38" s="59"/>
      <c r="AC38" s="59"/>
      <c r="AD38" s="59"/>
      <c r="AE38" s="59"/>
      <c r="AF38" s="59"/>
      <c r="AG38" s="59"/>
      <c r="AH38" s="59"/>
      <c r="AI38" s="59"/>
      <c r="AJ38" s="59"/>
      <c r="AK38" s="59"/>
      <c r="AL38" s="59"/>
      <c r="AM38" s="59"/>
      <c r="AN38" s="59"/>
      <c r="AO38" s="59"/>
      <c r="AP38" s="59"/>
      <c r="AQ38" s="59"/>
      <c r="AR38" s="59"/>
      <c r="AS38" s="59"/>
      <c r="AT38" s="59"/>
      <c r="AU38" s="59"/>
      <c r="AV38" s="59"/>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c r="CJ38" s="59"/>
      <c r="CK38" s="59"/>
      <c r="CL38" s="59"/>
      <c r="CM38" s="59"/>
      <c r="CN38" s="59"/>
      <c r="CO38" s="59"/>
      <c r="CP38" s="59"/>
      <c r="CQ38" s="59"/>
      <c r="CR38" s="59"/>
      <c r="CS38" s="59"/>
      <c r="CT38" s="59"/>
      <c r="CU38" s="59"/>
      <c r="CV38" s="59"/>
      <c r="CW38" s="59"/>
      <c r="CX38" s="59"/>
      <c r="CY38" s="59"/>
      <c r="CZ38" s="59"/>
      <c r="DA38" s="59"/>
      <c r="DB38" s="59"/>
      <c r="DC38" s="59"/>
      <c r="DD38" s="59"/>
      <c r="DE38" s="59"/>
      <c r="DF38" s="59"/>
      <c r="DG38" s="59"/>
      <c r="DH38" s="59"/>
      <c r="DI38" s="59"/>
      <c r="DJ38" s="59"/>
      <c r="DK38" s="59"/>
      <c r="DL38" s="59"/>
      <c r="DM38" s="59"/>
      <c r="DN38" s="59"/>
      <c r="DO38" s="59"/>
      <c r="DP38" s="59"/>
      <c r="DQ38" s="59"/>
      <c r="DR38" s="59"/>
      <c r="DS38" s="59"/>
      <c r="DT38" s="59"/>
      <c r="DU38" s="59"/>
      <c r="DV38" s="59"/>
      <c r="DW38" s="59"/>
      <c r="DX38" s="59"/>
      <c r="DY38" s="59"/>
      <c r="DZ38" s="59"/>
      <c r="EA38" s="59"/>
      <c r="EB38" s="59"/>
      <c r="EC38" s="59"/>
      <c r="ED38" s="59"/>
      <c r="EE38" s="59"/>
      <c r="EF38" s="59"/>
      <c r="EG38" s="59"/>
      <c r="EH38" s="59"/>
      <c r="EI38" s="59"/>
      <c r="EJ38" s="59"/>
      <c r="EK38" s="59"/>
      <c r="EL38" s="59"/>
      <c r="EM38" s="59"/>
      <c r="EN38" s="59"/>
      <c r="EO38" s="59"/>
      <c r="EP38" s="59"/>
      <c r="EQ38" s="59"/>
      <c r="ER38" s="59"/>
      <c r="ES38" s="59"/>
      <c r="ET38" s="59"/>
      <c r="EU38" s="59"/>
      <c r="EV38" s="59"/>
      <c r="EW38" s="59"/>
      <c r="EX38" s="59"/>
      <c r="EY38" s="59"/>
      <c r="EZ38" s="59"/>
      <c r="FA38" s="59"/>
      <c r="FB38" s="59"/>
      <c r="FC38" s="59"/>
      <c r="FD38" s="59"/>
      <c r="FE38" s="59"/>
      <c r="FF38" s="59"/>
      <c r="FG38" s="59"/>
      <c r="FH38" s="59"/>
      <c r="FI38" s="59"/>
      <c r="FJ38" s="59"/>
      <c r="FK38" s="59"/>
      <c r="FL38" s="59"/>
      <c r="FM38" s="59"/>
      <c r="FN38" s="59"/>
      <c r="FO38" s="59"/>
      <c r="FP38" s="59"/>
      <c r="FQ38" s="59"/>
      <c r="FR38" s="59"/>
      <c r="FS38" s="59"/>
      <c r="FT38" s="59"/>
      <c r="FU38" s="59"/>
      <c r="FV38" s="59"/>
      <c r="FW38" s="59"/>
      <c r="FX38" s="59"/>
      <c r="FY38" s="59"/>
      <c r="FZ38" s="59"/>
      <c r="GA38" s="59"/>
      <c r="GB38" s="59"/>
      <c r="GC38" s="59"/>
      <c r="GD38" s="59"/>
      <c r="GE38" s="59"/>
      <c r="GF38" s="59"/>
      <c r="GG38" s="59"/>
      <c r="GH38" s="59"/>
      <c r="GI38" s="59"/>
      <c r="GJ38" s="59"/>
      <c r="GK38" s="59"/>
      <c r="GL38" s="59"/>
      <c r="GM38" s="59"/>
      <c r="GN38" s="59"/>
      <c r="GO38" s="59"/>
      <c r="GP38" s="59"/>
      <c r="GQ38" s="59"/>
      <c r="GR38" s="59"/>
      <c r="GS38" s="59"/>
      <c r="GT38" s="59"/>
      <c r="GU38" s="59"/>
      <c r="GV38" s="59"/>
      <c r="GW38" s="59"/>
      <c r="GX38" s="59"/>
      <c r="GY38" s="59"/>
      <c r="GZ38" s="59"/>
      <c r="HA38" s="59"/>
      <c r="HB38" s="59"/>
      <c r="HC38" s="59"/>
      <c r="HD38" s="59"/>
      <c r="HE38" s="59"/>
      <c r="HF38" s="59"/>
      <c r="HG38" s="59"/>
      <c r="HH38" s="59"/>
      <c r="HI38" s="59"/>
      <c r="HJ38" s="59"/>
      <c r="HK38" s="59"/>
      <c r="HL38" s="59"/>
      <c r="HM38" s="59"/>
      <c r="HN38" s="59"/>
      <c r="HO38" s="59"/>
      <c r="HP38" s="59"/>
      <c r="HQ38" s="59"/>
      <c r="HR38" s="59"/>
      <c r="HS38" s="59"/>
      <c r="HT38" s="59"/>
      <c r="HU38" s="59"/>
      <c r="HV38" s="59"/>
      <c r="HW38" s="59"/>
      <c r="HX38" s="59"/>
      <c r="HY38" s="59"/>
      <c r="HZ38" s="59"/>
      <c r="IA38" s="59"/>
      <c r="IB38" s="59"/>
      <c r="IC38" s="59"/>
      <c r="ID38" s="59"/>
      <c r="IE38" s="59"/>
      <c r="IF38" s="59"/>
      <c r="IG38" s="59"/>
      <c r="IH38" s="59"/>
      <c r="II38" s="59"/>
      <c r="IJ38" s="59"/>
      <c r="IK38" s="59"/>
      <c r="IL38" s="59"/>
      <c r="IM38" s="59"/>
      <c r="IN38" s="59"/>
      <c r="IO38" s="59"/>
      <c r="IP38" s="59"/>
      <c r="IQ38" s="59"/>
      <c r="IR38" s="59"/>
      <c r="IS38" s="59"/>
      <c r="IT38" s="59"/>
      <c r="IU38" s="59"/>
      <c r="IV38" s="59"/>
      <c r="IW38" s="59"/>
      <c r="IX38" s="59"/>
      <c r="IY38" s="59"/>
      <c r="IZ38" s="59"/>
      <c r="JA38" s="59"/>
      <c r="JB38" s="59"/>
      <c r="JC38" s="59"/>
      <c r="JD38" s="59"/>
      <c r="JE38" s="59"/>
      <c r="JF38" s="59"/>
      <c r="JG38" s="59"/>
      <c r="JH38" s="59"/>
      <c r="JI38" s="59"/>
      <c r="JJ38" s="59"/>
    </row>
    <row r="39" spans="1:270" s="27" customFormat="1" ht="43.5" customHeight="1" x14ac:dyDescent="0.2">
      <c r="A39" s="184">
        <v>2</v>
      </c>
      <c r="B39" s="202"/>
      <c r="C39" s="178" t="s">
        <v>242</v>
      </c>
      <c r="D39" s="183" t="str">
        <f t="shared" si="0"/>
        <v>N/A</v>
      </c>
      <c r="E39" s="1019"/>
      <c r="F39" s="1020"/>
      <c r="G39" s="1021"/>
      <c r="H39" s="1021"/>
      <c r="I39" s="1021"/>
      <c r="J39" s="1022"/>
      <c r="K39" s="51" t="str">
        <f>IF(AND(J39&lt;&gt;"Yes - completely", J39&lt;&gt;""),"Please Provide a Comment.","")</f>
        <v/>
      </c>
      <c r="L39" s="44"/>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c r="CJ39" s="59"/>
      <c r="CK39" s="59"/>
      <c r="CL39" s="59"/>
      <c r="CM39" s="59"/>
      <c r="CN39" s="59"/>
      <c r="CO39" s="59"/>
      <c r="CP39" s="59"/>
      <c r="CQ39" s="59"/>
      <c r="CR39" s="59"/>
      <c r="CS39" s="59"/>
      <c r="CT39" s="59"/>
      <c r="CU39" s="59"/>
      <c r="CV39" s="59"/>
      <c r="CW39" s="59"/>
      <c r="CX39" s="59"/>
      <c r="CY39" s="59"/>
      <c r="CZ39" s="59"/>
      <c r="DA39" s="59"/>
      <c r="DB39" s="59"/>
      <c r="DC39" s="59"/>
      <c r="DD39" s="59"/>
      <c r="DE39" s="59"/>
      <c r="DF39" s="59"/>
      <c r="DG39" s="59"/>
      <c r="DH39" s="59"/>
      <c r="DI39" s="59"/>
      <c r="DJ39" s="59"/>
      <c r="DK39" s="59"/>
      <c r="DL39" s="59"/>
      <c r="DM39" s="59"/>
      <c r="DN39" s="59"/>
      <c r="DO39" s="59"/>
      <c r="DP39" s="59"/>
      <c r="DQ39" s="59"/>
      <c r="DR39" s="59"/>
      <c r="DS39" s="59"/>
      <c r="DT39" s="59"/>
      <c r="DU39" s="59"/>
      <c r="DV39" s="59"/>
      <c r="DW39" s="59"/>
      <c r="DX39" s="59"/>
      <c r="DY39" s="59"/>
      <c r="DZ39" s="59"/>
      <c r="EA39" s="59"/>
      <c r="EB39" s="59"/>
      <c r="EC39" s="59"/>
      <c r="ED39" s="59"/>
      <c r="EE39" s="59"/>
      <c r="EF39" s="59"/>
      <c r="EG39" s="59"/>
      <c r="EH39" s="59"/>
      <c r="EI39" s="59"/>
      <c r="EJ39" s="59"/>
      <c r="EK39" s="59"/>
      <c r="EL39" s="59"/>
      <c r="EM39" s="59"/>
      <c r="EN39" s="59"/>
      <c r="EO39" s="59"/>
      <c r="EP39" s="59"/>
      <c r="EQ39" s="59"/>
      <c r="ER39" s="59"/>
      <c r="ES39" s="59"/>
      <c r="ET39" s="59"/>
      <c r="EU39" s="59"/>
      <c r="EV39" s="59"/>
      <c r="EW39" s="59"/>
      <c r="EX39" s="59"/>
      <c r="EY39" s="59"/>
      <c r="EZ39" s="59"/>
      <c r="FA39" s="59"/>
      <c r="FB39" s="59"/>
      <c r="FC39" s="59"/>
      <c r="FD39" s="59"/>
      <c r="FE39" s="59"/>
      <c r="FF39" s="59"/>
      <c r="FG39" s="59"/>
      <c r="FH39" s="59"/>
      <c r="FI39" s="59"/>
      <c r="FJ39" s="59"/>
      <c r="FK39" s="59"/>
      <c r="FL39" s="59"/>
      <c r="FM39" s="59"/>
      <c r="FN39" s="59"/>
      <c r="FO39" s="59"/>
      <c r="FP39" s="59"/>
      <c r="FQ39" s="59"/>
      <c r="FR39" s="59"/>
      <c r="FS39" s="59"/>
      <c r="FT39" s="59"/>
      <c r="FU39" s="59"/>
      <c r="FV39" s="59"/>
      <c r="FW39" s="59"/>
      <c r="FX39" s="59"/>
      <c r="FY39" s="59"/>
      <c r="FZ39" s="59"/>
      <c r="GA39" s="59"/>
      <c r="GB39" s="59"/>
      <c r="GC39" s="59"/>
      <c r="GD39" s="59"/>
      <c r="GE39" s="59"/>
      <c r="GF39" s="59"/>
      <c r="GG39" s="59"/>
      <c r="GH39" s="59"/>
      <c r="GI39" s="59"/>
      <c r="GJ39" s="59"/>
      <c r="GK39" s="59"/>
      <c r="GL39" s="59"/>
      <c r="GM39" s="59"/>
      <c r="GN39" s="59"/>
      <c r="GO39" s="59"/>
      <c r="GP39" s="59"/>
      <c r="GQ39" s="59"/>
      <c r="GR39" s="59"/>
      <c r="GS39" s="59"/>
      <c r="GT39" s="59"/>
      <c r="GU39" s="59"/>
      <c r="GV39" s="59"/>
      <c r="GW39" s="59"/>
      <c r="GX39" s="59"/>
      <c r="GY39" s="59"/>
      <c r="GZ39" s="59"/>
      <c r="HA39" s="59"/>
      <c r="HB39" s="59"/>
      <c r="HC39" s="59"/>
      <c r="HD39" s="59"/>
      <c r="HE39" s="59"/>
      <c r="HF39" s="59"/>
      <c r="HG39" s="59"/>
      <c r="HH39" s="59"/>
      <c r="HI39" s="59"/>
      <c r="HJ39" s="59"/>
      <c r="HK39" s="59"/>
      <c r="HL39" s="59"/>
      <c r="HM39" s="59"/>
      <c r="HN39" s="59"/>
      <c r="HO39" s="59"/>
      <c r="HP39" s="59"/>
      <c r="HQ39" s="59"/>
      <c r="HR39" s="59"/>
      <c r="HS39" s="59"/>
      <c r="HT39" s="59"/>
      <c r="HU39" s="59"/>
      <c r="HV39" s="59"/>
      <c r="HW39" s="59"/>
      <c r="HX39" s="59"/>
      <c r="HY39" s="59"/>
      <c r="HZ39" s="59"/>
      <c r="IA39" s="59"/>
      <c r="IB39" s="59"/>
      <c r="IC39" s="59"/>
      <c r="ID39" s="59"/>
      <c r="IE39" s="59"/>
      <c r="IF39" s="59"/>
      <c r="IG39" s="59"/>
      <c r="IH39" s="59"/>
      <c r="II39" s="59"/>
      <c r="IJ39" s="59"/>
      <c r="IK39" s="59"/>
      <c r="IL39" s="59"/>
      <c r="IM39" s="59"/>
      <c r="IN39" s="59"/>
      <c r="IO39" s="59"/>
      <c r="IP39" s="59"/>
      <c r="IQ39" s="59"/>
      <c r="IR39" s="59"/>
      <c r="IS39" s="59"/>
      <c r="IT39" s="59"/>
      <c r="IU39" s="59"/>
      <c r="IV39" s="59"/>
      <c r="IW39" s="59"/>
      <c r="IX39" s="59"/>
      <c r="IY39" s="59"/>
      <c r="IZ39" s="59"/>
      <c r="JA39" s="59"/>
      <c r="JB39" s="59"/>
      <c r="JC39" s="59"/>
      <c r="JD39" s="59"/>
      <c r="JE39" s="59"/>
      <c r="JF39" s="59"/>
      <c r="JG39" s="59"/>
      <c r="JH39" s="59"/>
      <c r="JI39" s="59"/>
      <c r="JJ39" s="59"/>
    </row>
    <row r="40" spans="1:270" s="27" customFormat="1" ht="45.75" customHeight="1" x14ac:dyDescent="0.2">
      <c r="A40" s="184">
        <v>3</v>
      </c>
      <c r="B40" s="202"/>
      <c r="C40" s="178" t="s">
        <v>202</v>
      </c>
      <c r="D40" s="183" t="str">
        <f t="shared" si="0"/>
        <v>N/A</v>
      </c>
      <c r="E40" s="1019"/>
      <c r="F40" s="1020"/>
      <c r="G40" s="1021"/>
      <c r="H40" s="1021"/>
      <c r="I40" s="1021"/>
      <c r="J40" s="1022"/>
      <c r="K40" s="51"/>
      <c r="L40" s="44"/>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c r="CJ40" s="59"/>
      <c r="CK40" s="59"/>
      <c r="CL40" s="59"/>
      <c r="CM40" s="59"/>
      <c r="CN40" s="59"/>
      <c r="CO40" s="59"/>
      <c r="CP40" s="59"/>
      <c r="CQ40" s="59"/>
      <c r="CR40" s="59"/>
      <c r="CS40" s="59"/>
      <c r="CT40" s="59"/>
      <c r="CU40" s="59"/>
      <c r="CV40" s="59"/>
      <c r="CW40" s="59"/>
      <c r="CX40" s="59"/>
      <c r="CY40" s="59"/>
      <c r="CZ40" s="59"/>
      <c r="DA40" s="59"/>
      <c r="DB40" s="59"/>
      <c r="DC40" s="59"/>
      <c r="DD40" s="59"/>
      <c r="DE40" s="59"/>
      <c r="DF40" s="59"/>
      <c r="DG40" s="59"/>
      <c r="DH40" s="59"/>
      <c r="DI40" s="59"/>
      <c r="DJ40" s="59"/>
      <c r="DK40" s="59"/>
      <c r="DL40" s="59"/>
      <c r="DM40" s="59"/>
      <c r="DN40" s="59"/>
      <c r="DO40" s="59"/>
      <c r="DP40" s="59"/>
      <c r="DQ40" s="59"/>
      <c r="DR40" s="59"/>
      <c r="DS40" s="59"/>
      <c r="DT40" s="59"/>
      <c r="DU40" s="59"/>
      <c r="DV40" s="59"/>
      <c r="DW40" s="59"/>
      <c r="DX40" s="59"/>
      <c r="DY40" s="59"/>
      <c r="DZ40" s="59"/>
      <c r="EA40" s="59"/>
      <c r="EB40" s="59"/>
      <c r="EC40" s="59"/>
      <c r="ED40" s="59"/>
      <c r="EE40" s="59"/>
      <c r="EF40" s="59"/>
      <c r="EG40" s="59"/>
      <c r="EH40" s="59"/>
      <c r="EI40" s="59"/>
      <c r="EJ40" s="59"/>
      <c r="EK40" s="59"/>
      <c r="EL40" s="59"/>
      <c r="EM40" s="59"/>
      <c r="EN40" s="59"/>
      <c r="EO40" s="59"/>
      <c r="EP40" s="59"/>
      <c r="EQ40" s="59"/>
      <c r="ER40" s="59"/>
      <c r="ES40" s="59"/>
      <c r="ET40" s="59"/>
      <c r="EU40" s="59"/>
      <c r="EV40" s="59"/>
      <c r="EW40" s="59"/>
      <c r="EX40" s="59"/>
      <c r="EY40" s="59"/>
      <c r="EZ40" s="59"/>
      <c r="FA40" s="59"/>
      <c r="FB40" s="59"/>
      <c r="FC40" s="59"/>
      <c r="FD40" s="59"/>
      <c r="FE40" s="59"/>
      <c r="FF40" s="59"/>
      <c r="FG40" s="59"/>
      <c r="FH40" s="59"/>
      <c r="FI40" s="59"/>
      <c r="FJ40" s="59"/>
      <c r="FK40" s="59"/>
      <c r="FL40" s="59"/>
      <c r="FM40" s="59"/>
      <c r="FN40" s="59"/>
      <c r="FO40" s="59"/>
      <c r="FP40" s="59"/>
      <c r="FQ40" s="59"/>
      <c r="FR40" s="59"/>
      <c r="FS40" s="59"/>
      <c r="FT40" s="59"/>
      <c r="FU40" s="59"/>
      <c r="FV40" s="59"/>
      <c r="FW40" s="59"/>
      <c r="FX40" s="59"/>
      <c r="FY40" s="59"/>
      <c r="FZ40" s="59"/>
      <c r="GA40" s="59"/>
      <c r="GB40" s="59"/>
      <c r="GC40" s="59"/>
      <c r="GD40" s="59"/>
      <c r="GE40" s="59"/>
      <c r="GF40" s="59"/>
      <c r="GG40" s="59"/>
      <c r="GH40" s="59"/>
      <c r="GI40" s="59"/>
      <c r="GJ40" s="59"/>
      <c r="GK40" s="59"/>
      <c r="GL40" s="59"/>
      <c r="GM40" s="59"/>
      <c r="GN40" s="59"/>
      <c r="GO40" s="59"/>
      <c r="GP40" s="59"/>
      <c r="GQ40" s="59"/>
      <c r="GR40" s="59"/>
      <c r="GS40" s="59"/>
      <c r="GT40" s="59"/>
      <c r="GU40" s="59"/>
      <c r="GV40" s="59"/>
      <c r="GW40" s="59"/>
      <c r="GX40" s="59"/>
      <c r="GY40" s="59"/>
      <c r="GZ40" s="59"/>
      <c r="HA40" s="59"/>
      <c r="HB40" s="59"/>
      <c r="HC40" s="59"/>
      <c r="HD40" s="59"/>
      <c r="HE40" s="59"/>
      <c r="HF40" s="59"/>
      <c r="HG40" s="59"/>
      <c r="HH40" s="59"/>
      <c r="HI40" s="59"/>
      <c r="HJ40" s="59"/>
      <c r="HK40" s="59"/>
      <c r="HL40" s="59"/>
      <c r="HM40" s="59"/>
      <c r="HN40" s="59"/>
      <c r="HO40" s="59"/>
      <c r="HP40" s="59"/>
      <c r="HQ40" s="59"/>
      <c r="HR40" s="59"/>
      <c r="HS40" s="59"/>
      <c r="HT40" s="59"/>
      <c r="HU40" s="59"/>
      <c r="HV40" s="59"/>
      <c r="HW40" s="59"/>
      <c r="HX40" s="59"/>
      <c r="HY40" s="59"/>
      <c r="HZ40" s="59"/>
      <c r="IA40" s="59"/>
      <c r="IB40" s="59"/>
      <c r="IC40" s="59"/>
      <c r="ID40" s="59"/>
      <c r="IE40" s="59"/>
      <c r="IF40" s="59"/>
      <c r="IG40" s="59"/>
      <c r="IH40" s="59"/>
      <c r="II40" s="59"/>
      <c r="IJ40" s="59"/>
      <c r="IK40" s="59"/>
      <c r="IL40" s="59"/>
      <c r="IM40" s="59"/>
      <c r="IN40" s="59"/>
      <c r="IO40" s="59"/>
      <c r="IP40" s="59"/>
      <c r="IQ40" s="59"/>
      <c r="IR40" s="59"/>
      <c r="IS40" s="59"/>
      <c r="IT40" s="59"/>
      <c r="IU40" s="59"/>
      <c r="IV40" s="59"/>
      <c r="IW40" s="59"/>
      <c r="IX40" s="59"/>
      <c r="IY40" s="59"/>
      <c r="IZ40" s="59"/>
      <c r="JA40" s="59"/>
      <c r="JB40" s="59"/>
      <c r="JC40" s="59"/>
      <c r="JD40" s="59"/>
      <c r="JE40" s="59"/>
      <c r="JF40" s="59"/>
      <c r="JG40" s="59"/>
      <c r="JH40" s="59"/>
      <c r="JI40" s="59"/>
      <c r="JJ40" s="59"/>
    </row>
    <row r="41" spans="1:270" s="27" customFormat="1" ht="59.25" customHeight="1" x14ac:dyDescent="0.2">
      <c r="A41" s="184">
        <v>4</v>
      </c>
      <c r="B41" s="202"/>
      <c r="C41" s="178" t="s">
        <v>243</v>
      </c>
      <c r="D41" s="183" t="str">
        <f t="shared" si="0"/>
        <v>N/A</v>
      </c>
      <c r="E41" s="1019"/>
      <c r="F41" s="1020"/>
      <c r="G41" s="1021"/>
      <c r="H41" s="1021"/>
      <c r="I41" s="1021"/>
      <c r="J41" s="1022"/>
      <c r="K41" s="51"/>
      <c r="L41" s="44"/>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c r="CJ41" s="59"/>
      <c r="CK41" s="59"/>
      <c r="CL41" s="59"/>
      <c r="CM41" s="59"/>
      <c r="CN41" s="59"/>
      <c r="CO41" s="59"/>
      <c r="CP41" s="59"/>
      <c r="CQ41" s="59"/>
      <c r="CR41" s="59"/>
      <c r="CS41" s="59"/>
      <c r="CT41" s="59"/>
      <c r="CU41" s="59"/>
      <c r="CV41" s="59"/>
      <c r="CW41" s="59"/>
      <c r="CX41" s="59"/>
      <c r="CY41" s="59"/>
      <c r="CZ41" s="59"/>
      <c r="DA41" s="59"/>
      <c r="DB41" s="59"/>
      <c r="DC41" s="59"/>
      <c r="DD41" s="59"/>
      <c r="DE41" s="59"/>
      <c r="DF41" s="59"/>
      <c r="DG41" s="59"/>
      <c r="DH41" s="59"/>
      <c r="DI41" s="59"/>
      <c r="DJ41" s="59"/>
      <c r="DK41" s="59"/>
      <c r="DL41" s="59"/>
      <c r="DM41" s="59"/>
      <c r="DN41" s="59"/>
      <c r="DO41" s="59"/>
      <c r="DP41" s="59"/>
      <c r="DQ41" s="59"/>
      <c r="DR41" s="59"/>
      <c r="DS41" s="59"/>
      <c r="DT41" s="59"/>
      <c r="DU41" s="59"/>
      <c r="DV41" s="59"/>
      <c r="DW41" s="59"/>
      <c r="DX41" s="59"/>
      <c r="DY41" s="59"/>
      <c r="DZ41" s="59"/>
      <c r="EA41" s="59"/>
      <c r="EB41" s="59"/>
      <c r="EC41" s="59"/>
      <c r="ED41" s="59"/>
      <c r="EE41" s="59"/>
      <c r="EF41" s="59"/>
      <c r="EG41" s="59"/>
      <c r="EH41" s="59"/>
      <c r="EI41" s="59"/>
      <c r="EJ41" s="59"/>
      <c r="EK41" s="59"/>
      <c r="EL41" s="59"/>
      <c r="EM41" s="59"/>
      <c r="EN41" s="59"/>
      <c r="EO41" s="59"/>
      <c r="EP41" s="59"/>
      <c r="EQ41" s="59"/>
      <c r="ER41" s="59"/>
      <c r="ES41" s="59"/>
      <c r="ET41" s="59"/>
      <c r="EU41" s="59"/>
      <c r="EV41" s="59"/>
      <c r="EW41" s="59"/>
      <c r="EX41" s="59"/>
      <c r="EY41" s="59"/>
      <c r="EZ41" s="59"/>
      <c r="FA41" s="59"/>
      <c r="FB41" s="59"/>
      <c r="FC41" s="59"/>
      <c r="FD41" s="59"/>
      <c r="FE41" s="59"/>
      <c r="FF41" s="59"/>
      <c r="FG41" s="59"/>
      <c r="FH41" s="59"/>
      <c r="FI41" s="59"/>
      <c r="FJ41" s="59"/>
      <c r="FK41" s="59"/>
      <c r="FL41" s="59"/>
      <c r="FM41" s="59"/>
      <c r="FN41" s="59"/>
      <c r="FO41" s="59"/>
      <c r="FP41" s="59"/>
      <c r="FQ41" s="59"/>
      <c r="FR41" s="59"/>
      <c r="FS41" s="59"/>
      <c r="FT41" s="59"/>
      <c r="FU41" s="59"/>
      <c r="FV41" s="59"/>
      <c r="FW41" s="59"/>
      <c r="FX41" s="59"/>
      <c r="FY41" s="59"/>
      <c r="FZ41" s="59"/>
      <c r="GA41" s="59"/>
      <c r="GB41" s="59"/>
      <c r="GC41" s="59"/>
      <c r="GD41" s="59"/>
      <c r="GE41" s="59"/>
      <c r="GF41" s="59"/>
      <c r="GG41" s="59"/>
      <c r="GH41" s="59"/>
      <c r="GI41" s="59"/>
      <c r="GJ41" s="59"/>
      <c r="GK41" s="59"/>
      <c r="GL41" s="59"/>
      <c r="GM41" s="59"/>
      <c r="GN41" s="59"/>
      <c r="GO41" s="59"/>
      <c r="GP41" s="59"/>
      <c r="GQ41" s="59"/>
      <c r="GR41" s="59"/>
      <c r="GS41" s="59"/>
      <c r="GT41" s="59"/>
      <c r="GU41" s="59"/>
      <c r="GV41" s="59"/>
      <c r="GW41" s="59"/>
      <c r="GX41" s="59"/>
      <c r="GY41" s="59"/>
      <c r="GZ41" s="59"/>
      <c r="HA41" s="59"/>
      <c r="HB41" s="59"/>
      <c r="HC41" s="59"/>
      <c r="HD41" s="59"/>
      <c r="HE41" s="59"/>
      <c r="HF41" s="59"/>
      <c r="HG41" s="59"/>
      <c r="HH41" s="59"/>
      <c r="HI41" s="59"/>
      <c r="HJ41" s="59"/>
      <c r="HK41" s="59"/>
      <c r="HL41" s="59"/>
      <c r="HM41" s="59"/>
      <c r="HN41" s="59"/>
      <c r="HO41" s="59"/>
      <c r="HP41" s="59"/>
      <c r="HQ41" s="59"/>
      <c r="HR41" s="59"/>
      <c r="HS41" s="59"/>
      <c r="HT41" s="59"/>
      <c r="HU41" s="59"/>
      <c r="HV41" s="59"/>
      <c r="HW41" s="59"/>
      <c r="HX41" s="59"/>
      <c r="HY41" s="59"/>
      <c r="HZ41" s="59"/>
      <c r="IA41" s="59"/>
      <c r="IB41" s="59"/>
      <c r="IC41" s="59"/>
      <c r="ID41" s="59"/>
      <c r="IE41" s="59"/>
      <c r="IF41" s="59"/>
      <c r="IG41" s="59"/>
      <c r="IH41" s="59"/>
      <c r="II41" s="59"/>
      <c r="IJ41" s="59"/>
      <c r="IK41" s="59"/>
      <c r="IL41" s="59"/>
      <c r="IM41" s="59"/>
      <c r="IN41" s="59"/>
      <c r="IO41" s="59"/>
      <c r="IP41" s="59"/>
      <c r="IQ41" s="59"/>
      <c r="IR41" s="59"/>
      <c r="IS41" s="59"/>
      <c r="IT41" s="59"/>
      <c r="IU41" s="59"/>
      <c r="IV41" s="59"/>
      <c r="IW41" s="59"/>
      <c r="IX41" s="59"/>
      <c r="IY41" s="59"/>
      <c r="IZ41" s="59"/>
      <c r="JA41" s="59"/>
      <c r="JB41" s="59"/>
      <c r="JC41" s="59"/>
      <c r="JD41" s="59"/>
      <c r="JE41" s="59"/>
      <c r="JF41" s="59"/>
      <c r="JG41" s="59"/>
      <c r="JH41" s="59"/>
      <c r="JI41" s="59"/>
      <c r="JJ41" s="59"/>
    </row>
    <row r="42" spans="1:270" s="27" customFormat="1" ht="45" customHeight="1" x14ac:dyDescent="0.2">
      <c r="A42" s="184">
        <v>5</v>
      </c>
      <c r="B42" s="202"/>
      <c r="C42" s="178" t="s">
        <v>215</v>
      </c>
      <c r="D42" s="183" t="str">
        <f t="shared" si="0"/>
        <v>N/A</v>
      </c>
      <c r="E42" s="1014"/>
      <c r="F42" s="1015"/>
      <c r="G42" s="1016"/>
      <c r="H42" s="1017"/>
      <c r="I42" s="1017"/>
      <c r="J42" s="1018"/>
      <c r="K42" s="51" t="str">
        <f>IF(AND(J42&lt;&gt;"Yes - completely", J42&lt;&gt;""),"Please Provide a Comment.","")</f>
        <v/>
      </c>
      <c r="L42" s="44"/>
      <c r="M42" s="59"/>
      <c r="N42" s="59"/>
      <c r="O42" s="59"/>
      <c r="P42" s="59"/>
      <c r="Q42" s="59"/>
      <c r="R42" s="59"/>
      <c r="S42" s="59"/>
      <c r="T42" s="59"/>
      <c r="U42" s="59"/>
      <c r="V42" s="59"/>
      <c r="W42" s="59"/>
      <c r="X42" s="59"/>
      <c r="Y42" s="59"/>
      <c r="Z42" s="59"/>
      <c r="AA42" s="59"/>
      <c r="AB42" s="59"/>
      <c r="AC42" s="59"/>
      <c r="AD42" s="59"/>
      <c r="AE42" s="59"/>
      <c r="AF42" s="59"/>
      <c r="AG42" s="59"/>
      <c r="AH42" s="59"/>
      <c r="AI42" s="59"/>
      <c r="AJ42" s="59"/>
      <c r="AK42" s="59"/>
      <c r="AL42" s="59"/>
      <c r="AM42" s="59"/>
      <c r="AN42" s="59"/>
      <c r="AO42" s="59"/>
      <c r="AP42" s="59"/>
      <c r="AQ42" s="59"/>
      <c r="AR42" s="59"/>
      <c r="AS42" s="59"/>
      <c r="AT42" s="59"/>
      <c r="AU42" s="59"/>
      <c r="AV42" s="59"/>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c r="CJ42" s="59"/>
      <c r="CK42" s="59"/>
      <c r="CL42" s="59"/>
      <c r="CM42" s="59"/>
      <c r="CN42" s="59"/>
      <c r="CO42" s="59"/>
      <c r="CP42" s="59"/>
      <c r="CQ42" s="59"/>
      <c r="CR42" s="59"/>
      <c r="CS42" s="59"/>
      <c r="CT42" s="59"/>
      <c r="CU42" s="59"/>
      <c r="CV42" s="59"/>
      <c r="CW42" s="59"/>
      <c r="CX42" s="59"/>
      <c r="CY42" s="59"/>
      <c r="CZ42" s="59"/>
      <c r="DA42" s="59"/>
      <c r="DB42" s="59"/>
      <c r="DC42" s="59"/>
      <c r="DD42" s="59"/>
      <c r="DE42" s="59"/>
      <c r="DF42" s="59"/>
      <c r="DG42" s="59"/>
      <c r="DH42" s="59"/>
      <c r="DI42" s="59"/>
      <c r="DJ42" s="59"/>
      <c r="DK42" s="59"/>
      <c r="DL42" s="59"/>
      <c r="DM42" s="59"/>
      <c r="DN42" s="59"/>
      <c r="DO42" s="59"/>
      <c r="DP42" s="59"/>
      <c r="DQ42" s="59"/>
      <c r="DR42" s="59"/>
      <c r="DS42" s="59"/>
      <c r="DT42" s="59"/>
      <c r="DU42" s="59"/>
      <c r="DV42" s="59"/>
      <c r="DW42" s="59"/>
      <c r="DX42" s="59"/>
      <c r="DY42" s="59"/>
      <c r="DZ42" s="59"/>
      <c r="EA42" s="59"/>
      <c r="EB42" s="59"/>
      <c r="EC42" s="59"/>
      <c r="ED42" s="59"/>
      <c r="EE42" s="59"/>
      <c r="EF42" s="59"/>
      <c r="EG42" s="59"/>
      <c r="EH42" s="59"/>
      <c r="EI42" s="59"/>
      <c r="EJ42" s="59"/>
      <c r="EK42" s="59"/>
      <c r="EL42" s="59"/>
      <c r="EM42" s="59"/>
      <c r="EN42" s="59"/>
      <c r="EO42" s="59"/>
      <c r="EP42" s="59"/>
      <c r="EQ42" s="59"/>
      <c r="ER42" s="59"/>
      <c r="ES42" s="59"/>
      <c r="ET42" s="59"/>
      <c r="EU42" s="59"/>
      <c r="EV42" s="59"/>
      <c r="EW42" s="59"/>
      <c r="EX42" s="59"/>
      <c r="EY42" s="59"/>
      <c r="EZ42" s="59"/>
      <c r="FA42" s="59"/>
      <c r="FB42" s="59"/>
      <c r="FC42" s="59"/>
      <c r="FD42" s="59"/>
      <c r="FE42" s="59"/>
      <c r="FF42" s="59"/>
      <c r="FG42" s="59"/>
      <c r="FH42" s="59"/>
      <c r="FI42" s="59"/>
      <c r="FJ42" s="59"/>
      <c r="FK42" s="59"/>
      <c r="FL42" s="59"/>
      <c r="FM42" s="59"/>
      <c r="FN42" s="59"/>
      <c r="FO42" s="59"/>
      <c r="FP42" s="59"/>
      <c r="FQ42" s="59"/>
      <c r="FR42" s="59"/>
      <c r="FS42" s="59"/>
      <c r="FT42" s="59"/>
      <c r="FU42" s="59"/>
      <c r="FV42" s="59"/>
      <c r="FW42" s="59"/>
      <c r="FX42" s="59"/>
      <c r="FY42" s="59"/>
      <c r="FZ42" s="59"/>
      <c r="GA42" s="59"/>
      <c r="GB42" s="59"/>
      <c r="GC42" s="59"/>
      <c r="GD42" s="59"/>
      <c r="GE42" s="59"/>
      <c r="GF42" s="59"/>
      <c r="GG42" s="59"/>
      <c r="GH42" s="59"/>
      <c r="GI42" s="59"/>
      <c r="GJ42" s="59"/>
      <c r="GK42" s="59"/>
      <c r="GL42" s="59"/>
      <c r="GM42" s="59"/>
      <c r="GN42" s="59"/>
      <c r="GO42" s="59"/>
      <c r="GP42" s="59"/>
      <c r="GQ42" s="59"/>
      <c r="GR42" s="59"/>
      <c r="GS42" s="59"/>
      <c r="GT42" s="59"/>
      <c r="GU42" s="59"/>
      <c r="GV42" s="59"/>
      <c r="GW42" s="59"/>
      <c r="GX42" s="59"/>
      <c r="GY42" s="59"/>
      <c r="GZ42" s="59"/>
      <c r="HA42" s="59"/>
      <c r="HB42" s="59"/>
      <c r="HC42" s="59"/>
      <c r="HD42" s="59"/>
      <c r="HE42" s="59"/>
      <c r="HF42" s="59"/>
      <c r="HG42" s="59"/>
      <c r="HH42" s="59"/>
      <c r="HI42" s="59"/>
      <c r="HJ42" s="59"/>
      <c r="HK42" s="59"/>
      <c r="HL42" s="59"/>
      <c r="HM42" s="59"/>
      <c r="HN42" s="59"/>
      <c r="HO42" s="59"/>
      <c r="HP42" s="59"/>
      <c r="HQ42" s="59"/>
      <c r="HR42" s="59"/>
      <c r="HS42" s="59"/>
      <c r="HT42" s="59"/>
      <c r="HU42" s="59"/>
      <c r="HV42" s="59"/>
      <c r="HW42" s="59"/>
      <c r="HX42" s="59"/>
      <c r="HY42" s="59"/>
      <c r="HZ42" s="59"/>
      <c r="IA42" s="59"/>
      <c r="IB42" s="59"/>
      <c r="IC42" s="59"/>
      <c r="ID42" s="59"/>
      <c r="IE42" s="59"/>
      <c r="IF42" s="59"/>
      <c r="IG42" s="59"/>
      <c r="IH42" s="59"/>
      <c r="II42" s="59"/>
      <c r="IJ42" s="59"/>
      <c r="IK42" s="59"/>
      <c r="IL42" s="59"/>
      <c r="IM42" s="59"/>
      <c r="IN42" s="59"/>
      <c r="IO42" s="59"/>
      <c r="IP42" s="59"/>
      <c r="IQ42" s="59"/>
      <c r="IR42" s="59"/>
      <c r="IS42" s="59"/>
      <c r="IT42" s="59"/>
      <c r="IU42" s="59"/>
      <c r="IV42" s="59"/>
      <c r="IW42" s="59"/>
      <c r="IX42" s="59"/>
      <c r="IY42" s="59"/>
      <c r="IZ42" s="59"/>
      <c r="JA42" s="59"/>
      <c r="JB42" s="59"/>
      <c r="JC42" s="59"/>
      <c r="JD42" s="59"/>
      <c r="JE42" s="59"/>
      <c r="JF42" s="59"/>
      <c r="JG42" s="59"/>
      <c r="JH42" s="59"/>
      <c r="JI42" s="59"/>
      <c r="JJ42" s="59"/>
    </row>
    <row r="43" spans="1:270" s="27" customFormat="1" ht="100.15" customHeight="1" x14ac:dyDescent="0.2">
      <c r="A43" s="273" t="s">
        <v>331</v>
      </c>
      <c r="B43" s="274"/>
      <c r="C43" s="272" t="s">
        <v>388</v>
      </c>
      <c r="D43" s="280" t="str">
        <f>IF(E43="4=100%",4,IF(E43="3=more than 50%",3,IF(E43="2=less than 50%",2,IF(E43="1=0",1,"N/A"))))</f>
        <v>N/A</v>
      </c>
      <c r="E43" s="1019"/>
      <c r="F43" s="1020"/>
      <c r="G43" s="1021"/>
      <c r="H43" s="1021"/>
      <c r="I43" s="1021"/>
      <c r="J43" s="1022"/>
      <c r="K43" s="51" t="str">
        <f>IF(AND(J43&lt;&gt;"Yes - completely", J43&lt;&gt;""),"Please Provide a Comment.","")</f>
        <v/>
      </c>
      <c r="L43" s="44"/>
      <c r="M43" s="59"/>
      <c r="N43" s="59"/>
      <c r="O43" s="59"/>
      <c r="P43" s="59"/>
      <c r="Q43" s="59"/>
      <c r="R43" s="59"/>
      <c r="S43" s="59"/>
      <c r="T43" s="59"/>
      <c r="U43" s="59"/>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c r="CJ43" s="59"/>
      <c r="CK43" s="59"/>
      <c r="CL43" s="59"/>
      <c r="CM43" s="59"/>
      <c r="CN43" s="59"/>
      <c r="CO43" s="59"/>
      <c r="CP43" s="59"/>
      <c r="CQ43" s="59"/>
      <c r="CR43" s="59"/>
      <c r="CS43" s="59"/>
      <c r="CT43" s="59"/>
      <c r="CU43" s="59"/>
      <c r="CV43" s="59"/>
      <c r="CW43" s="59"/>
      <c r="CX43" s="59"/>
      <c r="CY43" s="59"/>
      <c r="CZ43" s="59"/>
      <c r="DA43" s="59"/>
      <c r="DB43" s="59"/>
      <c r="DC43" s="59"/>
      <c r="DD43" s="59"/>
      <c r="DE43" s="59"/>
      <c r="DF43" s="59"/>
      <c r="DG43" s="59"/>
      <c r="DH43" s="59"/>
      <c r="DI43" s="59"/>
      <c r="DJ43" s="59"/>
      <c r="DK43" s="59"/>
      <c r="DL43" s="59"/>
      <c r="DM43" s="59"/>
      <c r="DN43" s="59"/>
      <c r="DO43" s="59"/>
      <c r="DP43" s="59"/>
      <c r="DQ43" s="59"/>
      <c r="DR43" s="59"/>
      <c r="DS43" s="59"/>
      <c r="DT43" s="59"/>
      <c r="DU43" s="59"/>
      <c r="DV43" s="59"/>
      <c r="DW43" s="59"/>
      <c r="DX43" s="59"/>
      <c r="DY43" s="59"/>
      <c r="DZ43" s="59"/>
      <c r="EA43" s="59"/>
      <c r="EB43" s="59"/>
      <c r="EC43" s="59"/>
      <c r="ED43" s="59"/>
      <c r="EE43" s="59"/>
      <c r="EF43" s="59"/>
      <c r="EG43" s="59"/>
      <c r="EH43" s="59"/>
      <c r="EI43" s="59"/>
      <c r="EJ43" s="59"/>
      <c r="EK43" s="59"/>
      <c r="EL43" s="59"/>
      <c r="EM43" s="59"/>
      <c r="EN43" s="59"/>
      <c r="EO43" s="59"/>
      <c r="EP43" s="59"/>
      <c r="EQ43" s="59"/>
      <c r="ER43" s="59"/>
      <c r="ES43" s="59"/>
      <c r="ET43" s="59"/>
      <c r="EU43" s="59"/>
      <c r="EV43" s="59"/>
      <c r="EW43" s="59"/>
      <c r="EX43" s="59"/>
      <c r="EY43" s="59"/>
      <c r="EZ43" s="59"/>
      <c r="FA43" s="59"/>
      <c r="FB43" s="59"/>
      <c r="FC43" s="59"/>
      <c r="FD43" s="59"/>
      <c r="FE43" s="59"/>
      <c r="FF43" s="59"/>
      <c r="FG43" s="59"/>
      <c r="FH43" s="59"/>
      <c r="FI43" s="59"/>
      <c r="FJ43" s="59"/>
      <c r="FK43" s="59"/>
      <c r="FL43" s="59"/>
      <c r="FM43" s="59"/>
      <c r="FN43" s="59"/>
      <c r="FO43" s="59"/>
      <c r="FP43" s="59"/>
      <c r="FQ43" s="59"/>
      <c r="FR43" s="59"/>
      <c r="FS43" s="59"/>
      <c r="FT43" s="59"/>
      <c r="FU43" s="59"/>
      <c r="FV43" s="59"/>
      <c r="FW43" s="59"/>
      <c r="FX43" s="59"/>
      <c r="FY43" s="59"/>
      <c r="FZ43" s="59"/>
      <c r="GA43" s="59"/>
      <c r="GB43" s="59"/>
      <c r="GC43" s="59"/>
      <c r="GD43" s="59"/>
      <c r="GE43" s="59"/>
      <c r="GF43" s="59"/>
      <c r="GG43" s="59"/>
      <c r="GH43" s="59"/>
      <c r="GI43" s="59"/>
      <c r="GJ43" s="59"/>
      <c r="GK43" s="59"/>
      <c r="GL43" s="59"/>
      <c r="GM43" s="59"/>
      <c r="GN43" s="59"/>
      <c r="GO43" s="59"/>
      <c r="GP43" s="59"/>
      <c r="GQ43" s="59"/>
      <c r="GR43" s="59"/>
      <c r="GS43" s="59"/>
      <c r="GT43" s="59"/>
      <c r="GU43" s="59"/>
      <c r="GV43" s="59"/>
      <c r="GW43" s="59"/>
      <c r="GX43" s="59"/>
      <c r="GY43" s="59"/>
      <c r="GZ43" s="59"/>
      <c r="HA43" s="59"/>
      <c r="HB43" s="59"/>
      <c r="HC43" s="59"/>
      <c r="HD43" s="59"/>
      <c r="HE43" s="59"/>
      <c r="HF43" s="59"/>
      <c r="HG43" s="59"/>
      <c r="HH43" s="59"/>
      <c r="HI43" s="59"/>
      <c r="HJ43" s="59"/>
      <c r="HK43" s="59"/>
      <c r="HL43" s="59"/>
      <c r="HM43" s="59"/>
      <c r="HN43" s="59"/>
      <c r="HO43" s="59"/>
      <c r="HP43" s="59"/>
      <c r="HQ43" s="59"/>
      <c r="HR43" s="59"/>
      <c r="HS43" s="59"/>
      <c r="HT43" s="59"/>
      <c r="HU43" s="59"/>
      <c r="HV43" s="59"/>
      <c r="HW43" s="59"/>
      <c r="HX43" s="59"/>
      <c r="HY43" s="59"/>
      <c r="HZ43" s="59"/>
      <c r="IA43" s="59"/>
      <c r="IB43" s="59"/>
      <c r="IC43" s="59"/>
      <c r="ID43" s="59"/>
      <c r="IE43" s="59"/>
      <c r="IF43" s="59"/>
      <c r="IG43" s="59"/>
      <c r="IH43" s="59"/>
      <c r="II43" s="59"/>
      <c r="IJ43" s="59"/>
      <c r="IK43" s="59"/>
      <c r="IL43" s="59"/>
      <c r="IM43" s="59"/>
      <c r="IN43" s="59"/>
      <c r="IO43" s="59"/>
      <c r="IP43" s="59"/>
      <c r="IQ43" s="59"/>
      <c r="IR43" s="59"/>
      <c r="IS43" s="59"/>
      <c r="IT43" s="59"/>
      <c r="IU43" s="59"/>
      <c r="IV43" s="59"/>
      <c r="IW43" s="59"/>
      <c r="IX43" s="59"/>
      <c r="IY43" s="59"/>
      <c r="IZ43" s="59"/>
      <c r="JA43" s="59"/>
      <c r="JB43" s="59"/>
      <c r="JC43" s="59"/>
      <c r="JD43" s="59"/>
      <c r="JE43" s="59"/>
      <c r="JF43" s="59"/>
      <c r="JG43" s="59"/>
      <c r="JH43" s="59"/>
      <c r="JI43" s="59"/>
      <c r="JJ43" s="59"/>
    </row>
    <row r="44" spans="1:270" s="27" customFormat="1" ht="45" customHeight="1" x14ac:dyDescent="0.2">
      <c r="A44" s="273" t="s">
        <v>332</v>
      </c>
      <c r="B44" s="274"/>
      <c r="C44" s="272" t="s">
        <v>298</v>
      </c>
      <c r="D44" s="280" t="str">
        <f t="shared" si="0"/>
        <v>N/A</v>
      </c>
      <c r="E44" s="1014"/>
      <c r="F44" s="1015"/>
      <c r="G44" s="1021"/>
      <c r="H44" s="1021"/>
      <c r="I44" s="1021"/>
      <c r="J44" s="1022"/>
      <c r="K44" s="51" t="str">
        <f>IF(AND(J44&lt;&gt;"Yes - completely", J44&lt;&gt;""),"Please Provide a Comment.","")</f>
        <v/>
      </c>
      <c r="L44" s="44"/>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c r="CJ44" s="59"/>
      <c r="CK44" s="59"/>
      <c r="CL44" s="59"/>
      <c r="CM44" s="59"/>
      <c r="CN44" s="59"/>
      <c r="CO44" s="59"/>
      <c r="CP44" s="59"/>
      <c r="CQ44" s="59"/>
      <c r="CR44" s="59"/>
      <c r="CS44" s="59"/>
      <c r="CT44" s="59"/>
      <c r="CU44" s="59"/>
      <c r="CV44" s="59"/>
      <c r="CW44" s="59"/>
      <c r="CX44" s="59"/>
      <c r="CY44" s="59"/>
      <c r="CZ44" s="59"/>
      <c r="DA44" s="59"/>
      <c r="DB44" s="59"/>
      <c r="DC44" s="59"/>
      <c r="DD44" s="59"/>
      <c r="DE44" s="59"/>
      <c r="DF44" s="59"/>
      <c r="DG44" s="59"/>
      <c r="DH44" s="59"/>
      <c r="DI44" s="59"/>
      <c r="DJ44" s="59"/>
      <c r="DK44" s="59"/>
      <c r="DL44" s="59"/>
      <c r="DM44" s="59"/>
      <c r="DN44" s="59"/>
      <c r="DO44" s="59"/>
      <c r="DP44" s="59"/>
      <c r="DQ44" s="59"/>
      <c r="DR44" s="59"/>
      <c r="DS44" s="59"/>
      <c r="DT44" s="59"/>
      <c r="DU44" s="59"/>
      <c r="DV44" s="59"/>
      <c r="DW44" s="59"/>
      <c r="DX44" s="59"/>
      <c r="DY44" s="59"/>
      <c r="DZ44" s="59"/>
      <c r="EA44" s="59"/>
      <c r="EB44" s="59"/>
      <c r="EC44" s="59"/>
      <c r="ED44" s="59"/>
      <c r="EE44" s="59"/>
      <c r="EF44" s="59"/>
      <c r="EG44" s="59"/>
      <c r="EH44" s="59"/>
      <c r="EI44" s="59"/>
      <c r="EJ44" s="59"/>
      <c r="EK44" s="59"/>
      <c r="EL44" s="59"/>
      <c r="EM44" s="59"/>
      <c r="EN44" s="59"/>
      <c r="EO44" s="59"/>
      <c r="EP44" s="59"/>
      <c r="EQ44" s="59"/>
      <c r="ER44" s="59"/>
      <c r="ES44" s="59"/>
      <c r="ET44" s="59"/>
      <c r="EU44" s="59"/>
      <c r="EV44" s="59"/>
      <c r="EW44" s="59"/>
      <c r="EX44" s="59"/>
      <c r="EY44" s="59"/>
      <c r="EZ44" s="59"/>
      <c r="FA44" s="59"/>
      <c r="FB44" s="59"/>
      <c r="FC44" s="59"/>
      <c r="FD44" s="59"/>
      <c r="FE44" s="59"/>
      <c r="FF44" s="59"/>
      <c r="FG44" s="59"/>
      <c r="FH44" s="59"/>
      <c r="FI44" s="59"/>
      <c r="FJ44" s="59"/>
      <c r="FK44" s="59"/>
      <c r="FL44" s="59"/>
      <c r="FM44" s="59"/>
      <c r="FN44" s="59"/>
      <c r="FO44" s="59"/>
      <c r="FP44" s="59"/>
      <c r="FQ44" s="59"/>
      <c r="FR44" s="59"/>
      <c r="FS44" s="59"/>
      <c r="FT44" s="59"/>
      <c r="FU44" s="59"/>
      <c r="FV44" s="59"/>
      <c r="FW44" s="59"/>
      <c r="FX44" s="59"/>
      <c r="FY44" s="59"/>
      <c r="FZ44" s="59"/>
      <c r="GA44" s="59"/>
      <c r="GB44" s="59"/>
      <c r="GC44" s="59"/>
      <c r="GD44" s="59"/>
      <c r="GE44" s="59"/>
      <c r="GF44" s="59"/>
      <c r="GG44" s="59"/>
      <c r="GH44" s="59"/>
      <c r="GI44" s="59"/>
      <c r="GJ44" s="59"/>
      <c r="GK44" s="59"/>
      <c r="GL44" s="59"/>
      <c r="GM44" s="59"/>
      <c r="GN44" s="59"/>
      <c r="GO44" s="59"/>
      <c r="GP44" s="59"/>
      <c r="GQ44" s="59"/>
      <c r="GR44" s="59"/>
      <c r="GS44" s="59"/>
      <c r="GT44" s="59"/>
      <c r="GU44" s="59"/>
      <c r="GV44" s="59"/>
      <c r="GW44" s="59"/>
      <c r="GX44" s="59"/>
      <c r="GY44" s="59"/>
      <c r="GZ44" s="59"/>
      <c r="HA44" s="59"/>
      <c r="HB44" s="59"/>
      <c r="HC44" s="59"/>
      <c r="HD44" s="59"/>
      <c r="HE44" s="59"/>
      <c r="HF44" s="59"/>
      <c r="HG44" s="59"/>
      <c r="HH44" s="59"/>
      <c r="HI44" s="59"/>
      <c r="HJ44" s="59"/>
      <c r="HK44" s="59"/>
      <c r="HL44" s="59"/>
      <c r="HM44" s="59"/>
      <c r="HN44" s="59"/>
      <c r="HO44" s="59"/>
      <c r="HP44" s="59"/>
      <c r="HQ44" s="59"/>
      <c r="HR44" s="59"/>
      <c r="HS44" s="59"/>
      <c r="HT44" s="59"/>
      <c r="HU44" s="59"/>
      <c r="HV44" s="59"/>
      <c r="HW44" s="59"/>
      <c r="HX44" s="59"/>
      <c r="HY44" s="59"/>
      <c r="HZ44" s="59"/>
      <c r="IA44" s="59"/>
      <c r="IB44" s="59"/>
      <c r="IC44" s="59"/>
      <c r="ID44" s="59"/>
      <c r="IE44" s="59"/>
      <c r="IF44" s="59"/>
      <c r="IG44" s="59"/>
      <c r="IH44" s="59"/>
      <c r="II44" s="59"/>
      <c r="IJ44" s="59"/>
      <c r="IK44" s="59"/>
      <c r="IL44" s="59"/>
      <c r="IM44" s="59"/>
      <c r="IN44" s="59"/>
      <c r="IO44" s="59"/>
      <c r="IP44" s="59"/>
      <c r="IQ44" s="59"/>
      <c r="IR44" s="59"/>
      <c r="IS44" s="59"/>
      <c r="IT44" s="59"/>
      <c r="IU44" s="59"/>
      <c r="IV44" s="59"/>
      <c r="IW44" s="59"/>
      <c r="IX44" s="59"/>
      <c r="IY44" s="59"/>
      <c r="IZ44" s="59"/>
      <c r="JA44" s="59"/>
      <c r="JB44" s="59"/>
      <c r="JC44" s="59"/>
      <c r="JD44" s="59"/>
      <c r="JE44" s="59"/>
      <c r="JF44" s="59"/>
      <c r="JG44" s="59"/>
      <c r="JH44" s="59"/>
      <c r="JI44" s="59"/>
      <c r="JJ44" s="59"/>
    </row>
    <row r="45" spans="1:270" s="27" customFormat="1" ht="20.25" hidden="1" customHeight="1" x14ac:dyDescent="0.2">
      <c r="A45" s="1053" t="s">
        <v>308</v>
      </c>
      <c r="B45" s="1054"/>
      <c r="C45" s="1054"/>
      <c r="D45" s="286" t="str">
        <f>IF(AND(D43="N/A",D44="N/A"),"N/A",ROUND(AVERAGE(D43:D44),2))</f>
        <v>N/A</v>
      </c>
      <c r="E45" s="1055"/>
      <c r="F45" s="1056"/>
      <c r="G45" s="1057"/>
      <c r="H45" s="1058"/>
      <c r="I45" s="1058"/>
      <c r="J45" s="1059"/>
      <c r="K45" s="51" t="str">
        <f>IF(AND(J45&lt;&gt;"Yes - completely", J45&lt;&gt;""),"Please Provide a Comment.","")</f>
        <v/>
      </c>
      <c r="L45" s="44"/>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c r="CJ45" s="59"/>
      <c r="CK45" s="59"/>
      <c r="CL45" s="59"/>
      <c r="CM45" s="59"/>
      <c r="CN45" s="59"/>
      <c r="CO45" s="59"/>
      <c r="CP45" s="59"/>
      <c r="CQ45" s="59"/>
      <c r="CR45" s="59"/>
      <c r="CS45" s="59"/>
      <c r="CT45" s="59"/>
      <c r="CU45" s="59"/>
      <c r="CV45" s="59"/>
      <c r="CW45" s="59"/>
      <c r="CX45" s="59"/>
      <c r="CY45" s="59"/>
      <c r="CZ45" s="59"/>
      <c r="DA45" s="59"/>
      <c r="DB45" s="59"/>
      <c r="DC45" s="59"/>
      <c r="DD45" s="59"/>
      <c r="DE45" s="59"/>
      <c r="DF45" s="59"/>
      <c r="DG45" s="59"/>
      <c r="DH45" s="59"/>
      <c r="DI45" s="59"/>
      <c r="DJ45" s="59"/>
      <c r="DK45" s="59"/>
      <c r="DL45" s="59"/>
      <c r="DM45" s="59"/>
      <c r="DN45" s="59"/>
      <c r="DO45" s="59"/>
      <c r="DP45" s="59"/>
      <c r="DQ45" s="59"/>
      <c r="DR45" s="59"/>
      <c r="DS45" s="59"/>
      <c r="DT45" s="59"/>
      <c r="DU45" s="59"/>
      <c r="DV45" s="59"/>
      <c r="DW45" s="59"/>
      <c r="DX45" s="59"/>
      <c r="DY45" s="59"/>
      <c r="DZ45" s="59"/>
      <c r="EA45" s="59"/>
      <c r="EB45" s="59"/>
      <c r="EC45" s="59"/>
      <c r="ED45" s="59"/>
      <c r="EE45" s="59"/>
      <c r="EF45" s="59"/>
      <c r="EG45" s="59"/>
      <c r="EH45" s="59"/>
      <c r="EI45" s="59"/>
      <c r="EJ45" s="59"/>
      <c r="EK45" s="59"/>
      <c r="EL45" s="59"/>
      <c r="EM45" s="59"/>
      <c r="EN45" s="59"/>
      <c r="EO45" s="59"/>
      <c r="EP45" s="59"/>
      <c r="EQ45" s="59"/>
      <c r="ER45" s="59"/>
      <c r="ES45" s="59"/>
      <c r="ET45" s="59"/>
      <c r="EU45" s="59"/>
      <c r="EV45" s="59"/>
      <c r="EW45" s="59"/>
      <c r="EX45" s="59"/>
      <c r="EY45" s="59"/>
      <c r="EZ45" s="59"/>
      <c r="FA45" s="59"/>
      <c r="FB45" s="59"/>
      <c r="FC45" s="59"/>
      <c r="FD45" s="59"/>
      <c r="FE45" s="59"/>
      <c r="FF45" s="59"/>
      <c r="FG45" s="59"/>
      <c r="FH45" s="59"/>
      <c r="FI45" s="59"/>
      <c r="FJ45" s="59"/>
      <c r="FK45" s="59"/>
      <c r="FL45" s="59"/>
      <c r="FM45" s="59"/>
      <c r="FN45" s="59"/>
      <c r="FO45" s="59"/>
      <c r="FP45" s="59"/>
      <c r="FQ45" s="59"/>
      <c r="FR45" s="59"/>
      <c r="FS45" s="59"/>
      <c r="FT45" s="59"/>
      <c r="FU45" s="59"/>
      <c r="FV45" s="59"/>
      <c r="FW45" s="59"/>
      <c r="FX45" s="59"/>
      <c r="FY45" s="59"/>
      <c r="FZ45" s="59"/>
      <c r="GA45" s="59"/>
      <c r="GB45" s="59"/>
      <c r="GC45" s="59"/>
      <c r="GD45" s="59"/>
      <c r="GE45" s="59"/>
      <c r="GF45" s="59"/>
      <c r="GG45" s="59"/>
      <c r="GH45" s="59"/>
      <c r="GI45" s="59"/>
      <c r="GJ45" s="59"/>
      <c r="GK45" s="59"/>
      <c r="GL45" s="59"/>
      <c r="GM45" s="59"/>
      <c r="GN45" s="59"/>
      <c r="GO45" s="59"/>
      <c r="GP45" s="59"/>
      <c r="GQ45" s="59"/>
      <c r="GR45" s="59"/>
      <c r="GS45" s="59"/>
      <c r="GT45" s="59"/>
      <c r="GU45" s="59"/>
      <c r="GV45" s="59"/>
      <c r="GW45" s="59"/>
      <c r="GX45" s="59"/>
      <c r="GY45" s="59"/>
      <c r="GZ45" s="59"/>
      <c r="HA45" s="59"/>
      <c r="HB45" s="59"/>
      <c r="HC45" s="59"/>
      <c r="HD45" s="59"/>
      <c r="HE45" s="59"/>
      <c r="HF45" s="59"/>
      <c r="HG45" s="59"/>
      <c r="HH45" s="59"/>
      <c r="HI45" s="59"/>
      <c r="HJ45" s="59"/>
      <c r="HK45" s="59"/>
      <c r="HL45" s="59"/>
      <c r="HM45" s="59"/>
      <c r="HN45" s="59"/>
      <c r="HO45" s="59"/>
      <c r="HP45" s="59"/>
      <c r="HQ45" s="59"/>
      <c r="HR45" s="59"/>
      <c r="HS45" s="59"/>
      <c r="HT45" s="59"/>
      <c r="HU45" s="59"/>
      <c r="HV45" s="59"/>
      <c r="HW45" s="59"/>
      <c r="HX45" s="59"/>
      <c r="HY45" s="59"/>
      <c r="HZ45" s="59"/>
      <c r="IA45" s="59"/>
      <c r="IB45" s="59"/>
      <c r="IC45" s="59"/>
      <c r="ID45" s="59"/>
      <c r="IE45" s="59"/>
      <c r="IF45" s="59"/>
      <c r="IG45" s="59"/>
      <c r="IH45" s="59"/>
      <c r="II45" s="59"/>
      <c r="IJ45" s="59"/>
      <c r="IK45" s="59"/>
      <c r="IL45" s="59"/>
      <c r="IM45" s="59"/>
      <c r="IN45" s="59"/>
      <c r="IO45" s="59"/>
      <c r="IP45" s="59"/>
      <c r="IQ45" s="59"/>
      <c r="IR45" s="59"/>
      <c r="IS45" s="59"/>
      <c r="IT45" s="59"/>
      <c r="IU45" s="59"/>
      <c r="IV45" s="59"/>
      <c r="IW45" s="59"/>
      <c r="IX45" s="59"/>
      <c r="IY45" s="59"/>
      <c r="IZ45" s="59"/>
      <c r="JA45" s="59"/>
      <c r="JB45" s="59"/>
      <c r="JC45" s="59"/>
      <c r="JD45" s="59"/>
      <c r="JE45" s="59"/>
      <c r="JF45" s="59"/>
      <c r="JG45" s="59"/>
      <c r="JH45" s="59"/>
      <c r="JI45" s="59"/>
      <c r="JJ45" s="59"/>
    </row>
    <row r="46" spans="1:270" s="27" customFormat="1" ht="30" customHeight="1" x14ac:dyDescent="0.2">
      <c r="A46" s="1023" t="s">
        <v>159</v>
      </c>
      <c r="B46" s="1062"/>
      <c r="C46" s="1062"/>
      <c r="D46" s="262" t="str">
        <f>IF(AND(D47="N/A",D50="N/A",D51="N/A"),"N/A",ROUND(AVERAGE(D47,D50:D51),2))</f>
        <v>N/A</v>
      </c>
      <c r="E46" s="266"/>
      <c r="F46" s="266"/>
      <c r="G46" s="266"/>
      <c r="H46" s="266"/>
      <c r="I46" s="266"/>
      <c r="J46" s="263"/>
      <c r="K46" s="49"/>
      <c r="L46" s="44"/>
      <c r="M46" s="59"/>
      <c r="N46" s="59"/>
      <c r="O46" s="59"/>
      <c r="P46" s="59"/>
      <c r="Q46" s="59"/>
      <c r="R46" s="59"/>
      <c r="S46" s="59"/>
      <c r="T46" s="59"/>
      <c r="U46" s="59"/>
      <c r="V46" s="59"/>
      <c r="W46" s="59"/>
      <c r="X46" s="59"/>
      <c r="Y46" s="59"/>
      <c r="Z46" s="59"/>
      <c r="AA46" s="59"/>
      <c r="AB46" s="59"/>
      <c r="AC46" s="59"/>
      <c r="AD46" s="59"/>
      <c r="AE46" s="59"/>
      <c r="AF46" s="59"/>
      <c r="AG46" s="59"/>
      <c r="AH46" s="59"/>
      <c r="AI46" s="59"/>
      <c r="AJ46" s="59"/>
      <c r="AK46" s="59"/>
      <c r="AL46" s="59"/>
      <c r="AM46" s="59"/>
      <c r="AN46" s="59"/>
      <c r="AO46" s="59"/>
      <c r="AP46" s="59"/>
      <c r="AQ46" s="59"/>
      <c r="AR46" s="59"/>
      <c r="AS46" s="59"/>
      <c r="AT46" s="59"/>
      <c r="AU46" s="59"/>
      <c r="AV46" s="59"/>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c r="CJ46" s="59"/>
      <c r="CK46" s="59"/>
      <c r="CL46" s="59"/>
      <c r="CM46" s="59"/>
      <c r="CN46" s="59"/>
      <c r="CO46" s="59"/>
      <c r="CP46" s="59"/>
      <c r="CQ46" s="59"/>
      <c r="CR46" s="59"/>
      <c r="CS46" s="59"/>
      <c r="CT46" s="59"/>
      <c r="CU46" s="59"/>
      <c r="CV46" s="59"/>
      <c r="CW46" s="59"/>
      <c r="CX46" s="59"/>
      <c r="CY46" s="59"/>
      <c r="CZ46" s="59"/>
      <c r="DA46" s="59"/>
      <c r="DB46" s="59"/>
      <c r="DC46" s="59"/>
      <c r="DD46" s="59"/>
      <c r="DE46" s="59"/>
      <c r="DF46" s="59"/>
      <c r="DG46" s="59"/>
      <c r="DH46" s="59"/>
      <c r="DI46" s="59"/>
      <c r="DJ46" s="59"/>
      <c r="DK46" s="59"/>
      <c r="DL46" s="59"/>
      <c r="DM46" s="59"/>
      <c r="DN46" s="59"/>
      <c r="DO46" s="59"/>
      <c r="DP46" s="59"/>
      <c r="DQ46" s="59"/>
      <c r="DR46" s="59"/>
      <c r="DS46" s="59"/>
      <c r="DT46" s="59"/>
      <c r="DU46" s="59"/>
      <c r="DV46" s="59"/>
      <c r="DW46" s="59"/>
      <c r="DX46" s="59"/>
      <c r="DY46" s="59"/>
      <c r="DZ46" s="59"/>
      <c r="EA46" s="59"/>
      <c r="EB46" s="59"/>
      <c r="EC46" s="59"/>
      <c r="ED46" s="59"/>
      <c r="EE46" s="59"/>
      <c r="EF46" s="59"/>
      <c r="EG46" s="59"/>
      <c r="EH46" s="59"/>
      <c r="EI46" s="59"/>
      <c r="EJ46" s="59"/>
      <c r="EK46" s="59"/>
      <c r="EL46" s="59"/>
      <c r="EM46" s="59"/>
      <c r="EN46" s="59"/>
      <c r="EO46" s="59"/>
      <c r="EP46" s="59"/>
      <c r="EQ46" s="59"/>
      <c r="ER46" s="59"/>
      <c r="ES46" s="59"/>
      <c r="ET46" s="59"/>
      <c r="EU46" s="59"/>
      <c r="EV46" s="59"/>
      <c r="EW46" s="59"/>
      <c r="EX46" s="59"/>
      <c r="EY46" s="59"/>
      <c r="EZ46" s="59"/>
      <c r="FA46" s="59"/>
      <c r="FB46" s="59"/>
      <c r="FC46" s="59"/>
      <c r="FD46" s="59"/>
      <c r="FE46" s="59"/>
      <c r="FF46" s="59"/>
      <c r="FG46" s="59"/>
      <c r="FH46" s="59"/>
      <c r="FI46" s="59"/>
      <c r="FJ46" s="59"/>
      <c r="FK46" s="59"/>
      <c r="FL46" s="59"/>
      <c r="FM46" s="59"/>
      <c r="FN46" s="59"/>
      <c r="FO46" s="59"/>
      <c r="FP46" s="59"/>
      <c r="FQ46" s="59"/>
      <c r="FR46" s="59"/>
      <c r="FS46" s="59"/>
      <c r="FT46" s="59"/>
      <c r="FU46" s="59"/>
      <c r="FV46" s="59"/>
      <c r="FW46" s="59"/>
      <c r="FX46" s="59"/>
      <c r="FY46" s="59"/>
      <c r="FZ46" s="59"/>
      <c r="GA46" s="59"/>
      <c r="GB46" s="59"/>
      <c r="GC46" s="59"/>
      <c r="GD46" s="59"/>
      <c r="GE46" s="59"/>
      <c r="GF46" s="59"/>
      <c r="GG46" s="59"/>
      <c r="GH46" s="59"/>
      <c r="GI46" s="59"/>
      <c r="GJ46" s="59"/>
      <c r="GK46" s="59"/>
      <c r="GL46" s="59"/>
      <c r="GM46" s="59"/>
      <c r="GN46" s="59"/>
      <c r="GO46" s="59"/>
      <c r="GP46" s="59"/>
      <c r="GQ46" s="59"/>
      <c r="GR46" s="59"/>
      <c r="GS46" s="59"/>
      <c r="GT46" s="59"/>
      <c r="GU46" s="59"/>
      <c r="GV46" s="59"/>
      <c r="GW46" s="59"/>
      <c r="GX46" s="59"/>
      <c r="GY46" s="59"/>
      <c r="GZ46" s="59"/>
      <c r="HA46" s="59"/>
      <c r="HB46" s="59"/>
      <c r="HC46" s="59"/>
      <c r="HD46" s="59"/>
      <c r="HE46" s="59"/>
      <c r="HF46" s="59"/>
      <c r="HG46" s="59"/>
      <c r="HH46" s="59"/>
      <c r="HI46" s="59"/>
      <c r="HJ46" s="59"/>
      <c r="HK46" s="59"/>
      <c r="HL46" s="59"/>
      <c r="HM46" s="59"/>
      <c r="HN46" s="59"/>
      <c r="HO46" s="59"/>
      <c r="HP46" s="59"/>
      <c r="HQ46" s="59"/>
      <c r="HR46" s="59"/>
      <c r="HS46" s="59"/>
      <c r="HT46" s="59"/>
      <c r="HU46" s="59"/>
      <c r="HV46" s="59"/>
      <c r="HW46" s="59"/>
      <c r="HX46" s="59"/>
      <c r="HY46" s="59"/>
      <c r="HZ46" s="59"/>
      <c r="IA46" s="59"/>
      <c r="IB46" s="59"/>
      <c r="IC46" s="59"/>
      <c r="ID46" s="59"/>
      <c r="IE46" s="59"/>
      <c r="IF46" s="59"/>
      <c r="IG46" s="59"/>
      <c r="IH46" s="59"/>
      <c r="II46" s="59"/>
      <c r="IJ46" s="59"/>
      <c r="IK46" s="59"/>
      <c r="IL46" s="59"/>
      <c r="IM46" s="59"/>
      <c r="IN46" s="59"/>
      <c r="IO46" s="59"/>
      <c r="IP46" s="59"/>
      <c r="IQ46" s="59"/>
      <c r="IR46" s="59"/>
      <c r="IS46" s="59"/>
      <c r="IT46" s="59"/>
      <c r="IU46" s="59"/>
      <c r="IV46" s="59"/>
      <c r="IW46" s="59"/>
      <c r="IX46" s="59"/>
      <c r="IY46" s="59"/>
      <c r="IZ46" s="59"/>
      <c r="JA46" s="59"/>
      <c r="JB46" s="59"/>
      <c r="JC46" s="59"/>
      <c r="JD46" s="59"/>
      <c r="JE46" s="59"/>
      <c r="JF46" s="59"/>
      <c r="JG46" s="59"/>
      <c r="JH46" s="59"/>
      <c r="JI46" s="59"/>
      <c r="JJ46" s="59"/>
    </row>
    <row r="47" spans="1:270" s="27" customFormat="1" ht="54.75" customHeight="1" x14ac:dyDescent="0.2">
      <c r="A47" s="57">
        <v>6</v>
      </c>
      <c r="B47" s="203"/>
      <c r="C47" s="178" t="s">
        <v>244</v>
      </c>
      <c r="D47" s="183" t="str">
        <f t="shared" ref="D47:D51" si="1">IF(E47="Yes - completely",4,IF(E47="Mostly",3,IF(E47="Partly",2,IF(E47="No - not at all",1,"N/A"))))</f>
        <v>N/A</v>
      </c>
      <c r="E47" s="1020"/>
      <c r="F47" s="1020"/>
      <c r="G47" s="1021"/>
      <c r="H47" s="1021"/>
      <c r="I47" s="1021"/>
      <c r="J47" s="1022"/>
      <c r="K47" s="51" t="str">
        <f>IF(AND(J47&lt;&gt;"Yes - completely", J47&lt;&gt;""),"Please Provide a Comment.","")</f>
        <v/>
      </c>
      <c r="L47" s="44"/>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59"/>
      <c r="AL47" s="59"/>
      <c r="AM47" s="59"/>
      <c r="AN47" s="59"/>
      <c r="AO47" s="59"/>
      <c r="AP47" s="59"/>
      <c r="AQ47" s="59"/>
      <c r="AR47" s="59"/>
      <c r="AS47" s="59"/>
      <c r="AT47" s="59"/>
      <c r="AU47" s="59"/>
      <c r="AV47" s="59"/>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c r="CJ47" s="59"/>
      <c r="CK47" s="59"/>
      <c r="CL47" s="59"/>
      <c r="CM47" s="59"/>
      <c r="CN47" s="59"/>
      <c r="CO47" s="59"/>
      <c r="CP47" s="59"/>
      <c r="CQ47" s="59"/>
      <c r="CR47" s="59"/>
      <c r="CS47" s="59"/>
      <c r="CT47" s="59"/>
      <c r="CU47" s="59"/>
      <c r="CV47" s="59"/>
      <c r="CW47" s="59"/>
      <c r="CX47" s="59"/>
      <c r="CY47" s="59"/>
      <c r="CZ47" s="59"/>
      <c r="DA47" s="59"/>
      <c r="DB47" s="59"/>
      <c r="DC47" s="59"/>
      <c r="DD47" s="59"/>
      <c r="DE47" s="59"/>
      <c r="DF47" s="59"/>
      <c r="DG47" s="59"/>
      <c r="DH47" s="59"/>
      <c r="DI47" s="59"/>
      <c r="DJ47" s="59"/>
      <c r="DK47" s="59"/>
      <c r="DL47" s="59"/>
      <c r="DM47" s="59"/>
      <c r="DN47" s="59"/>
      <c r="DO47" s="59"/>
      <c r="DP47" s="59"/>
      <c r="DQ47" s="59"/>
      <c r="DR47" s="59"/>
      <c r="DS47" s="59"/>
      <c r="DT47" s="59"/>
      <c r="DU47" s="59"/>
      <c r="DV47" s="59"/>
      <c r="DW47" s="59"/>
      <c r="DX47" s="59"/>
      <c r="DY47" s="59"/>
      <c r="DZ47" s="59"/>
      <c r="EA47" s="59"/>
      <c r="EB47" s="59"/>
      <c r="EC47" s="59"/>
      <c r="ED47" s="59"/>
      <c r="EE47" s="59"/>
      <c r="EF47" s="59"/>
      <c r="EG47" s="59"/>
      <c r="EH47" s="59"/>
      <c r="EI47" s="59"/>
      <c r="EJ47" s="59"/>
      <c r="EK47" s="59"/>
      <c r="EL47" s="59"/>
      <c r="EM47" s="59"/>
      <c r="EN47" s="59"/>
      <c r="EO47" s="59"/>
      <c r="EP47" s="59"/>
      <c r="EQ47" s="59"/>
      <c r="ER47" s="59"/>
      <c r="ES47" s="59"/>
      <c r="ET47" s="59"/>
      <c r="EU47" s="59"/>
      <c r="EV47" s="59"/>
      <c r="EW47" s="59"/>
      <c r="EX47" s="59"/>
      <c r="EY47" s="59"/>
      <c r="EZ47" s="59"/>
      <c r="FA47" s="59"/>
      <c r="FB47" s="59"/>
      <c r="FC47" s="59"/>
      <c r="FD47" s="59"/>
      <c r="FE47" s="59"/>
      <c r="FF47" s="59"/>
      <c r="FG47" s="59"/>
      <c r="FH47" s="59"/>
      <c r="FI47" s="59"/>
      <c r="FJ47" s="59"/>
      <c r="FK47" s="59"/>
      <c r="FL47" s="59"/>
      <c r="FM47" s="59"/>
      <c r="FN47" s="59"/>
      <c r="FO47" s="59"/>
      <c r="FP47" s="59"/>
      <c r="FQ47" s="59"/>
      <c r="FR47" s="59"/>
      <c r="FS47" s="59"/>
      <c r="FT47" s="59"/>
      <c r="FU47" s="59"/>
      <c r="FV47" s="59"/>
      <c r="FW47" s="59"/>
      <c r="FX47" s="59"/>
      <c r="FY47" s="59"/>
      <c r="FZ47" s="59"/>
      <c r="GA47" s="59"/>
      <c r="GB47" s="59"/>
      <c r="GC47" s="59"/>
      <c r="GD47" s="59"/>
      <c r="GE47" s="59"/>
      <c r="GF47" s="59"/>
      <c r="GG47" s="59"/>
      <c r="GH47" s="59"/>
      <c r="GI47" s="59"/>
      <c r="GJ47" s="59"/>
      <c r="GK47" s="59"/>
      <c r="GL47" s="59"/>
      <c r="GM47" s="59"/>
      <c r="GN47" s="59"/>
      <c r="GO47" s="59"/>
      <c r="GP47" s="59"/>
      <c r="GQ47" s="59"/>
      <c r="GR47" s="59"/>
      <c r="GS47" s="59"/>
      <c r="GT47" s="59"/>
      <c r="GU47" s="59"/>
      <c r="GV47" s="59"/>
      <c r="GW47" s="59"/>
      <c r="GX47" s="59"/>
      <c r="GY47" s="59"/>
      <c r="GZ47" s="59"/>
      <c r="HA47" s="59"/>
      <c r="HB47" s="59"/>
      <c r="HC47" s="59"/>
      <c r="HD47" s="59"/>
      <c r="HE47" s="59"/>
      <c r="HF47" s="59"/>
      <c r="HG47" s="59"/>
      <c r="HH47" s="59"/>
      <c r="HI47" s="59"/>
      <c r="HJ47" s="59"/>
      <c r="HK47" s="59"/>
      <c r="HL47" s="59"/>
      <c r="HM47" s="59"/>
      <c r="HN47" s="59"/>
      <c r="HO47" s="59"/>
      <c r="HP47" s="59"/>
      <c r="HQ47" s="59"/>
      <c r="HR47" s="59"/>
      <c r="HS47" s="59"/>
      <c r="HT47" s="59"/>
      <c r="HU47" s="59"/>
      <c r="HV47" s="59"/>
      <c r="HW47" s="59"/>
      <c r="HX47" s="59"/>
      <c r="HY47" s="59"/>
      <c r="HZ47" s="59"/>
      <c r="IA47" s="59"/>
      <c r="IB47" s="59"/>
      <c r="IC47" s="59"/>
      <c r="ID47" s="59"/>
      <c r="IE47" s="59"/>
      <c r="IF47" s="59"/>
      <c r="IG47" s="59"/>
      <c r="IH47" s="59"/>
      <c r="II47" s="59"/>
      <c r="IJ47" s="59"/>
      <c r="IK47" s="59"/>
      <c r="IL47" s="59"/>
      <c r="IM47" s="59"/>
      <c r="IN47" s="59"/>
      <c r="IO47" s="59"/>
      <c r="IP47" s="59"/>
      <c r="IQ47" s="59"/>
      <c r="IR47" s="59"/>
      <c r="IS47" s="59"/>
      <c r="IT47" s="59"/>
      <c r="IU47" s="59"/>
      <c r="IV47" s="59"/>
      <c r="IW47" s="59"/>
      <c r="IX47" s="59"/>
      <c r="IY47" s="59"/>
      <c r="IZ47" s="59"/>
      <c r="JA47" s="59"/>
      <c r="JB47" s="59"/>
      <c r="JC47" s="59"/>
      <c r="JD47" s="59"/>
      <c r="JE47" s="59"/>
      <c r="JF47" s="59"/>
      <c r="JG47" s="59"/>
      <c r="JH47" s="59"/>
      <c r="JI47" s="59"/>
      <c r="JJ47" s="59"/>
    </row>
    <row r="48" spans="1:270" s="27" customFormat="1" ht="40.5" customHeight="1" x14ac:dyDescent="0.2">
      <c r="A48" s="283" t="s">
        <v>333</v>
      </c>
      <c r="B48" s="275"/>
      <c r="C48" s="272" t="s">
        <v>297</v>
      </c>
      <c r="D48" s="280" t="str">
        <f t="shared" si="1"/>
        <v>N/A</v>
      </c>
      <c r="E48" s="1019"/>
      <c r="F48" s="1020"/>
      <c r="G48" s="1021"/>
      <c r="H48" s="1021"/>
      <c r="I48" s="1021"/>
      <c r="J48" s="1022"/>
      <c r="K48" s="51" t="str">
        <f>IF(AND(J48&lt;&gt;"Yes - completely", J48&lt;&gt;""),"Please Provide a Comment.","")</f>
        <v/>
      </c>
      <c r="L48" s="44"/>
      <c r="M48" s="59"/>
      <c r="N48" s="59"/>
      <c r="O48" s="59"/>
      <c r="P48" s="59"/>
      <c r="Q48" s="59"/>
      <c r="R48" s="59"/>
      <c r="S48" s="59"/>
      <c r="T48" s="59"/>
      <c r="U48" s="59"/>
      <c r="V48" s="59"/>
      <c r="W48" s="59"/>
      <c r="X48" s="59"/>
      <c r="Y48" s="59"/>
      <c r="Z48" s="59"/>
      <c r="AA48" s="59"/>
      <c r="AB48" s="59"/>
      <c r="AC48" s="59"/>
      <c r="AD48" s="59"/>
      <c r="AE48" s="59"/>
      <c r="AF48" s="59"/>
      <c r="AG48" s="59"/>
      <c r="AH48" s="59"/>
      <c r="AI48" s="59"/>
      <c r="AJ48" s="59"/>
      <c r="AK48" s="59"/>
      <c r="AL48" s="59"/>
      <c r="AM48" s="59"/>
      <c r="AN48" s="59"/>
      <c r="AO48" s="59"/>
      <c r="AP48" s="59"/>
      <c r="AQ48" s="59"/>
      <c r="AR48" s="59"/>
      <c r="AS48" s="59"/>
      <c r="AT48" s="59"/>
      <c r="AU48" s="59"/>
      <c r="AV48" s="59"/>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c r="CJ48" s="59"/>
      <c r="CK48" s="59"/>
      <c r="CL48" s="59"/>
      <c r="CM48" s="59"/>
      <c r="CN48" s="59"/>
      <c r="CO48" s="59"/>
      <c r="CP48" s="59"/>
      <c r="CQ48" s="59"/>
      <c r="CR48" s="59"/>
      <c r="CS48" s="59"/>
      <c r="CT48" s="59"/>
      <c r="CU48" s="59"/>
      <c r="CV48" s="59"/>
      <c r="CW48" s="59"/>
      <c r="CX48" s="59"/>
      <c r="CY48" s="59"/>
      <c r="CZ48" s="59"/>
      <c r="DA48" s="59"/>
      <c r="DB48" s="59"/>
      <c r="DC48" s="59"/>
      <c r="DD48" s="59"/>
      <c r="DE48" s="59"/>
      <c r="DF48" s="59"/>
      <c r="DG48" s="59"/>
      <c r="DH48" s="59"/>
      <c r="DI48" s="59"/>
      <c r="DJ48" s="59"/>
      <c r="DK48" s="59"/>
      <c r="DL48" s="59"/>
      <c r="DM48" s="59"/>
      <c r="DN48" s="59"/>
      <c r="DO48" s="59"/>
      <c r="DP48" s="59"/>
      <c r="DQ48" s="59"/>
      <c r="DR48" s="59"/>
      <c r="DS48" s="59"/>
      <c r="DT48" s="59"/>
      <c r="DU48" s="59"/>
      <c r="DV48" s="59"/>
      <c r="DW48" s="59"/>
      <c r="DX48" s="59"/>
      <c r="DY48" s="59"/>
      <c r="DZ48" s="59"/>
      <c r="EA48" s="59"/>
      <c r="EB48" s="59"/>
      <c r="EC48" s="59"/>
      <c r="ED48" s="59"/>
      <c r="EE48" s="59"/>
      <c r="EF48" s="59"/>
      <c r="EG48" s="59"/>
      <c r="EH48" s="59"/>
      <c r="EI48" s="59"/>
      <c r="EJ48" s="59"/>
      <c r="EK48" s="59"/>
      <c r="EL48" s="59"/>
      <c r="EM48" s="59"/>
      <c r="EN48" s="59"/>
      <c r="EO48" s="59"/>
      <c r="EP48" s="59"/>
      <c r="EQ48" s="59"/>
      <c r="ER48" s="59"/>
      <c r="ES48" s="59"/>
      <c r="ET48" s="59"/>
      <c r="EU48" s="59"/>
      <c r="EV48" s="59"/>
      <c r="EW48" s="59"/>
      <c r="EX48" s="59"/>
      <c r="EY48" s="59"/>
      <c r="EZ48" s="59"/>
      <c r="FA48" s="59"/>
      <c r="FB48" s="59"/>
      <c r="FC48" s="59"/>
      <c r="FD48" s="59"/>
      <c r="FE48" s="59"/>
      <c r="FF48" s="59"/>
      <c r="FG48" s="59"/>
      <c r="FH48" s="59"/>
      <c r="FI48" s="59"/>
      <c r="FJ48" s="59"/>
      <c r="FK48" s="59"/>
      <c r="FL48" s="59"/>
      <c r="FM48" s="59"/>
      <c r="FN48" s="59"/>
      <c r="FO48" s="59"/>
      <c r="FP48" s="59"/>
      <c r="FQ48" s="59"/>
      <c r="FR48" s="59"/>
      <c r="FS48" s="59"/>
      <c r="FT48" s="59"/>
      <c r="FU48" s="59"/>
      <c r="FV48" s="59"/>
      <c r="FW48" s="59"/>
      <c r="FX48" s="59"/>
      <c r="FY48" s="59"/>
      <c r="FZ48" s="59"/>
      <c r="GA48" s="59"/>
      <c r="GB48" s="59"/>
      <c r="GC48" s="59"/>
      <c r="GD48" s="59"/>
      <c r="GE48" s="59"/>
      <c r="GF48" s="59"/>
      <c r="GG48" s="59"/>
      <c r="GH48" s="59"/>
      <c r="GI48" s="59"/>
      <c r="GJ48" s="59"/>
      <c r="GK48" s="59"/>
      <c r="GL48" s="59"/>
      <c r="GM48" s="59"/>
      <c r="GN48" s="59"/>
      <c r="GO48" s="59"/>
      <c r="GP48" s="59"/>
      <c r="GQ48" s="59"/>
      <c r="GR48" s="59"/>
      <c r="GS48" s="59"/>
      <c r="GT48" s="59"/>
      <c r="GU48" s="59"/>
      <c r="GV48" s="59"/>
      <c r="GW48" s="59"/>
      <c r="GX48" s="59"/>
      <c r="GY48" s="59"/>
      <c r="GZ48" s="59"/>
      <c r="HA48" s="59"/>
      <c r="HB48" s="59"/>
      <c r="HC48" s="59"/>
      <c r="HD48" s="59"/>
      <c r="HE48" s="59"/>
      <c r="HF48" s="59"/>
      <c r="HG48" s="59"/>
      <c r="HH48" s="59"/>
      <c r="HI48" s="59"/>
      <c r="HJ48" s="59"/>
      <c r="HK48" s="59"/>
      <c r="HL48" s="59"/>
      <c r="HM48" s="59"/>
      <c r="HN48" s="59"/>
      <c r="HO48" s="59"/>
      <c r="HP48" s="59"/>
      <c r="HQ48" s="59"/>
      <c r="HR48" s="59"/>
      <c r="HS48" s="59"/>
      <c r="HT48" s="59"/>
      <c r="HU48" s="59"/>
      <c r="HV48" s="59"/>
      <c r="HW48" s="59"/>
      <c r="HX48" s="59"/>
      <c r="HY48" s="59"/>
      <c r="HZ48" s="59"/>
      <c r="IA48" s="59"/>
      <c r="IB48" s="59"/>
      <c r="IC48" s="59"/>
      <c r="ID48" s="59"/>
      <c r="IE48" s="59"/>
      <c r="IF48" s="59"/>
      <c r="IG48" s="59"/>
      <c r="IH48" s="59"/>
      <c r="II48" s="59"/>
      <c r="IJ48" s="59"/>
      <c r="IK48" s="59"/>
      <c r="IL48" s="59"/>
      <c r="IM48" s="59"/>
      <c r="IN48" s="59"/>
      <c r="IO48" s="59"/>
      <c r="IP48" s="59"/>
      <c r="IQ48" s="59"/>
      <c r="IR48" s="59"/>
      <c r="IS48" s="59"/>
      <c r="IT48" s="59"/>
      <c r="IU48" s="59"/>
      <c r="IV48" s="59"/>
      <c r="IW48" s="59"/>
      <c r="IX48" s="59"/>
      <c r="IY48" s="59"/>
      <c r="IZ48" s="59"/>
      <c r="JA48" s="59"/>
      <c r="JB48" s="59"/>
      <c r="JC48" s="59"/>
      <c r="JD48" s="59"/>
      <c r="JE48" s="59"/>
      <c r="JF48" s="59"/>
      <c r="JG48" s="59"/>
      <c r="JH48" s="59"/>
      <c r="JI48" s="59"/>
      <c r="JJ48" s="59"/>
    </row>
    <row r="49" spans="1:270" s="27" customFormat="1" ht="40.5" customHeight="1" x14ac:dyDescent="0.2">
      <c r="A49" s="283" t="s">
        <v>334</v>
      </c>
      <c r="B49" s="275"/>
      <c r="C49" s="272" t="s">
        <v>296</v>
      </c>
      <c r="D49" s="280" t="str">
        <f t="shared" si="1"/>
        <v>N/A</v>
      </c>
      <c r="E49" s="1019"/>
      <c r="F49" s="1020"/>
      <c r="G49" s="1021"/>
      <c r="H49" s="1021"/>
      <c r="I49" s="1021"/>
      <c r="J49" s="1022"/>
      <c r="K49" s="51" t="str">
        <f>IF(AND(J49&lt;&gt;"Yes - completely", J49&lt;&gt;""),"Please Provide a Comment.","")</f>
        <v/>
      </c>
      <c r="L49" s="44"/>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c r="CJ49" s="59"/>
      <c r="CK49" s="59"/>
      <c r="CL49" s="59"/>
      <c r="CM49" s="59"/>
      <c r="CN49" s="59"/>
      <c r="CO49" s="59"/>
      <c r="CP49" s="59"/>
      <c r="CQ49" s="59"/>
      <c r="CR49" s="59"/>
      <c r="CS49" s="59"/>
      <c r="CT49" s="59"/>
      <c r="CU49" s="59"/>
      <c r="CV49" s="59"/>
      <c r="CW49" s="59"/>
      <c r="CX49" s="59"/>
      <c r="CY49" s="59"/>
      <c r="CZ49" s="59"/>
      <c r="DA49" s="59"/>
      <c r="DB49" s="59"/>
      <c r="DC49" s="59"/>
      <c r="DD49" s="59"/>
      <c r="DE49" s="59"/>
      <c r="DF49" s="59"/>
      <c r="DG49" s="59"/>
      <c r="DH49" s="59"/>
      <c r="DI49" s="59"/>
      <c r="DJ49" s="59"/>
      <c r="DK49" s="59"/>
      <c r="DL49" s="59"/>
      <c r="DM49" s="59"/>
      <c r="DN49" s="59"/>
      <c r="DO49" s="59"/>
      <c r="DP49" s="59"/>
      <c r="DQ49" s="59"/>
      <c r="DR49" s="59"/>
      <c r="DS49" s="59"/>
      <c r="DT49" s="59"/>
      <c r="DU49" s="59"/>
      <c r="DV49" s="59"/>
      <c r="DW49" s="59"/>
      <c r="DX49" s="59"/>
      <c r="DY49" s="59"/>
      <c r="DZ49" s="59"/>
      <c r="EA49" s="59"/>
      <c r="EB49" s="59"/>
      <c r="EC49" s="59"/>
      <c r="ED49" s="59"/>
      <c r="EE49" s="59"/>
      <c r="EF49" s="59"/>
      <c r="EG49" s="59"/>
      <c r="EH49" s="59"/>
      <c r="EI49" s="59"/>
      <c r="EJ49" s="59"/>
      <c r="EK49" s="59"/>
      <c r="EL49" s="59"/>
      <c r="EM49" s="59"/>
      <c r="EN49" s="59"/>
      <c r="EO49" s="59"/>
      <c r="EP49" s="59"/>
      <c r="EQ49" s="59"/>
      <c r="ER49" s="59"/>
      <c r="ES49" s="59"/>
      <c r="ET49" s="59"/>
      <c r="EU49" s="59"/>
      <c r="EV49" s="59"/>
      <c r="EW49" s="59"/>
      <c r="EX49" s="59"/>
      <c r="EY49" s="59"/>
      <c r="EZ49" s="59"/>
      <c r="FA49" s="59"/>
      <c r="FB49" s="59"/>
      <c r="FC49" s="59"/>
      <c r="FD49" s="59"/>
      <c r="FE49" s="59"/>
      <c r="FF49" s="59"/>
      <c r="FG49" s="59"/>
      <c r="FH49" s="59"/>
      <c r="FI49" s="59"/>
      <c r="FJ49" s="59"/>
      <c r="FK49" s="59"/>
      <c r="FL49" s="59"/>
      <c r="FM49" s="59"/>
      <c r="FN49" s="59"/>
      <c r="FO49" s="59"/>
      <c r="FP49" s="59"/>
      <c r="FQ49" s="59"/>
      <c r="FR49" s="59"/>
      <c r="FS49" s="59"/>
      <c r="FT49" s="59"/>
      <c r="FU49" s="59"/>
      <c r="FV49" s="59"/>
      <c r="FW49" s="59"/>
      <c r="FX49" s="59"/>
      <c r="FY49" s="59"/>
      <c r="FZ49" s="59"/>
      <c r="GA49" s="59"/>
      <c r="GB49" s="59"/>
      <c r="GC49" s="59"/>
      <c r="GD49" s="59"/>
      <c r="GE49" s="59"/>
      <c r="GF49" s="59"/>
      <c r="GG49" s="59"/>
      <c r="GH49" s="59"/>
      <c r="GI49" s="59"/>
      <c r="GJ49" s="59"/>
      <c r="GK49" s="59"/>
      <c r="GL49" s="59"/>
      <c r="GM49" s="59"/>
      <c r="GN49" s="59"/>
      <c r="GO49" s="59"/>
      <c r="GP49" s="59"/>
      <c r="GQ49" s="59"/>
      <c r="GR49" s="59"/>
      <c r="GS49" s="59"/>
      <c r="GT49" s="59"/>
      <c r="GU49" s="59"/>
      <c r="GV49" s="59"/>
      <c r="GW49" s="59"/>
      <c r="GX49" s="59"/>
      <c r="GY49" s="59"/>
      <c r="GZ49" s="59"/>
      <c r="HA49" s="59"/>
      <c r="HB49" s="59"/>
      <c r="HC49" s="59"/>
      <c r="HD49" s="59"/>
      <c r="HE49" s="59"/>
      <c r="HF49" s="59"/>
      <c r="HG49" s="59"/>
      <c r="HH49" s="59"/>
      <c r="HI49" s="59"/>
      <c r="HJ49" s="59"/>
      <c r="HK49" s="59"/>
      <c r="HL49" s="59"/>
      <c r="HM49" s="59"/>
      <c r="HN49" s="59"/>
      <c r="HO49" s="59"/>
      <c r="HP49" s="59"/>
      <c r="HQ49" s="59"/>
      <c r="HR49" s="59"/>
      <c r="HS49" s="59"/>
      <c r="HT49" s="59"/>
      <c r="HU49" s="59"/>
      <c r="HV49" s="59"/>
      <c r="HW49" s="59"/>
      <c r="HX49" s="59"/>
      <c r="HY49" s="59"/>
      <c r="HZ49" s="59"/>
      <c r="IA49" s="59"/>
      <c r="IB49" s="59"/>
      <c r="IC49" s="59"/>
      <c r="ID49" s="59"/>
      <c r="IE49" s="59"/>
      <c r="IF49" s="59"/>
      <c r="IG49" s="59"/>
      <c r="IH49" s="59"/>
      <c r="II49" s="59"/>
      <c r="IJ49" s="59"/>
      <c r="IK49" s="59"/>
      <c r="IL49" s="59"/>
      <c r="IM49" s="59"/>
      <c r="IN49" s="59"/>
      <c r="IO49" s="59"/>
      <c r="IP49" s="59"/>
      <c r="IQ49" s="59"/>
      <c r="IR49" s="59"/>
      <c r="IS49" s="59"/>
      <c r="IT49" s="59"/>
      <c r="IU49" s="59"/>
      <c r="IV49" s="59"/>
      <c r="IW49" s="59"/>
      <c r="IX49" s="59"/>
      <c r="IY49" s="59"/>
      <c r="IZ49" s="59"/>
      <c r="JA49" s="59"/>
      <c r="JB49" s="59"/>
      <c r="JC49" s="59"/>
      <c r="JD49" s="59"/>
      <c r="JE49" s="59"/>
      <c r="JF49" s="59"/>
      <c r="JG49" s="59"/>
      <c r="JH49" s="59"/>
      <c r="JI49" s="59"/>
      <c r="JJ49" s="59"/>
    </row>
    <row r="50" spans="1:270" s="27" customFormat="1" ht="40.5" customHeight="1" x14ac:dyDescent="0.2">
      <c r="A50" s="57">
        <v>7</v>
      </c>
      <c r="B50" s="203"/>
      <c r="C50" s="178" t="s">
        <v>245</v>
      </c>
      <c r="D50" s="183" t="str">
        <f t="shared" si="1"/>
        <v>N/A</v>
      </c>
      <c r="E50" s="1019"/>
      <c r="F50" s="1020"/>
      <c r="G50" s="1021"/>
      <c r="H50" s="1021"/>
      <c r="I50" s="1021"/>
      <c r="J50" s="1022"/>
      <c r="K50" s="51" t="str">
        <f>IF(AND(J50&lt;&gt;"Yes - completely", J50&lt;&gt;""),"Please Provide a Comment.","")</f>
        <v/>
      </c>
      <c r="L50" s="44"/>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c r="CJ50" s="59"/>
      <c r="CK50" s="59"/>
      <c r="CL50" s="59"/>
      <c r="CM50" s="59"/>
      <c r="CN50" s="59"/>
      <c r="CO50" s="59"/>
      <c r="CP50" s="59"/>
      <c r="CQ50" s="59"/>
      <c r="CR50" s="59"/>
      <c r="CS50" s="59"/>
      <c r="CT50" s="59"/>
      <c r="CU50" s="59"/>
      <c r="CV50" s="59"/>
      <c r="CW50" s="59"/>
      <c r="CX50" s="59"/>
      <c r="CY50" s="59"/>
      <c r="CZ50" s="59"/>
      <c r="DA50" s="59"/>
      <c r="DB50" s="59"/>
      <c r="DC50" s="59"/>
      <c r="DD50" s="59"/>
      <c r="DE50" s="59"/>
      <c r="DF50" s="59"/>
      <c r="DG50" s="59"/>
      <c r="DH50" s="59"/>
      <c r="DI50" s="59"/>
      <c r="DJ50" s="59"/>
      <c r="DK50" s="59"/>
      <c r="DL50" s="59"/>
      <c r="DM50" s="59"/>
      <c r="DN50" s="59"/>
      <c r="DO50" s="59"/>
      <c r="DP50" s="59"/>
      <c r="DQ50" s="59"/>
      <c r="DR50" s="59"/>
      <c r="DS50" s="59"/>
      <c r="DT50" s="59"/>
      <c r="DU50" s="59"/>
      <c r="DV50" s="59"/>
      <c r="DW50" s="59"/>
      <c r="DX50" s="59"/>
      <c r="DY50" s="59"/>
      <c r="DZ50" s="59"/>
      <c r="EA50" s="59"/>
      <c r="EB50" s="59"/>
      <c r="EC50" s="59"/>
      <c r="ED50" s="59"/>
      <c r="EE50" s="59"/>
      <c r="EF50" s="59"/>
      <c r="EG50" s="59"/>
      <c r="EH50" s="59"/>
      <c r="EI50" s="59"/>
      <c r="EJ50" s="59"/>
      <c r="EK50" s="59"/>
      <c r="EL50" s="59"/>
      <c r="EM50" s="59"/>
      <c r="EN50" s="59"/>
      <c r="EO50" s="59"/>
      <c r="EP50" s="59"/>
      <c r="EQ50" s="59"/>
      <c r="ER50" s="59"/>
      <c r="ES50" s="59"/>
      <c r="ET50" s="59"/>
      <c r="EU50" s="59"/>
      <c r="EV50" s="59"/>
      <c r="EW50" s="59"/>
      <c r="EX50" s="59"/>
      <c r="EY50" s="59"/>
      <c r="EZ50" s="59"/>
      <c r="FA50" s="59"/>
      <c r="FB50" s="59"/>
      <c r="FC50" s="59"/>
      <c r="FD50" s="59"/>
      <c r="FE50" s="59"/>
      <c r="FF50" s="59"/>
      <c r="FG50" s="59"/>
      <c r="FH50" s="59"/>
      <c r="FI50" s="59"/>
      <c r="FJ50" s="59"/>
      <c r="FK50" s="59"/>
      <c r="FL50" s="59"/>
      <c r="FM50" s="59"/>
      <c r="FN50" s="59"/>
      <c r="FO50" s="59"/>
      <c r="FP50" s="59"/>
      <c r="FQ50" s="59"/>
      <c r="FR50" s="59"/>
      <c r="FS50" s="59"/>
      <c r="FT50" s="59"/>
      <c r="FU50" s="59"/>
      <c r="FV50" s="59"/>
      <c r="FW50" s="59"/>
      <c r="FX50" s="59"/>
      <c r="FY50" s="59"/>
      <c r="FZ50" s="59"/>
      <c r="GA50" s="59"/>
      <c r="GB50" s="59"/>
      <c r="GC50" s="59"/>
      <c r="GD50" s="59"/>
      <c r="GE50" s="59"/>
      <c r="GF50" s="59"/>
      <c r="GG50" s="59"/>
      <c r="GH50" s="59"/>
      <c r="GI50" s="59"/>
      <c r="GJ50" s="59"/>
      <c r="GK50" s="59"/>
      <c r="GL50" s="59"/>
      <c r="GM50" s="59"/>
      <c r="GN50" s="59"/>
      <c r="GO50" s="59"/>
      <c r="GP50" s="59"/>
      <c r="GQ50" s="59"/>
      <c r="GR50" s="59"/>
      <c r="GS50" s="59"/>
      <c r="GT50" s="59"/>
      <c r="GU50" s="59"/>
      <c r="GV50" s="59"/>
      <c r="GW50" s="59"/>
      <c r="GX50" s="59"/>
      <c r="GY50" s="59"/>
      <c r="GZ50" s="59"/>
      <c r="HA50" s="59"/>
      <c r="HB50" s="59"/>
      <c r="HC50" s="59"/>
      <c r="HD50" s="59"/>
      <c r="HE50" s="59"/>
      <c r="HF50" s="59"/>
      <c r="HG50" s="59"/>
      <c r="HH50" s="59"/>
      <c r="HI50" s="59"/>
      <c r="HJ50" s="59"/>
      <c r="HK50" s="59"/>
      <c r="HL50" s="59"/>
      <c r="HM50" s="59"/>
      <c r="HN50" s="59"/>
      <c r="HO50" s="59"/>
      <c r="HP50" s="59"/>
      <c r="HQ50" s="59"/>
      <c r="HR50" s="59"/>
      <c r="HS50" s="59"/>
      <c r="HT50" s="59"/>
      <c r="HU50" s="59"/>
      <c r="HV50" s="59"/>
      <c r="HW50" s="59"/>
      <c r="HX50" s="59"/>
      <c r="HY50" s="59"/>
      <c r="HZ50" s="59"/>
      <c r="IA50" s="59"/>
      <c r="IB50" s="59"/>
      <c r="IC50" s="59"/>
      <c r="ID50" s="59"/>
      <c r="IE50" s="59"/>
      <c r="IF50" s="59"/>
      <c r="IG50" s="59"/>
      <c r="IH50" s="59"/>
      <c r="II50" s="59"/>
      <c r="IJ50" s="59"/>
      <c r="IK50" s="59"/>
      <c r="IL50" s="59"/>
      <c r="IM50" s="59"/>
      <c r="IN50" s="59"/>
      <c r="IO50" s="59"/>
      <c r="IP50" s="59"/>
      <c r="IQ50" s="59"/>
      <c r="IR50" s="59"/>
      <c r="IS50" s="59"/>
      <c r="IT50" s="59"/>
      <c r="IU50" s="59"/>
      <c r="IV50" s="59"/>
      <c r="IW50" s="59"/>
      <c r="IX50" s="59"/>
      <c r="IY50" s="59"/>
      <c r="IZ50" s="59"/>
      <c r="JA50" s="59"/>
      <c r="JB50" s="59"/>
      <c r="JC50" s="59"/>
      <c r="JD50" s="59"/>
      <c r="JE50" s="59"/>
      <c r="JF50" s="59"/>
      <c r="JG50" s="59"/>
      <c r="JH50" s="59"/>
      <c r="JI50" s="59"/>
      <c r="JJ50" s="59"/>
    </row>
    <row r="51" spans="1:270" s="27" customFormat="1" ht="44.25" customHeight="1" x14ac:dyDescent="0.2">
      <c r="A51" s="57">
        <v>8</v>
      </c>
      <c r="B51" s="203"/>
      <c r="C51" s="178" t="s">
        <v>278</v>
      </c>
      <c r="D51" s="183" t="str">
        <f t="shared" si="1"/>
        <v>N/A</v>
      </c>
      <c r="E51" s="1019"/>
      <c r="F51" s="1020"/>
      <c r="G51" s="1021"/>
      <c r="H51" s="1021"/>
      <c r="I51" s="1021"/>
      <c r="J51" s="1022"/>
      <c r="K51" s="51" t="str">
        <f>IF(AND(J51&lt;&gt;"Yes - completely", J51&lt;&gt;""),"Please Provide a Comment.","")</f>
        <v/>
      </c>
      <c r="L51" s="44"/>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59"/>
      <c r="AL51" s="59"/>
      <c r="AM51" s="59"/>
      <c r="AN51" s="59"/>
      <c r="AO51" s="59"/>
      <c r="AP51" s="59"/>
      <c r="AQ51" s="59"/>
      <c r="AR51" s="59"/>
      <c r="AS51" s="59"/>
      <c r="AT51" s="59"/>
      <c r="AU51" s="59"/>
      <c r="AV51" s="59"/>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c r="CJ51" s="59"/>
      <c r="CK51" s="59"/>
      <c r="CL51" s="59"/>
      <c r="CM51" s="59"/>
      <c r="CN51" s="59"/>
      <c r="CO51" s="59"/>
      <c r="CP51" s="59"/>
      <c r="CQ51" s="59"/>
      <c r="CR51" s="59"/>
      <c r="CS51" s="59"/>
      <c r="CT51" s="59"/>
      <c r="CU51" s="59"/>
      <c r="CV51" s="59"/>
      <c r="CW51" s="59"/>
      <c r="CX51" s="59"/>
      <c r="CY51" s="59"/>
      <c r="CZ51" s="59"/>
      <c r="DA51" s="59"/>
      <c r="DB51" s="59"/>
      <c r="DC51" s="59"/>
      <c r="DD51" s="59"/>
      <c r="DE51" s="59"/>
      <c r="DF51" s="59"/>
      <c r="DG51" s="59"/>
      <c r="DH51" s="59"/>
      <c r="DI51" s="59"/>
      <c r="DJ51" s="59"/>
      <c r="DK51" s="59"/>
      <c r="DL51" s="59"/>
      <c r="DM51" s="59"/>
      <c r="DN51" s="59"/>
      <c r="DO51" s="59"/>
      <c r="DP51" s="59"/>
      <c r="DQ51" s="59"/>
      <c r="DR51" s="59"/>
      <c r="DS51" s="59"/>
      <c r="DT51" s="59"/>
      <c r="DU51" s="59"/>
      <c r="DV51" s="59"/>
      <c r="DW51" s="59"/>
      <c r="DX51" s="59"/>
      <c r="DY51" s="59"/>
      <c r="DZ51" s="59"/>
      <c r="EA51" s="59"/>
      <c r="EB51" s="59"/>
      <c r="EC51" s="59"/>
      <c r="ED51" s="59"/>
      <c r="EE51" s="59"/>
      <c r="EF51" s="59"/>
      <c r="EG51" s="59"/>
      <c r="EH51" s="59"/>
      <c r="EI51" s="59"/>
      <c r="EJ51" s="59"/>
      <c r="EK51" s="59"/>
      <c r="EL51" s="59"/>
      <c r="EM51" s="59"/>
      <c r="EN51" s="59"/>
      <c r="EO51" s="59"/>
      <c r="EP51" s="59"/>
      <c r="EQ51" s="59"/>
      <c r="ER51" s="59"/>
      <c r="ES51" s="59"/>
      <c r="ET51" s="59"/>
      <c r="EU51" s="59"/>
      <c r="EV51" s="59"/>
      <c r="EW51" s="59"/>
      <c r="EX51" s="59"/>
      <c r="EY51" s="59"/>
      <c r="EZ51" s="59"/>
      <c r="FA51" s="59"/>
      <c r="FB51" s="59"/>
      <c r="FC51" s="59"/>
      <c r="FD51" s="59"/>
      <c r="FE51" s="59"/>
      <c r="FF51" s="59"/>
      <c r="FG51" s="59"/>
      <c r="FH51" s="59"/>
      <c r="FI51" s="59"/>
      <c r="FJ51" s="59"/>
      <c r="FK51" s="59"/>
      <c r="FL51" s="59"/>
      <c r="FM51" s="59"/>
      <c r="FN51" s="59"/>
      <c r="FO51" s="59"/>
      <c r="FP51" s="59"/>
      <c r="FQ51" s="59"/>
      <c r="FR51" s="59"/>
      <c r="FS51" s="59"/>
      <c r="FT51" s="59"/>
      <c r="FU51" s="59"/>
      <c r="FV51" s="59"/>
      <c r="FW51" s="59"/>
      <c r="FX51" s="59"/>
      <c r="FY51" s="59"/>
      <c r="FZ51" s="59"/>
      <c r="GA51" s="59"/>
      <c r="GB51" s="59"/>
      <c r="GC51" s="59"/>
      <c r="GD51" s="59"/>
      <c r="GE51" s="59"/>
      <c r="GF51" s="59"/>
      <c r="GG51" s="59"/>
      <c r="GH51" s="59"/>
      <c r="GI51" s="59"/>
      <c r="GJ51" s="59"/>
      <c r="GK51" s="59"/>
      <c r="GL51" s="59"/>
      <c r="GM51" s="59"/>
      <c r="GN51" s="59"/>
      <c r="GO51" s="59"/>
      <c r="GP51" s="59"/>
      <c r="GQ51" s="59"/>
      <c r="GR51" s="59"/>
      <c r="GS51" s="59"/>
      <c r="GT51" s="59"/>
      <c r="GU51" s="59"/>
      <c r="GV51" s="59"/>
      <c r="GW51" s="59"/>
      <c r="GX51" s="59"/>
      <c r="GY51" s="59"/>
      <c r="GZ51" s="59"/>
      <c r="HA51" s="59"/>
      <c r="HB51" s="59"/>
      <c r="HC51" s="59"/>
      <c r="HD51" s="59"/>
      <c r="HE51" s="59"/>
      <c r="HF51" s="59"/>
      <c r="HG51" s="59"/>
      <c r="HH51" s="59"/>
      <c r="HI51" s="59"/>
      <c r="HJ51" s="59"/>
      <c r="HK51" s="59"/>
      <c r="HL51" s="59"/>
      <c r="HM51" s="59"/>
      <c r="HN51" s="59"/>
      <c r="HO51" s="59"/>
      <c r="HP51" s="59"/>
      <c r="HQ51" s="59"/>
      <c r="HR51" s="59"/>
      <c r="HS51" s="59"/>
      <c r="HT51" s="59"/>
      <c r="HU51" s="59"/>
      <c r="HV51" s="59"/>
      <c r="HW51" s="59"/>
      <c r="HX51" s="59"/>
      <c r="HY51" s="59"/>
      <c r="HZ51" s="59"/>
      <c r="IA51" s="59"/>
      <c r="IB51" s="59"/>
      <c r="IC51" s="59"/>
      <c r="ID51" s="59"/>
      <c r="IE51" s="59"/>
      <c r="IF51" s="59"/>
      <c r="IG51" s="59"/>
      <c r="IH51" s="59"/>
      <c r="II51" s="59"/>
      <c r="IJ51" s="59"/>
      <c r="IK51" s="59"/>
      <c r="IL51" s="59"/>
      <c r="IM51" s="59"/>
      <c r="IN51" s="59"/>
      <c r="IO51" s="59"/>
      <c r="IP51" s="59"/>
      <c r="IQ51" s="59"/>
      <c r="IR51" s="59"/>
      <c r="IS51" s="59"/>
      <c r="IT51" s="59"/>
      <c r="IU51" s="59"/>
      <c r="IV51" s="59"/>
      <c r="IW51" s="59"/>
      <c r="IX51" s="59"/>
      <c r="IY51" s="59"/>
      <c r="IZ51" s="59"/>
      <c r="JA51" s="59"/>
      <c r="JB51" s="59"/>
      <c r="JC51" s="59"/>
      <c r="JD51" s="59"/>
      <c r="JE51" s="59"/>
      <c r="JF51" s="59"/>
      <c r="JG51" s="59"/>
      <c r="JH51" s="59"/>
      <c r="JI51" s="59"/>
      <c r="JJ51" s="59"/>
    </row>
    <row r="52" spans="1:270" s="27" customFormat="1" ht="30" hidden="1" customHeight="1" x14ac:dyDescent="0.2">
      <c r="A52" s="1053" t="s">
        <v>302</v>
      </c>
      <c r="B52" s="1054"/>
      <c r="C52" s="1054"/>
      <c r="D52" s="286" t="str">
        <f>IF(AND(D48="N/A",D49="N/A"),"N/A",ROUND(AVERAGE(D48,D49),2))</f>
        <v>N/A</v>
      </c>
      <c r="E52" s="1060"/>
      <c r="F52" s="1060"/>
      <c r="G52" s="1060"/>
      <c r="H52" s="1060"/>
      <c r="I52" s="1060"/>
      <c r="J52" s="1061"/>
      <c r="K52" s="49"/>
      <c r="L52" s="44"/>
      <c r="M52" s="59"/>
      <c r="N52" s="59"/>
      <c r="O52" s="59"/>
      <c r="P52" s="59"/>
      <c r="Q52" s="59"/>
      <c r="R52" s="59"/>
      <c r="S52" s="59"/>
      <c r="T52" s="59"/>
      <c r="U52" s="59"/>
      <c r="V52" s="59"/>
      <c r="W52" s="59"/>
      <c r="X52" s="59"/>
      <c r="Y52" s="59"/>
      <c r="Z52" s="59"/>
      <c r="AA52" s="59"/>
      <c r="AB52" s="59"/>
      <c r="AC52" s="59"/>
      <c r="AD52" s="59"/>
      <c r="AE52" s="59"/>
      <c r="AF52" s="59"/>
      <c r="AG52" s="59"/>
      <c r="AH52" s="59"/>
      <c r="AI52" s="59"/>
      <c r="AJ52" s="59"/>
      <c r="AK52" s="59"/>
      <c r="AL52" s="59"/>
      <c r="AM52" s="59"/>
      <c r="AN52" s="59"/>
      <c r="AO52" s="59"/>
      <c r="AP52" s="59"/>
      <c r="AQ52" s="59"/>
      <c r="AR52" s="59"/>
      <c r="AS52" s="59"/>
      <c r="AT52" s="59"/>
      <c r="AU52" s="59"/>
      <c r="AV52" s="59"/>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c r="CJ52" s="59"/>
      <c r="CK52" s="59"/>
      <c r="CL52" s="59"/>
      <c r="CM52" s="59"/>
      <c r="CN52" s="59"/>
      <c r="CO52" s="59"/>
      <c r="CP52" s="59"/>
      <c r="CQ52" s="59"/>
      <c r="CR52" s="59"/>
      <c r="CS52" s="59"/>
      <c r="CT52" s="59"/>
      <c r="CU52" s="59"/>
      <c r="CV52" s="59"/>
      <c r="CW52" s="59"/>
      <c r="CX52" s="59"/>
      <c r="CY52" s="59"/>
      <c r="CZ52" s="59"/>
      <c r="DA52" s="59"/>
      <c r="DB52" s="59"/>
      <c r="DC52" s="59"/>
      <c r="DD52" s="59"/>
      <c r="DE52" s="59"/>
      <c r="DF52" s="59"/>
      <c r="DG52" s="59"/>
      <c r="DH52" s="59"/>
      <c r="DI52" s="59"/>
      <c r="DJ52" s="59"/>
      <c r="DK52" s="59"/>
      <c r="DL52" s="59"/>
      <c r="DM52" s="59"/>
      <c r="DN52" s="59"/>
      <c r="DO52" s="59"/>
      <c r="DP52" s="59"/>
      <c r="DQ52" s="59"/>
      <c r="DR52" s="59"/>
      <c r="DS52" s="59"/>
      <c r="DT52" s="59"/>
      <c r="DU52" s="59"/>
      <c r="DV52" s="59"/>
      <c r="DW52" s="59"/>
      <c r="DX52" s="59"/>
      <c r="DY52" s="59"/>
      <c r="DZ52" s="59"/>
      <c r="EA52" s="59"/>
      <c r="EB52" s="59"/>
      <c r="EC52" s="59"/>
      <c r="ED52" s="59"/>
      <c r="EE52" s="59"/>
      <c r="EF52" s="59"/>
      <c r="EG52" s="59"/>
      <c r="EH52" s="59"/>
      <c r="EI52" s="59"/>
      <c r="EJ52" s="59"/>
      <c r="EK52" s="59"/>
      <c r="EL52" s="59"/>
      <c r="EM52" s="59"/>
      <c r="EN52" s="59"/>
      <c r="EO52" s="59"/>
      <c r="EP52" s="59"/>
      <c r="EQ52" s="59"/>
      <c r="ER52" s="59"/>
      <c r="ES52" s="59"/>
      <c r="ET52" s="59"/>
      <c r="EU52" s="59"/>
      <c r="EV52" s="59"/>
      <c r="EW52" s="59"/>
      <c r="EX52" s="59"/>
      <c r="EY52" s="59"/>
      <c r="EZ52" s="59"/>
      <c r="FA52" s="59"/>
      <c r="FB52" s="59"/>
      <c r="FC52" s="59"/>
      <c r="FD52" s="59"/>
      <c r="FE52" s="59"/>
      <c r="FF52" s="59"/>
      <c r="FG52" s="59"/>
      <c r="FH52" s="59"/>
      <c r="FI52" s="59"/>
      <c r="FJ52" s="59"/>
      <c r="FK52" s="59"/>
      <c r="FL52" s="59"/>
      <c r="FM52" s="59"/>
      <c r="FN52" s="59"/>
      <c r="FO52" s="59"/>
      <c r="FP52" s="59"/>
      <c r="FQ52" s="59"/>
      <c r="FR52" s="59"/>
      <c r="FS52" s="59"/>
      <c r="FT52" s="59"/>
      <c r="FU52" s="59"/>
      <c r="FV52" s="59"/>
      <c r="FW52" s="59"/>
      <c r="FX52" s="59"/>
      <c r="FY52" s="59"/>
      <c r="FZ52" s="59"/>
      <c r="GA52" s="59"/>
      <c r="GB52" s="59"/>
      <c r="GC52" s="59"/>
      <c r="GD52" s="59"/>
      <c r="GE52" s="59"/>
      <c r="GF52" s="59"/>
      <c r="GG52" s="59"/>
      <c r="GH52" s="59"/>
      <c r="GI52" s="59"/>
      <c r="GJ52" s="59"/>
      <c r="GK52" s="59"/>
      <c r="GL52" s="59"/>
      <c r="GM52" s="59"/>
      <c r="GN52" s="59"/>
      <c r="GO52" s="59"/>
      <c r="GP52" s="59"/>
      <c r="GQ52" s="59"/>
      <c r="GR52" s="59"/>
      <c r="GS52" s="59"/>
      <c r="GT52" s="59"/>
      <c r="GU52" s="59"/>
      <c r="GV52" s="59"/>
      <c r="GW52" s="59"/>
      <c r="GX52" s="59"/>
      <c r="GY52" s="59"/>
      <c r="GZ52" s="59"/>
      <c r="HA52" s="59"/>
      <c r="HB52" s="59"/>
      <c r="HC52" s="59"/>
      <c r="HD52" s="59"/>
      <c r="HE52" s="59"/>
      <c r="HF52" s="59"/>
      <c r="HG52" s="59"/>
      <c r="HH52" s="59"/>
      <c r="HI52" s="59"/>
      <c r="HJ52" s="59"/>
      <c r="HK52" s="59"/>
      <c r="HL52" s="59"/>
      <c r="HM52" s="59"/>
      <c r="HN52" s="59"/>
      <c r="HO52" s="59"/>
      <c r="HP52" s="59"/>
      <c r="HQ52" s="59"/>
      <c r="HR52" s="59"/>
      <c r="HS52" s="59"/>
      <c r="HT52" s="59"/>
      <c r="HU52" s="59"/>
      <c r="HV52" s="59"/>
      <c r="HW52" s="59"/>
      <c r="HX52" s="59"/>
      <c r="HY52" s="59"/>
      <c r="HZ52" s="59"/>
      <c r="IA52" s="59"/>
      <c r="IB52" s="59"/>
      <c r="IC52" s="59"/>
      <c r="ID52" s="59"/>
      <c r="IE52" s="59"/>
      <c r="IF52" s="59"/>
      <c r="IG52" s="59"/>
      <c r="IH52" s="59"/>
      <c r="II52" s="59"/>
      <c r="IJ52" s="59"/>
      <c r="IK52" s="59"/>
      <c r="IL52" s="59"/>
      <c r="IM52" s="59"/>
      <c r="IN52" s="59"/>
      <c r="IO52" s="59"/>
      <c r="IP52" s="59"/>
      <c r="IQ52" s="59"/>
      <c r="IR52" s="59"/>
      <c r="IS52" s="59"/>
      <c r="IT52" s="59"/>
      <c r="IU52" s="59"/>
      <c r="IV52" s="59"/>
      <c r="IW52" s="59"/>
      <c r="IX52" s="59"/>
      <c r="IY52" s="59"/>
      <c r="IZ52" s="59"/>
      <c r="JA52" s="59"/>
      <c r="JB52" s="59"/>
      <c r="JC52" s="59"/>
      <c r="JD52" s="59"/>
      <c r="JE52" s="59"/>
      <c r="JF52" s="59"/>
      <c r="JG52" s="59"/>
      <c r="JH52" s="59"/>
      <c r="JI52" s="59"/>
      <c r="JJ52" s="59"/>
    </row>
    <row r="53" spans="1:270" s="27" customFormat="1" ht="30" customHeight="1" x14ac:dyDescent="0.2">
      <c r="A53" s="1023" t="s">
        <v>170</v>
      </c>
      <c r="B53" s="1062"/>
      <c r="C53" s="1062"/>
      <c r="D53" s="262" t="str">
        <f>IF(AND(D54="N/A",D55="N/A"),"N/A",ROUND(AVERAGE(D54:D55),2))</f>
        <v>N/A</v>
      </c>
      <c r="E53" s="266"/>
      <c r="F53" s="266"/>
      <c r="G53" s="266"/>
      <c r="H53" s="266"/>
      <c r="I53" s="266"/>
      <c r="J53" s="263"/>
      <c r="K53" s="49"/>
      <c r="L53" s="44"/>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c r="CJ53" s="59"/>
      <c r="CK53" s="59"/>
      <c r="CL53" s="59"/>
      <c r="CM53" s="59"/>
      <c r="CN53" s="59"/>
      <c r="CO53" s="59"/>
      <c r="CP53" s="59"/>
      <c r="CQ53" s="59"/>
      <c r="CR53" s="59"/>
      <c r="CS53" s="59"/>
      <c r="CT53" s="59"/>
      <c r="CU53" s="59"/>
      <c r="CV53" s="59"/>
      <c r="CW53" s="59"/>
      <c r="CX53" s="59"/>
      <c r="CY53" s="59"/>
      <c r="CZ53" s="59"/>
      <c r="DA53" s="59"/>
      <c r="DB53" s="59"/>
      <c r="DC53" s="59"/>
      <c r="DD53" s="59"/>
      <c r="DE53" s="59"/>
      <c r="DF53" s="59"/>
      <c r="DG53" s="59"/>
      <c r="DH53" s="59"/>
      <c r="DI53" s="59"/>
      <c r="DJ53" s="59"/>
      <c r="DK53" s="59"/>
      <c r="DL53" s="59"/>
      <c r="DM53" s="59"/>
      <c r="DN53" s="59"/>
      <c r="DO53" s="59"/>
      <c r="DP53" s="59"/>
      <c r="DQ53" s="59"/>
      <c r="DR53" s="59"/>
      <c r="DS53" s="59"/>
      <c r="DT53" s="59"/>
      <c r="DU53" s="59"/>
      <c r="DV53" s="59"/>
      <c r="DW53" s="59"/>
      <c r="DX53" s="59"/>
      <c r="DY53" s="59"/>
      <c r="DZ53" s="59"/>
      <c r="EA53" s="59"/>
      <c r="EB53" s="59"/>
      <c r="EC53" s="59"/>
      <c r="ED53" s="59"/>
      <c r="EE53" s="59"/>
      <c r="EF53" s="59"/>
      <c r="EG53" s="59"/>
      <c r="EH53" s="59"/>
      <c r="EI53" s="59"/>
      <c r="EJ53" s="59"/>
      <c r="EK53" s="59"/>
      <c r="EL53" s="59"/>
      <c r="EM53" s="59"/>
      <c r="EN53" s="59"/>
      <c r="EO53" s="59"/>
      <c r="EP53" s="59"/>
      <c r="EQ53" s="59"/>
      <c r="ER53" s="59"/>
      <c r="ES53" s="59"/>
      <c r="ET53" s="59"/>
      <c r="EU53" s="59"/>
      <c r="EV53" s="59"/>
      <c r="EW53" s="59"/>
      <c r="EX53" s="59"/>
      <c r="EY53" s="59"/>
      <c r="EZ53" s="59"/>
      <c r="FA53" s="59"/>
      <c r="FB53" s="59"/>
      <c r="FC53" s="59"/>
      <c r="FD53" s="59"/>
      <c r="FE53" s="59"/>
      <c r="FF53" s="59"/>
      <c r="FG53" s="59"/>
      <c r="FH53" s="59"/>
      <c r="FI53" s="59"/>
      <c r="FJ53" s="59"/>
      <c r="FK53" s="59"/>
      <c r="FL53" s="59"/>
      <c r="FM53" s="59"/>
      <c r="FN53" s="59"/>
      <c r="FO53" s="59"/>
      <c r="FP53" s="59"/>
      <c r="FQ53" s="59"/>
      <c r="FR53" s="59"/>
      <c r="FS53" s="59"/>
      <c r="FT53" s="59"/>
      <c r="FU53" s="59"/>
      <c r="FV53" s="59"/>
      <c r="FW53" s="59"/>
      <c r="FX53" s="59"/>
      <c r="FY53" s="59"/>
      <c r="FZ53" s="59"/>
      <c r="GA53" s="59"/>
      <c r="GB53" s="59"/>
      <c r="GC53" s="59"/>
      <c r="GD53" s="59"/>
      <c r="GE53" s="59"/>
      <c r="GF53" s="59"/>
      <c r="GG53" s="59"/>
      <c r="GH53" s="59"/>
      <c r="GI53" s="59"/>
      <c r="GJ53" s="59"/>
      <c r="GK53" s="59"/>
      <c r="GL53" s="59"/>
      <c r="GM53" s="59"/>
      <c r="GN53" s="59"/>
      <c r="GO53" s="59"/>
      <c r="GP53" s="59"/>
      <c r="GQ53" s="59"/>
      <c r="GR53" s="59"/>
      <c r="GS53" s="59"/>
      <c r="GT53" s="59"/>
      <c r="GU53" s="59"/>
      <c r="GV53" s="59"/>
      <c r="GW53" s="59"/>
      <c r="GX53" s="59"/>
      <c r="GY53" s="59"/>
      <c r="GZ53" s="59"/>
      <c r="HA53" s="59"/>
      <c r="HB53" s="59"/>
      <c r="HC53" s="59"/>
      <c r="HD53" s="59"/>
      <c r="HE53" s="59"/>
      <c r="HF53" s="59"/>
      <c r="HG53" s="59"/>
      <c r="HH53" s="59"/>
      <c r="HI53" s="59"/>
      <c r="HJ53" s="59"/>
      <c r="HK53" s="59"/>
      <c r="HL53" s="59"/>
      <c r="HM53" s="59"/>
      <c r="HN53" s="59"/>
      <c r="HO53" s="59"/>
      <c r="HP53" s="59"/>
      <c r="HQ53" s="59"/>
      <c r="HR53" s="59"/>
      <c r="HS53" s="59"/>
      <c r="HT53" s="59"/>
      <c r="HU53" s="59"/>
      <c r="HV53" s="59"/>
      <c r="HW53" s="59"/>
      <c r="HX53" s="59"/>
      <c r="HY53" s="59"/>
      <c r="HZ53" s="59"/>
      <c r="IA53" s="59"/>
      <c r="IB53" s="59"/>
      <c r="IC53" s="59"/>
      <c r="ID53" s="59"/>
      <c r="IE53" s="59"/>
      <c r="IF53" s="59"/>
      <c r="IG53" s="59"/>
      <c r="IH53" s="59"/>
      <c r="II53" s="59"/>
      <c r="IJ53" s="59"/>
      <c r="IK53" s="59"/>
      <c r="IL53" s="59"/>
      <c r="IM53" s="59"/>
      <c r="IN53" s="59"/>
      <c r="IO53" s="59"/>
      <c r="IP53" s="59"/>
      <c r="IQ53" s="59"/>
      <c r="IR53" s="59"/>
      <c r="IS53" s="59"/>
      <c r="IT53" s="59"/>
      <c r="IU53" s="59"/>
      <c r="IV53" s="59"/>
      <c r="IW53" s="59"/>
      <c r="IX53" s="59"/>
      <c r="IY53" s="59"/>
      <c r="IZ53" s="59"/>
      <c r="JA53" s="59"/>
      <c r="JB53" s="59"/>
      <c r="JC53" s="59"/>
      <c r="JD53" s="59"/>
      <c r="JE53" s="59"/>
      <c r="JF53" s="59"/>
      <c r="JG53" s="59"/>
      <c r="JH53" s="59"/>
      <c r="JI53" s="59"/>
      <c r="JJ53" s="59"/>
    </row>
    <row r="54" spans="1:270" s="27" customFormat="1" ht="45" customHeight="1" x14ac:dyDescent="0.2">
      <c r="A54" s="184">
        <v>9</v>
      </c>
      <c r="B54" s="202"/>
      <c r="C54" s="178" t="s">
        <v>246</v>
      </c>
      <c r="D54" s="183" t="str">
        <f t="shared" ref="D54:D57" si="2">IF(E54="Yes - completely",4,IF(E54="Mostly",3,IF(E54="Partly",2,IF(E54="No - not at all",1,"N/A"))))</f>
        <v>N/A</v>
      </c>
      <c r="E54" s="1020"/>
      <c r="F54" s="1020"/>
      <c r="G54" s="1021"/>
      <c r="H54" s="1021"/>
      <c r="I54" s="1021"/>
      <c r="J54" s="1022"/>
      <c r="K54" s="51" t="str">
        <f>IF(AND(J54&lt;&gt;"Yes - completely", J54&lt;&gt;""),"Please Provide a Comment.","")</f>
        <v/>
      </c>
      <c r="L54" s="44"/>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c r="CJ54" s="59"/>
      <c r="CK54" s="59"/>
      <c r="CL54" s="59"/>
      <c r="CM54" s="59"/>
      <c r="CN54" s="59"/>
      <c r="CO54" s="59"/>
      <c r="CP54" s="59"/>
      <c r="CQ54" s="59"/>
      <c r="CR54" s="59"/>
      <c r="CS54" s="59"/>
      <c r="CT54" s="59"/>
      <c r="CU54" s="59"/>
      <c r="CV54" s="59"/>
      <c r="CW54" s="59"/>
      <c r="CX54" s="59"/>
      <c r="CY54" s="59"/>
      <c r="CZ54" s="59"/>
      <c r="DA54" s="59"/>
      <c r="DB54" s="59"/>
      <c r="DC54" s="59"/>
      <c r="DD54" s="59"/>
      <c r="DE54" s="59"/>
      <c r="DF54" s="59"/>
      <c r="DG54" s="59"/>
      <c r="DH54" s="59"/>
      <c r="DI54" s="59"/>
      <c r="DJ54" s="59"/>
      <c r="DK54" s="59"/>
      <c r="DL54" s="59"/>
      <c r="DM54" s="59"/>
      <c r="DN54" s="59"/>
      <c r="DO54" s="59"/>
      <c r="DP54" s="59"/>
      <c r="DQ54" s="59"/>
      <c r="DR54" s="59"/>
      <c r="DS54" s="59"/>
      <c r="DT54" s="59"/>
      <c r="DU54" s="59"/>
      <c r="DV54" s="59"/>
      <c r="DW54" s="59"/>
      <c r="DX54" s="59"/>
      <c r="DY54" s="59"/>
      <c r="DZ54" s="59"/>
      <c r="EA54" s="59"/>
      <c r="EB54" s="59"/>
      <c r="EC54" s="59"/>
      <c r="ED54" s="59"/>
      <c r="EE54" s="59"/>
      <c r="EF54" s="59"/>
      <c r="EG54" s="59"/>
      <c r="EH54" s="59"/>
      <c r="EI54" s="59"/>
      <c r="EJ54" s="59"/>
      <c r="EK54" s="59"/>
      <c r="EL54" s="59"/>
      <c r="EM54" s="59"/>
      <c r="EN54" s="59"/>
      <c r="EO54" s="59"/>
      <c r="EP54" s="59"/>
      <c r="EQ54" s="59"/>
      <c r="ER54" s="59"/>
      <c r="ES54" s="59"/>
      <c r="ET54" s="59"/>
      <c r="EU54" s="59"/>
      <c r="EV54" s="59"/>
      <c r="EW54" s="59"/>
      <c r="EX54" s="59"/>
      <c r="EY54" s="59"/>
      <c r="EZ54" s="59"/>
      <c r="FA54" s="59"/>
      <c r="FB54" s="59"/>
      <c r="FC54" s="59"/>
      <c r="FD54" s="59"/>
      <c r="FE54" s="59"/>
      <c r="FF54" s="59"/>
      <c r="FG54" s="59"/>
      <c r="FH54" s="59"/>
      <c r="FI54" s="59"/>
      <c r="FJ54" s="59"/>
      <c r="FK54" s="59"/>
      <c r="FL54" s="59"/>
      <c r="FM54" s="59"/>
      <c r="FN54" s="59"/>
      <c r="FO54" s="59"/>
      <c r="FP54" s="59"/>
      <c r="FQ54" s="59"/>
      <c r="FR54" s="59"/>
      <c r="FS54" s="59"/>
      <c r="FT54" s="59"/>
      <c r="FU54" s="59"/>
      <c r="FV54" s="59"/>
      <c r="FW54" s="59"/>
      <c r="FX54" s="59"/>
      <c r="FY54" s="59"/>
      <c r="FZ54" s="59"/>
      <c r="GA54" s="59"/>
      <c r="GB54" s="59"/>
      <c r="GC54" s="59"/>
      <c r="GD54" s="59"/>
      <c r="GE54" s="59"/>
      <c r="GF54" s="59"/>
      <c r="GG54" s="59"/>
      <c r="GH54" s="59"/>
      <c r="GI54" s="59"/>
      <c r="GJ54" s="59"/>
      <c r="GK54" s="59"/>
      <c r="GL54" s="59"/>
      <c r="GM54" s="59"/>
      <c r="GN54" s="59"/>
      <c r="GO54" s="59"/>
      <c r="GP54" s="59"/>
      <c r="GQ54" s="59"/>
      <c r="GR54" s="59"/>
      <c r="GS54" s="59"/>
      <c r="GT54" s="59"/>
      <c r="GU54" s="59"/>
      <c r="GV54" s="59"/>
      <c r="GW54" s="59"/>
      <c r="GX54" s="59"/>
      <c r="GY54" s="59"/>
      <c r="GZ54" s="59"/>
      <c r="HA54" s="59"/>
      <c r="HB54" s="59"/>
      <c r="HC54" s="59"/>
      <c r="HD54" s="59"/>
      <c r="HE54" s="59"/>
      <c r="HF54" s="59"/>
      <c r="HG54" s="59"/>
      <c r="HH54" s="59"/>
      <c r="HI54" s="59"/>
      <c r="HJ54" s="59"/>
      <c r="HK54" s="59"/>
      <c r="HL54" s="59"/>
      <c r="HM54" s="59"/>
      <c r="HN54" s="59"/>
      <c r="HO54" s="59"/>
      <c r="HP54" s="59"/>
      <c r="HQ54" s="59"/>
      <c r="HR54" s="59"/>
      <c r="HS54" s="59"/>
      <c r="HT54" s="59"/>
      <c r="HU54" s="59"/>
      <c r="HV54" s="59"/>
      <c r="HW54" s="59"/>
      <c r="HX54" s="59"/>
      <c r="HY54" s="59"/>
      <c r="HZ54" s="59"/>
      <c r="IA54" s="59"/>
      <c r="IB54" s="59"/>
      <c r="IC54" s="59"/>
      <c r="ID54" s="59"/>
      <c r="IE54" s="59"/>
      <c r="IF54" s="59"/>
      <c r="IG54" s="59"/>
      <c r="IH54" s="59"/>
      <c r="II54" s="59"/>
      <c r="IJ54" s="59"/>
      <c r="IK54" s="59"/>
      <c r="IL54" s="59"/>
      <c r="IM54" s="59"/>
      <c r="IN54" s="59"/>
      <c r="IO54" s="59"/>
      <c r="IP54" s="59"/>
      <c r="IQ54" s="59"/>
      <c r="IR54" s="59"/>
      <c r="IS54" s="59"/>
      <c r="IT54" s="59"/>
      <c r="IU54" s="59"/>
      <c r="IV54" s="59"/>
      <c r="IW54" s="59"/>
      <c r="IX54" s="59"/>
      <c r="IY54" s="59"/>
      <c r="IZ54" s="59"/>
      <c r="JA54" s="59"/>
      <c r="JB54" s="59"/>
      <c r="JC54" s="59"/>
      <c r="JD54" s="59"/>
      <c r="JE54" s="59"/>
      <c r="JF54" s="59"/>
      <c r="JG54" s="59"/>
      <c r="JH54" s="59"/>
      <c r="JI54" s="59"/>
      <c r="JJ54" s="59"/>
    </row>
    <row r="55" spans="1:270" s="27" customFormat="1" ht="54" customHeight="1" x14ac:dyDescent="0.2">
      <c r="A55" s="182">
        <v>10</v>
      </c>
      <c r="B55" s="142"/>
      <c r="C55" s="178" t="s">
        <v>247</v>
      </c>
      <c r="D55" s="183" t="str">
        <f t="shared" si="2"/>
        <v>N/A</v>
      </c>
      <c r="E55" s="1020"/>
      <c r="F55" s="1020"/>
      <c r="G55" s="1021"/>
      <c r="H55" s="1021"/>
      <c r="I55" s="1021"/>
      <c r="J55" s="1022"/>
      <c r="K55" s="49"/>
      <c r="L55" s="44"/>
      <c r="M55" s="59"/>
      <c r="N55" s="59"/>
      <c r="O55" s="59"/>
      <c r="P55" s="59"/>
      <c r="Q55" s="59"/>
      <c r="R55" s="59"/>
      <c r="S55" s="59"/>
      <c r="T55" s="59"/>
      <c r="U55" s="59"/>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c r="CJ55" s="59"/>
      <c r="CK55" s="59"/>
      <c r="CL55" s="59"/>
      <c r="CM55" s="59"/>
      <c r="CN55" s="59"/>
      <c r="CO55" s="59"/>
      <c r="CP55" s="59"/>
      <c r="CQ55" s="59"/>
      <c r="CR55" s="59"/>
      <c r="CS55" s="59"/>
      <c r="CT55" s="59"/>
      <c r="CU55" s="59"/>
      <c r="CV55" s="59"/>
      <c r="CW55" s="59"/>
      <c r="CX55" s="59"/>
      <c r="CY55" s="59"/>
      <c r="CZ55" s="59"/>
      <c r="DA55" s="59"/>
      <c r="DB55" s="59"/>
      <c r="DC55" s="59"/>
      <c r="DD55" s="59"/>
      <c r="DE55" s="59"/>
      <c r="DF55" s="59"/>
      <c r="DG55" s="59"/>
      <c r="DH55" s="59"/>
      <c r="DI55" s="59"/>
      <c r="DJ55" s="59"/>
      <c r="DK55" s="59"/>
      <c r="DL55" s="59"/>
      <c r="DM55" s="59"/>
      <c r="DN55" s="59"/>
      <c r="DO55" s="59"/>
      <c r="DP55" s="59"/>
      <c r="DQ55" s="59"/>
      <c r="DR55" s="59"/>
      <c r="DS55" s="59"/>
      <c r="DT55" s="59"/>
      <c r="DU55" s="59"/>
      <c r="DV55" s="59"/>
      <c r="DW55" s="59"/>
      <c r="DX55" s="59"/>
      <c r="DY55" s="59"/>
      <c r="DZ55" s="59"/>
      <c r="EA55" s="59"/>
      <c r="EB55" s="59"/>
      <c r="EC55" s="59"/>
      <c r="ED55" s="59"/>
      <c r="EE55" s="59"/>
      <c r="EF55" s="59"/>
      <c r="EG55" s="59"/>
      <c r="EH55" s="59"/>
      <c r="EI55" s="59"/>
      <c r="EJ55" s="59"/>
      <c r="EK55" s="59"/>
      <c r="EL55" s="59"/>
      <c r="EM55" s="59"/>
      <c r="EN55" s="59"/>
      <c r="EO55" s="59"/>
      <c r="EP55" s="59"/>
      <c r="EQ55" s="59"/>
      <c r="ER55" s="59"/>
      <c r="ES55" s="59"/>
      <c r="ET55" s="59"/>
      <c r="EU55" s="59"/>
      <c r="EV55" s="59"/>
      <c r="EW55" s="59"/>
      <c r="EX55" s="59"/>
      <c r="EY55" s="59"/>
      <c r="EZ55" s="59"/>
      <c r="FA55" s="59"/>
      <c r="FB55" s="59"/>
      <c r="FC55" s="59"/>
      <c r="FD55" s="59"/>
      <c r="FE55" s="59"/>
      <c r="FF55" s="59"/>
      <c r="FG55" s="59"/>
      <c r="FH55" s="59"/>
      <c r="FI55" s="59"/>
      <c r="FJ55" s="59"/>
      <c r="FK55" s="59"/>
      <c r="FL55" s="59"/>
      <c r="FM55" s="59"/>
      <c r="FN55" s="59"/>
      <c r="FO55" s="59"/>
      <c r="FP55" s="59"/>
      <c r="FQ55" s="59"/>
      <c r="FR55" s="59"/>
      <c r="FS55" s="59"/>
      <c r="FT55" s="59"/>
      <c r="FU55" s="59"/>
      <c r="FV55" s="59"/>
      <c r="FW55" s="59"/>
      <c r="FX55" s="59"/>
      <c r="FY55" s="59"/>
      <c r="FZ55" s="59"/>
      <c r="GA55" s="59"/>
      <c r="GB55" s="59"/>
      <c r="GC55" s="59"/>
      <c r="GD55" s="59"/>
      <c r="GE55" s="59"/>
      <c r="GF55" s="59"/>
      <c r="GG55" s="59"/>
      <c r="GH55" s="59"/>
      <c r="GI55" s="59"/>
      <c r="GJ55" s="59"/>
      <c r="GK55" s="59"/>
      <c r="GL55" s="59"/>
      <c r="GM55" s="59"/>
      <c r="GN55" s="59"/>
      <c r="GO55" s="59"/>
      <c r="GP55" s="59"/>
      <c r="GQ55" s="59"/>
      <c r="GR55" s="59"/>
      <c r="GS55" s="59"/>
      <c r="GT55" s="59"/>
      <c r="GU55" s="59"/>
      <c r="GV55" s="59"/>
      <c r="GW55" s="59"/>
      <c r="GX55" s="59"/>
      <c r="GY55" s="59"/>
      <c r="GZ55" s="59"/>
      <c r="HA55" s="59"/>
      <c r="HB55" s="59"/>
      <c r="HC55" s="59"/>
      <c r="HD55" s="59"/>
      <c r="HE55" s="59"/>
      <c r="HF55" s="59"/>
      <c r="HG55" s="59"/>
      <c r="HH55" s="59"/>
      <c r="HI55" s="59"/>
      <c r="HJ55" s="59"/>
      <c r="HK55" s="59"/>
      <c r="HL55" s="59"/>
      <c r="HM55" s="59"/>
      <c r="HN55" s="59"/>
      <c r="HO55" s="59"/>
      <c r="HP55" s="59"/>
      <c r="HQ55" s="59"/>
      <c r="HR55" s="59"/>
      <c r="HS55" s="59"/>
      <c r="HT55" s="59"/>
      <c r="HU55" s="59"/>
      <c r="HV55" s="59"/>
      <c r="HW55" s="59"/>
      <c r="HX55" s="59"/>
      <c r="HY55" s="59"/>
      <c r="HZ55" s="59"/>
      <c r="IA55" s="59"/>
      <c r="IB55" s="59"/>
      <c r="IC55" s="59"/>
      <c r="ID55" s="59"/>
      <c r="IE55" s="59"/>
      <c r="IF55" s="59"/>
      <c r="IG55" s="59"/>
      <c r="IH55" s="59"/>
      <c r="II55" s="59"/>
      <c r="IJ55" s="59"/>
      <c r="IK55" s="59"/>
      <c r="IL55" s="59"/>
      <c r="IM55" s="59"/>
      <c r="IN55" s="59"/>
      <c r="IO55" s="59"/>
      <c r="IP55" s="59"/>
      <c r="IQ55" s="59"/>
      <c r="IR55" s="59"/>
      <c r="IS55" s="59"/>
      <c r="IT55" s="59"/>
      <c r="IU55" s="59"/>
      <c r="IV55" s="59"/>
      <c r="IW55" s="59"/>
      <c r="IX55" s="59"/>
      <c r="IY55" s="59"/>
      <c r="IZ55" s="59"/>
      <c r="JA55" s="59"/>
      <c r="JB55" s="59"/>
      <c r="JC55" s="59"/>
      <c r="JD55" s="59"/>
      <c r="JE55" s="59"/>
      <c r="JF55" s="59"/>
      <c r="JG55" s="59"/>
      <c r="JH55" s="59"/>
      <c r="JI55" s="59"/>
      <c r="JJ55" s="59"/>
    </row>
    <row r="56" spans="1:270" s="27" customFormat="1" ht="39" customHeight="1" x14ac:dyDescent="0.2">
      <c r="A56" s="276" t="s">
        <v>335</v>
      </c>
      <c r="B56" s="277"/>
      <c r="C56" s="272" t="s">
        <v>292</v>
      </c>
      <c r="D56" s="280" t="str">
        <f t="shared" si="2"/>
        <v>N/A</v>
      </c>
      <c r="E56" s="1020"/>
      <c r="F56" s="1020"/>
      <c r="G56" s="1021"/>
      <c r="H56" s="1021"/>
      <c r="I56" s="1021"/>
      <c r="J56" s="1022"/>
      <c r="K56" s="49"/>
      <c r="L56" s="44"/>
      <c r="M56" s="59"/>
      <c r="N56" s="59"/>
      <c r="O56" s="59"/>
      <c r="P56" s="59"/>
      <c r="Q56" s="59"/>
      <c r="R56" s="59"/>
      <c r="S56" s="59"/>
      <c r="T56" s="59"/>
      <c r="U56" s="59"/>
      <c r="V56" s="59"/>
      <c r="W56" s="59"/>
      <c r="X56" s="59"/>
      <c r="Y56" s="59"/>
      <c r="Z56" s="59"/>
      <c r="AA56" s="59"/>
      <c r="AB56" s="59"/>
      <c r="AC56" s="59"/>
      <c r="AD56" s="59"/>
      <c r="AE56" s="59"/>
      <c r="AF56" s="59"/>
      <c r="AG56" s="59"/>
      <c r="AH56" s="59"/>
      <c r="AI56" s="59"/>
      <c r="AJ56" s="59"/>
      <c r="AK56" s="59"/>
      <c r="AL56" s="59"/>
      <c r="AM56" s="59"/>
      <c r="AN56" s="59"/>
      <c r="AO56" s="59"/>
      <c r="AP56" s="59"/>
      <c r="AQ56" s="59"/>
      <c r="AR56" s="59"/>
      <c r="AS56" s="59"/>
      <c r="AT56" s="59"/>
      <c r="AU56" s="59"/>
      <c r="AV56" s="59"/>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c r="CJ56" s="59"/>
      <c r="CK56" s="59"/>
      <c r="CL56" s="59"/>
      <c r="CM56" s="59"/>
      <c r="CN56" s="59"/>
      <c r="CO56" s="59"/>
      <c r="CP56" s="59"/>
      <c r="CQ56" s="59"/>
      <c r="CR56" s="59"/>
      <c r="CS56" s="59"/>
      <c r="CT56" s="59"/>
      <c r="CU56" s="59"/>
      <c r="CV56" s="59"/>
      <c r="CW56" s="59"/>
      <c r="CX56" s="59"/>
      <c r="CY56" s="59"/>
      <c r="CZ56" s="59"/>
      <c r="DA56" s="59"/>
      <c r="DB56" s="59"/>
      <c r="DC56" s="59"/>
      <c r="DD56" s="59"/>
      <c r="DE56" s="59"/>
      <c r="DF56" s="59"/>
      <c r="DG56" s="59"/>
      <c r="DH56" s="59"/>
      <c r="DI56" s="59"/>
      <c r="DJ56" s="59"/>
      <c r="DK56" s="59"/>
      <c r="DL56" s="59"/>
      <c r="DM56" s="59"/>
      <c r="DN56" s="59"/>
      <c r="DO56" s="59"/>
      <c r="DP56" s="59"/>
      <c r="DQ56" s="59"/>
      <c r="DR56" s="59"/>
      <c r="DS56" s="59"/>
      <c r="DT56" s="59"/>
      <c r="DU56" s="59"/>
      <c r="DV56" s="59"/>
      <c r="DW56" s="59"/>
      <c r="DX56" s="59"/>
      <c r="DY56" s="59"/>
      <c r="DZ56" s="59"/>
      <c r="EA56" s="59"/>
      <c r="EB56" s="59"/>
      <c r="EC56" s="59"/>
      <c r="ED56" s="59"/>
      <c r="EE56" s="59"/>
      <c r="EF56" s="59"/>
      <c r="EG56" s="59"/>
      <c r="EH56" s="59"/>
      <c r="EI56" s="59"/>
      <c r="EJ56" s="59"/>
      <c r="EK56" s="59"/>
      <c r="EL56" s="59"/>
      <c r="EM56" s="59"/>
      <c r="EN56" s="59"/>
      <c r="EO56" s="59"/>
      <c r="EP56" s="59"/>
      <c r="EQ56" s="59"/>
      <c r="ER56" s="59"/>
      <c r="ES56" s="59"/>
      <c r="ET56" s="59"/>
      <c r="EU56" s="59"/>
      <c r="EV56" s="59"/>
      <c r="EW56" s="59"/>
      <c r="EX56" s="59"/>
      <c r="EY56" s="59"/>
      <c r="EZ56" s="59"/>
      <c r="FA56" s="59"/>
      <c r="FB56" s="59"/>
      <c r="FC56" s="59"/>
      <c r="FD56" s="59"/>
      <c r="FE56" s="59"/>
      <c r="FF56" s="59"/>
      <c r="FG56" s="59"/>
      <c r="FH56" s="59"/>
      <c r="FI56" s="59"/>
      <c r="FJ56" s="59"/>
      <c r="FK56" s="59"/>
      <c r="FL56" s="59"/>
      <c r="FM56" s="59"/>
      <c r="FN56" s="59"/>
      <c r="FO56" s="59"/>
      <c r="FP56" s="59"/>
      <c r="FQ56" s="59"/>
      <c r="FR56" s="59"/>
      <c r="FS56" s="59"/>
      <c r="FT56" s="59"/>
      <c r="FU56" s="59"/>
      <c r="FV56" s="59"/>
      <c r="FW56" s="59"/>
      <c r="FX56" s="59"/>
      <c r="FY56" s="59"/>
      <c r="FZ56" s="59"/>
      <c r="GA56" s="59"/>
      <c r="GB56" s="59"/>
      <c r="GC56" s="59"/>
      <c r="GD56" s="59"/>
      <c r="GE56" s="59"/>
      <c r="GF56" s="59"/>
      <c r="GG56" s="59"/>
      <c r="GH56" s="59"/>
      <c r="GI56" s="59"/>
      <c r="GJ56" s="59"/>
      <c r="GK56" s="59"/>
      <c r="GL56" s="59"/>
      <c r="GM56" s="59"/>
      <c r="GN56" s="59"/>
      <c r="GO56" s="59"/>
      <c r="GP56" s="59"/>
      <c r="GQ56" s="59"/>
      <c r="GR56" s="59"/>
      <c r="GS56" s="59"/>
      <c r="GT56" s="59"/>
      <c r="GU56" s="59"/>
      <c r="GV56" s="59"/>
      <c r="GW56" s="59"/>
      <c r="GX56" s="59"/>
      <c r="GY56" s="59"/>
      <c r="GZ56" s="59"/>
      <c r="HA56" s="59"/>
      <c r="HB56" s="59"/>
      <c r="HC56" s="59"/>
      <c r="HD56" s="59"/>
      <c r="HE56" s="59"/>
      <c r="HF56" s="59"/>
      <c r="HG56" s="59"/>
      <c r="HH56" s="59"/>
      <c r="HI56" s="59"/>
      <c r="HJ56" s="59"/>
      <c r="HK56" s="59"/>
      <c r="HL56" s="59"/>
      <c r="HM56" s="59"/>
      <c r="HN56" s="59"/>
      <c r="HO56" s="59"/>
      <c r="HP56" s="59"/>
      <c r="HQ56" s="59"/>
      <c r="HR56" s="59"/>
      <c r="HS56" s="59"/>
      <c r="HT56" s="59"/>
      <c r="HU56" s="59"/>
      <c r="HV56" s="59"/>
      <c r="HW56" s="59"/>
      <c r="HX56" s="59"/>
      <c r="HY56" s="59"/>
      <c r="HZ56" s="59"/>
      <c r="IA56" s="59"/>
      <c r="IB56" s="59"/>
      <c r="IC56" s="59"/>
      <c r="ID56" s="59"/>
      <c r="IE56" s="59"/>
      <c r="IF56" s="59"/>
      <c r="IG56" s="59"/>
      <c r="IH56" s="59"/>
      <c r="II56" s="59"/>
      <c r="IJ56" s="59"/>
      <c r="IK56" s="59"/>
      <c r="IL56" s="59"/>
      <c r="IM56" s="59"/>
      <c r="IN56" s="59"/>
      <c r="IO56" s="59"/>
      <c r="IP56" s="59"/>
      <c r="IQ56" s="59"/>
      <c r="IR56" s="59"/>
      <c r="IS56" s="59"/>
      <c r="IT56" s="59"/>
      <c r="IU56" s="59"/>
      <c r="IV56" s="59"/>
      <c r="IW56" s="59"/>
      <c r="IX56" s="59"/>
      <c r="IY56" s="59"/>
      <c r="IZ56" s="59"/>
      <c r="JA56" s="59"/>
      <c r="JB56" s="59"/>
      <c r="JC56" s="59"/>
      <c r="JD56" s="59"/>
      <c r="JE56" s="59"/>
      <c r="JF56" s="59"/>
      <c r="JG56" s="59"/>
      <c r="JH56" s="59"/>
      <c r="JI56" s="59"/>
      <c r="JJ56" s="59"/>
    </row>
    <row r="57" spans="1:270" s="27" customFormat="1" ht="41.25" customHeight="1" x14ac:dyDescent="0.2">
      <c r="A57" s="276" t="s">
        <v>336</v>
      </c>
      <c r="B57" s="277"/>
      <c r="C57" s="272" t="s">
        <v>295</v>
      </c>
      <c r="D57" s="280" t="str">
        <f t="shared" si="2"/>
        <v>N/A</v>
      </c>
      <c r="E57" s="1020"/>
      <c r="F57" s="1020"/>
      <c r="G57" s="1021"/>
      <c r="H57" s="1021"/>
      <c r="I57" s="1021"/>
      <c r="J57" s="1022"/>
      <c r="K57" s="49"/>
      <c r="L57" s="44"/>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row>
    <row r="58" spans="1:270" s="17" customFormat="1" ht="30" hidden="1" customHeight="1" x14ac:dyDescent="0.2">
      <c r="A58" s="1053" t="s">
        <v>303</v>
      </c>
      <c r="B58" s="1054"/>
      <c r="C58" s="1054"/>
      <c r="D58" s="286" t="str">
        <f>IF(AND(D56="N/A",D56="N/A"),"N/A",ROUND(AVERAGE(D56:D57),2))</f>
        <v>N/A</v>
      </c>
      <c r="E58" s="1060"/>
      <c r="F58" s="1060"/>
      <c r="G58" s="1060"/>
      <c r="H58" s="1060"/>
      <c r="I58" s="1060"/>
      <c r="J58" s="1061"/>
      <c r="K58" s="49"/>
      <c r="L58" s="44"/>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c r="CJ58" s="59"/>
      <c r="CK58" s="59"/>
      <c r="CL58" s="59"/>
      <c r="CM58" s="59"/>
      <c r="CN58" s="59"/>
      <c r="CO58" s="59"/>
      <c r="CP58" s="59"/>
      <c r="CQ58" s="59"/>
      <c r="CR58" s="59"/>
      <c r="CS58" s="59"/>
      <c r="CT58" s="59"/>
      <c r="CU58" s="59"/>
      <c r="CV58" s="59"/>
      <c r="CW58" s="59"/>
      <c r="CX58" s="59"/>
      <c r="CY58" s="59"/>
      <c r="CZ58" s="59"/>
      <c r="DA58" s="59"/>
      <c r="DB58" s="59"/>
      <c r="DC58" s="59"/>
      <c r="DD58" s="59"/>
      <c r="DE58" s="59"/>
      <c r="DF58" s="59"/>
      <c r="DG58" s="59"/>
      <c r="DH58" s="59"/>
      <c r="DI58" s="59"/>
      <c r="DJ58" s="59"/>
      <c r="DK58" s="59"/>
      <c r="DL58" s="59"/>
      <c r="DM58" s="59"/>
      <c r="DN58" s="59"/>
      <c r="DO58" s="59"/>
      <c r="DP58" s="59"/>
      <c r="DQ58" s="59"/>
      <c r="DR58" s="59"/>
      <c r="DS58" s="59"/>
      <c r="DT58" s="59"/>
      <c r="DU58" s="59"/>
      <c r="DV58" s="59"/>
      <c r="DW58" s="59"/>
      <c r="DX58" s="59"/>
      <c r="DY58" s="59"/>
      <c r="DZ58" s="59"/>
      <c r="EA58" s="59"/>
      <c r="EB58" s="59"/>
      <c r="EC58" s="59"/>
      <c r="ED58" s="59"/>
      <c r="EE58" s="59"/>
      <c r="EF58" s="59"/>
      <c r="EG58" s="59"/>
      <c r="EH58" s="59"/>
      <c r="EI58" s="59"/>
      <c r="EJ58" s="59"/>
      <c r="EK58" s="59"/>
      <c r="EL58" s="59"/>
      <c r="EM58" s="59"/>
      <c r="EN58" s="59"/>
      <c r="EO58" s="59"/>
      <c r="EP58" s="59"/>
      <c r="EQ58" s="59"/>
      <c r="ER58" s="59"/>
      <c r="ES58" s="59"/>
      <c r="ET58" s="59"/>
      <c r="EU58" s="59"/>
      <c r="EV58" s="59"/>
      <c r="EW58" s="59"/>
      <c r="EX58" s="59"/>
      <c r="EY58" s="59"/>
      <c r="EZ58" s="59"/>
      <c r="FA58" s="59"/>
      <c r="FB58" s="59"/>
      <c r="FC58" s="59"/>
      <c r="FD58" s="59"/>
      <c r="FE58" s="59"/>
      <c r="FF58" s="59"/>
      <c r="FG58" s="59"/>
      <c r="FH58" s="59"/>
      <c r="FI58" s="59"/>
      <c r="FJ58" s="59"/>
      <c r="FK58" s="59"/>
      <c r="FL58" s="59"/>
      <c r="FM58" s="59"/>
      <c r="FN58" s="59"/>
      <c r="FO58" s="59"/>
      <c r="FP58" s="59"/>
      <c r="FQ58" s="59"/>
      <c r="FR58" s="59"/>
      <c r="FS58" s="59"/>
      <c r="FT58" s="59"/>
      <c r="FU58" s="59"/>
      <c r="FV58" s="59"/>
      <c r="FW58" s="59"/>
      <c r="FX58" s="59"/>
      <c r="FY58" s="59"/>
      <c r="FZ58" s="59"/>
      <c r="GA58" s="59"/>
      <c r="GB58" s="59"/>
      <c r="GC58" s="59"/>
      <c r="GD58" s="59"/>
      <c r="GE58" s="59"/>
      <c r="GF58" s="59"/>
      <c r="GG58" s="59"/>
      <c r="GH58" s="59"/>
      <c r="GI58" s="59"/>
      <c r="GJ58" s="59"/>
      <c r="GK58" s="59"/>
      <c r="GL58" s="59"/>
      <c r="GM58" s="59"/>
      <c r="GN58" s="59"/>
      <c r="GO58" s="59"/>
      <c r="GP58" s="59"/>
      <c r="GQ58" s="59"/>
      <c r="GR58" s="59"/>
      <c r="GS58" s="59"/>
      <c r="GT58" s="59"/>
      <c r="GU58" s="59"/>
      <c r="GV58" s="59"/>
      <c r="GW58" s="59"/>
      <c r="GX58" s="59"/>
      <c r="GY58" s="59"/>
      <c r="GZ58" s="59"/>
      <c r="HA58" s="59"/>
      <c r="HB58" s="59"/>
      <c r="HC58" s="59"/>
      <c r="HD58" s="59"/>
      <c r="HE58" s="59"/>
      <c r="HF58" s="59"/>
      <c r="HG58" s="59"/>
      <c r="HH58" s="59"/>
      <c r="HI58" s="59"/>
      <c r="HJ58" s="59"/>
      <c r="HK58" s="59"/>
      <c r="HL58" s="59"/>
      <c r="HM58" s="59"/>
      <c r="HN58" s="59"/>
      <c r="HO58" s="59"/>
      <c r="HP58" s="59"/>
      <c r="HQ58" s="59"/>
      <c r="HR58" s="59"/>
      <c r="HS58" s="59"/>
      <c r="HT58" s="59"/>
      <c r="HU58" s="59"/>
      <c r="HV58" s="59"/>
      <c r="HW58" s="59"/>
      <c r="HX58" s="59"/>
      <c r="HY58" s="59"/>
      <c r="HZ58" s="59"/>
      <c r="IA58" s="59"/>
      <c r="IB58" s="59"/>
      <c r="IC58" s="59"/>
      <c r="ID58" s="59"/>
      <c r="IE58" s="59"/>
      <c r="IF58" s="59"/>
      <c r="IG58" s="59"/>
      <c r="IH58" s="59"/>
      <c r="II58" s="59"/>
      <c r="IJ58" s="59"/>
      <c r="IK58" s="59"/>
      <c r="IL58" s="59"/>
      <c r="IM58" s="59"/>
      <c r="IN58" s="59"/>
      <c r="IO58" s="59"/>
      <c r="IP58" s="59"/>
      <c r="IQ58" s="59"/>
      <c r="IR58" s="59"/>
      <c r="IS58" s="59"/>
      <c r="IT58" s="59"/>
      <c r="IU58" s="59"/>
      <c r="IV58" s="59"/>
      <c r="IW58" s="59"/>
      <c r="IX58" s="59"/>
      <c r="IY58" s="59"/>
      <c r="IZ58" s="59"/>
      <c r="JA58" s="59"/>
      <c r="JB58" s="59"/>
      <c r="JC58" s="59"/>
      <c r="JD58" s="59"/>
      <c r="JE58" s="59"/>
      <c r="JF58" s="59"/>
      <c r="JG58" s="59"/>
      <c r="JH58" s="59"/>
      <c r="JI58" s="59"/>
      <c r="JJ58" s="59"/>
    </row>
    <row r="59" spans="1:270" s="17" customFormat="1" ht="30" customHeight="1" x14ac:dyDescent="0.2">
      <c r="A59" s="1023" t="s">
        <v>160</v>
      </c>
      <c r="B59" s="1062"/>
      <c r="C59" s="1062"/>
      <c r="D59" s="262" t="str">
        <f>IF(AND(D60="N/A",D61="N/A",D62="N/A",D63="N/A",D64="N/A",D65="N/A",D66="N/A",D67="N/A",D68="N/A",D69="N/A",D70="N/A"),"N/A",ROUND(AVERAGE(D60:D70),2))</f>
        <v>N/A</v>
      </c>
      <c r="E59" s="266"/>
      <c r="F59" s="266"/>
      <c r="G59" s="266"/>
      <c r="H59" s="266"/>
      <c r="I59" s="266"/>
      <c r="J59" s="263"/>
      <c r="K59" s="49"/>
      <c r="L59" s="44"/>
      <c r="M59" s="59"/>
      <c r="N59" s="59"/>
      <c r="O59" s="59"/>
      <c r="P59" s="59"/>
      <c r="Q59" s="59"/>
      <c r="R59" s="59"/>
      <c r="S59" s="59"/>
      <c r="T59" s="59"/>
      <c r="U59" s="59"/>
      <c r="V59" s="59"/>
      <c r="W59" s="59"/>
      <c r="X59" s="59"/>
      <c r="Y59" s="59"/>
      <c r="Z59" s="59"/>
      <c r="AA59" s="59"/>
      <c r="AB59" s="59"/>
      <c r="AC59" s="59"/>
      <c r="AD59" s="59"/>
      <c r="AE59" s="59"/>
      <c r="AF59" s="59"/>
      <c r="AG59" s="59"/>
      <c r="AH59" s="59"/>
      <c r="AI59" s="59"/>
      <c r="AJ59" s="59"/>
      <c r="AK59" s="59"/>
      <c r="AL59" s="59"/>
      <c r="AM59" s="59"/>
      <c r="AN59" s="59"/>
      <c r="AO59" s="59"/>
      <c r="AP59" s="59"/>
      <c r="AQ59" s="59"/>
      <c r="AR59" s="59"/>
      <c r="AS59" s="59"/>
      <c r="AT59" s="59"/>
      <c r="AU59" s="59"/>
      <c r="AV59" s="59"/>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c r="CJ59" s="59"/>
      <c r="CK59" s="59"/>
      <c r="CL59" s="59"/>
      <c r="CM59" s="59"/>
      <c r="CN59" s="59"/>
      <c r="CO59" s="59"/>
      <c r="CP59" s="59"/>
      <c r="CQ59" s="59"/>
      <c r="CR59" s="59"/>
      <c r="CS59" s="59"/>
      <c r="CT59" s="59"/>
      <c r="CU59" s="59"/>
      <c r="CV59" s="59"/>
      <c r="CW59" s="59"/>
      <c r="CX59" s="59"/>
      <c r="CY59" s="59"/>
      <c r="CZ59" s="59"/>
      <c r="DA59" s="59"/>
      <c r="DB59" s="59"/>
      <c r="DC59" s="59"/>
      <c r="DD59" s="59"/>
      <c r="DE59" s="59"/>
      <c r="DF59" s="59"/>
      <c r="DG59" s="59"/>
      <c r="DH59" s="59"/>
      <c r="DI59" s="59"/>
      <c r="DJ59" s="59"/>
      <c r="DK59" s="59"/>
      <c r="DL59" s="59"/>
      <c r="DM59" s="59"/>
      <c r="DN59" s="59"/>
      <c r="DO59" s="59"/>
      <c r="DP59" s="59"/>
      <c r="DQ59" s="59"/>
      <c r="DR59" s="59"/>
      <c r="DS59" s="59"/>
      <c r="DT59" s="59"/>
      <c r="DU59" s="59"/>
      <c r="DV59" s="59"/>
      <c r="DW59" s="59"/>
      <c r="DX59" s="59"/>
      <c r="DY59" s="59"/>
      <c r="DZ59" s="59"/>
      <c r="EA59" s="59"/>
      <c r="EB59" s="59"/>
      <c r="EC59" s="59"/>
      <c r="ED59" s="59"/>
      <c r="EE59" s="59"/>
      <c r="EF59" s="59"/>
      <c r="EG59" s="59"/>
      <c r="EH59" s="59"/>
      <c r="EI59" s="59"/>
      <c r="EJ59" s="59"/>
      <c r="EK59" s="59"/>
      <c r="EL59" s="59"/>
      <c r="EM59" s="59"/>
      <c r="EN59" s="59"/>
      <c r="EO59" s="59"/>
      <c r="EP59" s="59"/>
      <c r="EQ59" s="59"/>
      <c r="ER59" s="59"/>
      <c r="ES59" s="59"/>
      <c r="ET59" s="59"/>
      <c r="EU59" s="59"/>
      <c r="EV59" s="59"/>
      <c r="EW59" s="59"/>
      <c r="EX59" s="59"/>
      <c r="EY59" s="59"/>
      <c r="EZ59" s="59"/>
      <c r="FA59" s="59"/>
      <c r="FB59" s="59"/>
      <c r="FC59" s="59"/>
      <c r="FD59" s="59"/>
      <c r="FE59" s="59"/>
      <c r="FF59" s="59"/>
      <c r="FG59" s="59"/>
      <c r="FH59" s="59"/>
      <c r="FI59" s="59"/>
      <c r="FJ59" s="59"/>
      <c r="FK59" s="59"/>
      <c r="FL59" s="59"/>
      <c r="FM59" s="59"/>
      <c r="FN59" s="59"/>
      <c r="FO59" s="59"/>
      <c r="FP59" s="59"/>
      <c r="FQ59" s="59"/>
      <c r="FR59" s="59"/>
      <c r="FS59" s="59"/>
      <c r="FT59" s="59"/>
      <c r="FU59" s="59"/>
      <c r="FV59" s="59"/>
      <c r="FW59" s="59"/>
      <c r="FX59" s="59"/>
      <c r="FY59" s="59"/>
      <c r="FZ59" s="59"/>
      <c r="GA59" s="59"/>
      <c r="GB59" s="59"/>
      <c r="GC59" s="59"/>
      <c r="GD59" s="59"/>
      <c r="GE59" s="59"/>
      <c r="GF59" s="59"/>
      <c r="GG59" s="59"/>
      <c r="GH59" s="59"/>
      <c r="GI59" s="59"/>
      <c r="GJ59" s="59"/>
      <c r="GK59" s="59"/>
      <c r="GL59" s="59"/>
      <c r="GM59" s="59"/>
      <c r="GN59" s="59"/>
      <c r="GO59" s="59"/>
      <c r="GP59" s="59"/>
      <c r="GQ59" s="59"/>
      <c r="GR59" s="59"/>
      <c r="GS59" s="59"/>
      <c r="GT59" s="59"/>
      <c r="GU59" s="59"/>
      <c r="GV59" s="59"/>
      <c r="GW59" s="59"/>
      <c r="GX59" s="59"/>
      <c r="GY59" s="59"/>
      <c r="GZ59" s="59"/>
      <c r="HA59" s="59"/>
      <c r="HB59" s="59"/>
      <c r="HC59" s="59"/>
      <c r="HD59" s="59"/>
      <c r="HE59" s="59"/>
      <c r="HF59" s="59"/>
      <c r="HG59" s="59"/>
      <c r="HH59" s="59"/>
      <c r="HI59" s="59"/>
      <c r="HJ59" s="59"/>
      <c r="HK59" s="59"/>
      <c r="HL59" s="59"/>
      <c r="HM59" s="59"/>
      <c r="HN59" s="59"/>
      <c r="HO59" s="59"/>
      <c r="HP59" s="59"/>
      <c r="HQ59" s="59"/>
      <c r="HR59" s="59"/>
      <c r="HS59" s="59"/>
      <c r="HT59" s="59"/>
      <c r="HU59" s="59"/>
      <c r="HV59" s="59"/>
      <c r="HW59" s="59"/>
      <c r="HX59" s="59"/>
      <c r="HY59" s="59"/>
      <c r="HZ59" s="59"/>
      <c r="IA59" s="59"/>
      <c r="IB59" s="59"/>
      <c r="IC59" s="59"/>
      <c r="ID59" s="59"/>
      <c r="IE59" s="59"/>
      <c r="IF59" s="59"/>
      <c r="IG59" s="59"/>
      <c r="IH59" s="59"/>
      <c r="II59" s="59"/>
      <c r="IJ59" s="59"/>
      <c r="IK59" s="59"/>
      <c r="IL59" s="59"/>
      <c r="IM59" s="59"/>
      <c r="IN59" s="59"/>
      <c r="IO59" s="59"/>
      <c r="IP59" s="59"/>
      <c r="IQ59" s="59"/>
      <c r="IR59" s="59"/>
      <c r="IS59" s="59"/>
      <c r="IT59" s="59"/>
      <c r="IU59" s="59"/>
      <c r="IV59" s="59"/>
      <c r="IW59" s="59"/>
      <c r="IX59" s="59"/>
      <c r="IY59" s="59"/>
      <c r="IZ59" s="59"/>
      <c r="JA59" s="59"/>
      <c r="JB59" s="59"/>
      <c r="JC59" s="59"/>
      <c r="JD59" s="59"/>
      <c r="JE59" s="59"/>
      <c r="JF59" s="59"/>
      <c r="JG59" s="59"/>
      <c r="JH59" s="59"/>
      <c r="JI59" s="59"/>
      <c r="JJ59" s="59"/>
    </row>
    <row r="60" spans="1:270" s="27" customFormat="1" ht="57.75" customHeight="1" x14ac:dyDescent="0.2">
      <c r="A60" s="184">
        <v>11</v>
      </c>
      <c r="B60" s="202"/>
      <c r="C60" s="178" t="s">
        <v>248</v>
      </c>
      <c r="D60" s="183" t="str">
        <f t="shared" ref="D60:D71" si="3">IF(E60="Yes - completely",4,IF(E60="Mostly",3,IF(E60="Partly",2,IF(E60="No - not at all",1,"N/A"))))</f>
        <v>N/A</v>
      </c>
      <c r="E60" s="1019"/>
      <c r="F60" s="1020"/>
      <c r="G60" s="1021"/>
      <c r="H60" s="1021"/>
      <c r="I60" s="1021"/>
      <c r="J60" s="1022"/>
      <c r="K60" s="51" t="str">
        <f>IF(AND(J60&lt;&gt;"Yes - completely", J60&lt;&gt;""),"Please Provide a Comment.","")</f>
        <v/>
      </c>
      <c r="L60" s="44"/>
      <c r="M60" s="59"/>
      <c r="N60" s="59"/>
      <c r="O60" s="59"/>
      <c r="P60" s="59"/>
      <c r="Q60" s="59"/>
      <c r="R60" s="59"/>
      <c r="S60" s="59"/>
      <c r="T60" s="59"/>
      <c r="U60" s="59"/>
      <c r="V60" s="59"/>
      <c r="W60" s="59"/>
      <c r="X60" s="59"/>
      <c r="Y60" s="59"/>
      <c r="Z60" s="59"/>
      <c r="AA60" s="59"/>
      <c r="AB60" s="59"/>
      <c r="AC60" s="59"/>
      <c r="AD60" s="59"/>
      <c r="AE60" s="59"/>
      <c r="AF60" s="59"/>
      <c r="AG60" s="59"/>
      <c r="AH60" s="59"/>
      <c r="AI60" s="59"/>
      <c r="AJ60" s="59"/>
      <c r="AK60" s="59"/>
      <c r="AL60" s="59"/>
      <c r="AM60" s="59"/>
      <c r="AN60" s="59"/>
      <c r="AO60" s="59"/>
      <c r="AP60" s="59"/>
      <c r="AQ60" s="59"/>
      <c r="AR60" s="59"/>
      <c r="AS60" s="59"/>
      <c r="AT60" s="59"/>
      <c r="AU60" s="59"/>
      <c r="AV60" s="59"/>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c r="CJ60" s="59"/>
      <c r="CK60" s="59"/>
      <c r="CL60" s="59"/>
      <c r="CM60" s="59"/>
      <c r="CN60" s="59"/>
      <c r="CO60" s="59"/>
      <c r="CP60" s="59"/>
      <c r="CQ60" s="59"/>
      <c r="CR60" s="59"/>
      <c r="CS60" s="59"/>
      <c r="CT60" s="59"/>
      <c r="CU60" s="59"/>
      <c r="CV60" s="59"/>
      <c r="CW60" s="59"/>
      <c r="CX60" s="59"/>
      <c r="CY60" s="59"/>
      <c r="CZ60" s="59"/>
      <c r="DA60" s="59"/>
      <c r="DB60" s="59"/>
      <c r="DC60" s="59"/>
      <c r="DD60" s="59"/>
      <c r="DE60" s="59"/>
      <c r="DF60" s="59"/>
      <c r="DG60" s="59"/>
      <c r="DH60" s="59"/>
      <c r="DI60" s="59"/>
      <c r="DJ60" s="59"/>
      <c r="DK60" s="59"/>
      <c r="DL60" s="59"/>
      <c r="DM60" s="59"/>
      <c r="DN60" s="59"/>
      <c r="DO60" s="59"/>
      <c r="DP60" s="59"/>
      <c r="DQ60" s="59"/>
      <c r="DR60" s="59"/>
      <c r="DS60" s="59"/>
      <c r="DT60" s="59"/>
      <c r="DU60" s="59"/>
      <c r="DV60" s="59"/>
      <c r="DW60" s="59"/>
      <c r="DX60" s="59"/>
      <c r="DY60" s="59"/>
      <c r="DZ60" s="59"/>
      <c r="EA60" s="59"/>
      <c r="EB60" s="59"/>
      <c r="EC60" s="59"/>
      <c r="ED60" s="59"/>
      <c r="EE60" s="59"/>
      <c r="EF60" s="59"/>
      <c r="EG60" s="59"/>
      <c r="EH60" s="59"/>
      <c r="EI60" s="59"/>
      <c r="EJ60" s="59"/>
      <c r="EK60" s="59"/>
      <c r="EL60" s="59"/>
      <c r="EM60" s="59"/>
      <c r="EN60" s="59"/>
      <c r="EO60" s="59"/>
      <c r="EP60" s="59"/>
      <c r="EQ60" s="59"/>
      <c r="ER60" s="59"/>
      <c r="ES60" s="59"/>
      <c r="ET60" s="59"/>
      <c r="EU60" s="59"/>
      <c r="EV60" s="59"/>
      <c r="EW60" s="59"/>
      <c r="EX60" s="59"/>
      <c r="EY60" s="59"/>
      <c r="EZ60" s="59"/>
      <c r="FA60" s="59"/>
      <c r="FB60" s="59"/>
      <c r="FC60" s="59"/>
      <c r="FD60" s="59"/>
      <c r="FE60" s="59"/>
      <c r="FF60" s="59"/>
      <c r="FG60" s="59"/>
      <c r="FH60" s="59"/>
      <c r="FI60" s="59"/>
      <c r="FJ60" s="59"/>
      <c r="FK60" s="59"/>
      <c r="FL60" s="59"/>
      <c r="FM60" s="59"/>
      <c r="FN60" s="59"/>
      <c r="FO60" s="59"/>
      <c r="FP60" s="59"/>
      <c r="FQ60" s="59"/>
      <c r="FR60" s="59"/>
      <c r="FS60" s="59"/>
      <c r="FT60" s="59"/>
      <c r="FU60" s="59"/>
      <c r="FV60" s="59"/>
      <c r="FW60" s="59"/>
      <c r="FX60" s="59"/>
      <c r="FY60" s="59"/>
      <c r="FZ60" s="59"/>
      <c r="GA60" s="59"/>
      <c r="GB60" s="59"/>
      <c r="GC60" s="59"/>
      <c r="GD60" s="59"/>
      <c r="GE60" s="59"/>
      <c r="GF60" s="59"/>
      <c r="GG60" s="59"/>
      <c r="GH60" s="59"/>
      <c r="GI60" s="59"/>
      <c r="GJ60" s="59"/>
      <c r="GK60" s="59"/>
      <c r="GL60" s="59"/>
      <c r="GM60" s="59"/>
      <c r="GN60" s="59"/>
      <c r="GO60" s="59"/>
      <c r="GP60" s="59"/>
      <c r="GQ60" s="59"/>
      <c r="GR60" s="59"/>
      <c r="GS60" s="59"/>
      <c r="GT60" s="59"/>
      <c r="GU60" s="59"/>
      <c r="GV60" s="59"/>
      <c r="GW60" s="59"/>
      <c r="GX60" s="59"/>
      <c r="GY60" s="59"/>
      <c r="GZ60" s="59"/>
      <c r="HA60" s="59"/>
      <c r="HB60" s="59"/>
      <c r="HC60" s="59"/>
      <c r="HD60" s="59"/>
      <c r="HE60" s="59"/>
      <c r="HF60" s="59"/>
      <c r="HG60" s="59"/>
      <c r="HH60" s="59"/>
      <c r="HI60" s="59"/>
      <c r="HJ60" s="59"/>
      <c r="HK60" s="59"/>
      <c r="HL60" s="59"/>
      <c r="HM60" s="59"/>
      <c r="HN60" s="59"/>
      <c r="HO60" s="59"/>
      <c r="HP60" s="59"/>
      <c r="HQ60" s="59"/>
      <c r="HR60" s="59"/>
      <c r="HS60" s="59"/>
      <c r="HT60" s="59"/>
      <c r="HU60" s="59"/>
      <c r="HV60" s="59"/>
      <c r="HW60" s="59"/>
      <c r="HX60" s="59"/>
      <c r="HY60" s="59"/>
      <c r="HZ60" s="59"/>
      <c r="IA60" s="59"/>
      <c r="IB60" s="59"/>
      <c r="IC60" s="59"/>
      <c r="ID60" s="59"/>
      <c r="IE60" s="59"/>
      <c r="IF60" s="59"/>
      <c r="IG60" s="59"/>
      <c r="IH60" s="59"/>
      <c r="II60" s="59"/>
      <c r="IJ60" s="59"/>
      <c r="IK60" s="59"/>
      <c r="IL60" s="59"/>
      <c r="IM60" s="59"/>
      <c r="IN60" s="59"/>
      <c r="IO60" s="59"/>
      <c r="IP60" s="59"/>
      <c r="IQ60" s="59"/>
      <c r="IR60" s="59"/>
      <c r="IS60" s="59"/>
      <c r="IT60" s="59"/>
      <c r="IU60" s="59"/>
      <c r="IV60" s="59"/>
      <c r="IW60" s="59"/>
      <c r="IX60" s="59"/>
      <c r="IY60" s="59"/>
      <c r="IZ60" s="59"/>
      <c r="JA60" s="59"/>
      <c r="JB60" s="59"/>
      <c r="JC60" s="59"/>
      <c r="JD60" s="59"/>
      <c r="JE60" s="59"/>
      <c r="JF60" s="59"/>
      <c r="JG60" s="59"/>
      <c r="JH60" s="59"/>
      <c r="JI60" s="59"/>
      <c r="JJ60" s="59"/>
    </row>
    <row r="61" spans="1:270" s="17" customFormat="1" ht="62.25" customHeight="1" x14ac:dyDescent="0.2">
      <c r="A61" s="184">
        <v>12</v>
      </c>
      <c r="B61" s="202"/>
      <c r="C61" s="178" t="s">
        <v>304</v>
      </c>
      <c r="D61" s="183" t="str">
        <f t="shared" si="3"/>
        <v>N/A</v>
      </c>
      <c r="E61" s="1019"/>
      <c r="F61" s="1020"/>
      <c r="G61" s="1021"/>
      <c r="H61" s="1021"/>
      <c r="I61" s="1021"/>
      <c r="J61" s="1022"/>
      <c r="K61" s="51" t="str">
        <f>IF(AND(J61&lt;&gt;"Yes - completely", J61&lt;&gt;""),"Please Provide a Comment.","")</f>
        <v/>
      </c>
      <c r="L61" s="44"/>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row>
    <row r="62" spans="1:270" s="17" customFormat="1" ht="63.75" customHeight="1" x14ac:dyDescent="0.2">
      <c r="A62" s="184">
        <v>13</v>
      </c>
      <c r="B62" s="202"/>
      <c r="C62" s="178" t="s">
        <v>385</v>
      </c>
      <c r="D62" s="183" t="str">
        <f t="shared" si="3"/>
        <v>N/A</v>
      </c>
      <c r="E62" s="1019"/>
      <c r="F62" s="1020"/>
      <c r="G62" s="1076"/>
      <c r="H62" s="1077"/>
      <c r="I62" s="1077"/>
      <c r="J62" s="1078"/>
      <c r="K62" s="51" t="str">
        <f>IF(AND(J62&lt;&gt;"Yes - completely", J62&lt;&gt;""),"Please Provide a Comment.","")</f>
        <v/>
      </c>
      <c r="L62" s="44"/>
      <c r="M62" s="59"/>
      <c r="N62" s="59"/>
      <c r="O62" s="59"/>
      <c r="P62" s="59"/>
      <c r="Q62" s="59"/>
      <c r="R62" s="59"/>
      <c r="S62" s="59"/>
      <c r="T62" s="59"/>
      <c r="U62" s="59"/>
      <c r="V62" s="59"/>
      <c r="W62" s="59"/>
      <c r="X62" s="59"/>
      <c r="Y62" s="59"/>
      <c r="Z62" s="59"/>
      <c r="AA62" s="59"/>
      <c r="AB62" s="59"/>
      <c r="AC62" s="59"/>
      <c r="AD62" s="59"/>
      <c r="AE62" s="59"/>
      <c r="AF62" s="59"/>
      <c r="AG62" s="59"/>
      <c r="AH62" s="59"/>
      <c r="AI62" s="59"/>
      <c r="AJ62" s="59"/>
      <c r="AK62" s="59"/>
      <c r="AL62" s="59"/>
      <c r="AM62" s="59"/>
      <c r="AN62" s="59"/>
      <c r="AO62" s="59"/>
      <c r="AP62" s="59"/>
      <c r="AQ62" s="59"/>
      <c r="AR62" s="59"/>
      <c r="AS62" s="59"/>
      <c r="AT62" s="59"/>
      <c r="AU62" s="59"/>
      <c r="AV62" s="59"/>
      <c r="AW62" s="59"/>
      <c r="AX62" s="59"/>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c r="CJ62" s="59"/>
      <c r="CK62" s="59"/>
      <c r="CL62" s="59"/>
      <c r="CM62" s="59"/>
      <c r="CN62" s="59"/>
      <c r="CO62" s="59"/>
      <c r="CP62" s="59"/>
      <c r="CQ62" s="59"/>
      <c r="CR62" s="59"/>
      <c r="CS62" s="59"/>
      <c r="CT62" s="59"/>
      <c r="CU62" s="59"/>
      <c r="CV62" s="59"/>
      <c r="CW62" s="59"/>
      <c r="CX62" s="59"/>
      <c r="CY62" s="59"/>
      <c r="CZ62" s="59"/>
      <c r="DA62" s="59"/>
      <c r="DB62" s="59"/>
      <c r="DC62" s="59"/>
      <c r="DD62" s="59"/>
      <c r="DE62" s="59"/>
      <c r="DF62" s="59"/>
      <c r="DG62" s="59"/>
      <c r="DH62" s="59"/>
      <c r="DI62" s="59"/>
      <c r="DJ62" s="59"/>
      <c r="DK62" s="59"/>
      <c r="DL62" s="59"/>
      <c r="DM62" s="59"/>
      <c r="DN62" s="59"/>
      <c r="DO62" s="59"/>
      <c r="DP62" s="59"/>
      <c r="DQ62" s="59"/>
      <c r="DR62" s="59"/>
      <c r="DS62" s="59"/>
      <c r="DT62" s="59"/>
      <c r="DU62" s="59"/>
      <c r="DV62" s="59"/>
      <c r="DW62" s="59"/>
      <c r="DX62" s="59"/>
      <c r="DY62" s="59"/>
      <c r="DZ62" s="59"/>
      <c r="EA62" s="59"/>
      <c r="EB62" s="59"/>
      <c r="EC62" s="59"/>
      <c r="ED62" s="59"/>
      <c r="EE62" s="59"/>
      <c r="EF62" s="59"/>
      <c r="EG62" s="59"/>
      <c r="EH62" s="59"/>
      <c r="EI62" s="59"/>
      <c r="EJ62" s="59"/>
      <c r="EK62" s="59"/>
      <c r="EL62" s="59"/>
      <c r="EM62" s="59"/>
      <c r="EN62" s="59"/>
      <c r="EO62" s="59"/>
      <c r="EP62" s="59"/>
      <c r="EQ62" s="59"/>
      <c r="ER62" s="59"/>
      <c r="ES62" s="59"/>
      <c r="ET62" s="59"/>
      <c r="EU62" s="59"/>
      <c r="EV62" s="59"/>
      <c r="EW62" s="59"/>
      <c r="EX62" s="59"/>
      <c r="EY62" s="59"/>
      <c r="EZ62" s="59"/>
      <c r="FA62" s="59"/>
      <c r="FB62" s="59"/>
      <c r="FC62" s="59"/>
      <c r="FD62" s="59"/>
      <c r="FE62" s="59"/>
      <c r="FF62" s="59"/>
      <c r="FG62" s="59"/>
      <c r="FH62" s="59"/>
      <c r="FI62" s="59"/>
      <c r="FJ62" s="59"/>
      <c r="FK62" s="59"/>
      <c r="FL62" s="59"/>
      <c r="FM62" s="59"/>
      <c r="FN62" s="59"/>
      <c r="FO62" s="59"/>
      <c r="FP62" s="59"/>
      <c r="FQ62" s="59"/>
      <c r="FR62" s="59"/>
      <c r="FS62" s="59"/>
      <c r="FT62" s="59"/>
      <c r="FU62" s="59"/>
      <c r="FV62" s="59"/>
      <c r="FW62" s="59"/>
      <c r="FX62" s="59"/>
      <c r="FY62" s="59"/>
      <c r="FZ62" s="59"/>
      <c r="GA62" s="59"/>
      <c r="GB62" s="59"/>
      <c r="GC62" s="59"/>
      <c r="GD62" s="59"/>
      <c r="GE62" s="59"/>
      <c r="GF62" s="59"/>
      <c r="GG62" s="59"/>
      <c r="GH62" s="59"/>
      <c r="GI62" s="59"/>
      <c r="GJ62" s="59"/>
      <c r="GK62" s="59"/>
      <c r="GL62" s="59"/>
      <c r="GM62" s="59"/>
      <c r="GN62" s="59"/>
      <c r="GO62" s="59"/>
      <c r="GP62" s="59"/>
      <c r="GQ62" s="59"/>
      <c r="GR62" s="59"/>
      <c r="GS62" s="59"/>
      <c r="GT62" s="59"/>
      <c r="GU62" s="59"/>
      <c r="GV62" s="59"/>
      <c r="GW62" s="59"/>
      <c r="GX62" s="59"/>
      <c r="GY62" s="59"/>
      <c r="GZ62" s="59"/>
      <c r="HA62" s="59"/>
      <c r="HB62" s="59"/>
      <c r="HC62" s="59"/>
      <c r="HD62" s="59"/>
      <c r="HE62" s="59"/>
      <c r="HF62" s="59"/>
      <c r="HG62" s="59"/>
      <c r="HH62" s="59"/>
      <c r="HI62" s="59"/>
      <c r="HJ62" s="59"/>
      <c r="HK62" s="59"/>
      <c r="HL62" s="59"/>
      <c r="HM62" s="59"/>
      <c r="HN62" s="59"/>
      <c r="HO62" s="59"/>
      <c r="HP62" s="59"/>
      <c r="HQ62" s="59"/>
      <c r="HR62" s="59"/>
      <c r="HS62" s="59"/>
      <c r="HT62" s="59"/>
      <c r="HU62" s="59"/>
      <c r="HV62" s="59"/>
      <c r="HW62" s="59"/>
      <c r="HX62" s="59"/>
      <c r="HY62" s="59"/>
      <c r="HZ62" s="59"/>
      <c r="IA62" s="59"/>
      <c r="IB62" s="59"/>
      <c r="IC62" s="59"/>
      <c r="ID62" s="59"/>
      <c r="IE62" s="59"/>
      <c r="IF62" s="59"/>
      <c r="IG62" s="59"/>
      <c r="IH62" s="59"/>
      <c r="II62" s="59"/>
      <c r="IJ62" s="59"/>
      <c r="IK62" s="59"/>
      <c r="IL62" s="59"/>
      <c r="IM62" s="59"/>
      <c r="IN62" s="59"/>
      <c r="IO62" s="59"/>
      <c r="IP62" s="59"/>
      <c r="IQ62" s="59"/>
      <c r="IR62" s="59"/>
      <c r="IS62" s="59"/>
      <c r="IT62" s="59"/>
      <c r="IU62" s="59"/>
      <c r="IV62" s="59"/>
      <c r="IW62" s="59"/>
      <c r="IX62" s="59"/>
      <c r="IY62" s="59"/>
      <c r="IZ62" s="59"/>
      <c r="JA62" s="59"/>
      <c r="JB62" s="59"/>
      <c r="JC62" s="59"/>
      <c r="JD62" s="59"/>
      <c r="JE62" s="59"/>
      <c r="JF62" s="59"/>
      <c r="JG62" s="59"/>
      <c r="JH62" s="59"/>
      <c r="JI62" s="59"/>
      <c r="JJ62" s="59"/>
    </row>
    <row r="63" spans="1:270" s="17" customFormat="1" ht="60" customHeight="1" x14ac:dyDescent="0.2">
      <c r="A63" s="184">
        <v>14</v>
      </c>
      <c r="B63" s="202"/>
      <c r="C63" s="178" t="s">
        <v>249</v>
      </c>
      <c r="D63" s="183" t="str">
        <f t="shared" si="3"/>
        <v>N/A</v>
      </c>
      <c r="E63" s="1019"/>
      <c r="F63" s="1020"/>
      <c r="G63" s="1076"/>
      <c r="H63" s="1077"/>
      <c r="I63" s="1077"/>
      <c r="J63" s="1078"/>
      <c r="K63" s="51"/>
      <c r="L63" s="44"/>
      <c r="M63" s="59"/>
      <c r="N63" s="59"/>
      <c r="O63" s="59"/>
      <c r="P63" s="59"/>
      <c r="Q63" s="59"/>
      <c r="R63" s="59"/>
      <c r="S63" s="59"/>
      <c r="T63" s="59"/>
      <c r="U63" s="59"/>
      <c r="V63" s="59"/>
      <c r="W63" s="59"/>
      <c r="X63" s="59"/>
      <c r="Y63" s="59"/>
      <c r="Z63" s="59"/>
      <c r="AA63" s="59"/>
      <c r="AB63" s="59"/>
      <c r="AC63" s="59"/>
      <c r="AD63" s="59"/>
      <c r="AE63" s="59"/>
      <c r="AF63" s="59"/>
      <c r="AG63" s="59"/>
      <c r="AH63" s="59"/>
      <c r="AI63" s="59"/>
      <c r="AJ63" s="59"/>
      <c r="AK63" s="59"/>
      <c r="AL63" s="59"/>
      <c r="AM63" s="59"/>
      <c r="AN63" s="59"/>
      <c r="AO63" s="59"/>
      <c r="AP63" s="59"/>
      <c r="AQ63" s="59"/>
      <c r="AR63" s="59"/>
      <c r="AS63" s="59"/>
      <c r="AT63" s="59"/>
      <c r="AU63" s="59"/>
      <c r="AV63" s="59"/>
      <c r="AW63" s="59"/>
      <c r="AX63" s="59"/>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c r="CJ63" s="59"/>
      <c r="CK63" s="59"/>
      <c r="CL63" s="59"/>
      <c r="CM63" s="59"/>
      <c r="CN63" s="59"/>
      <c r="CO63" s="59"/>
      <c r="CP63" s="59"/>
      <c r="CQ63" s="59"/>
      <c r="CR63" s="59"/>
      <c r="CS63" s="59"/>
      <c r="CT63" s="59"/>
      <c r="CU63" s="59"/>
      <c r="CV63" s="59"/>
      <c r="CW63" s="59"/>
      <c r="CX63" s="59"/>
      <c r="CY63" s="59"/>
      <c r="CZ63" s="59"/>
      <c r="DA63" s="59"/>
      <c r="DB63" s="59"/>
      <c r="DC63" s="59"/>
      <c r="DD63" s="59"/>
      <c r="DE63" s="59"/>
      <c r="DF63" s="59"/>
      <c r="DG63" s="59"/>
      <c r="DH63" s="59"/>
      <c r="DI63" s="59"/>
      <c r="DJ63" s="59"/>
      <c r="DK63" s="59"/>
      <c r="DL63" s="59"/>
      <c r="DM63" s="59"/>
      <c r="DN63" s="59"/>
      <c r="DO63" s="59"/>
      <c r="DP63" s="59"/>
      <c r="DQ63" s="59"/>
      <c r="DR63" s="59"/>
      <c r="DS63" s="59"/>
      <c r="DT63" s="59"/>
      <c r="DU63" s="59"/>
      <c r="DV63" s="59"/>
      <c r="DW63" s="59"/>
      <c r="DX63" s="59"/>
      <c r="DY63" s="59"/>
      <c r="DZ63" s="59"/>
      <c r="EA63" s="59"/>
      <c r="EB63" s="59"/>
      <c r="EC63" s="59"/>
      <c r="ED63" s="59"/>
      <c r="EE63" s="59"/>
      <c r="EF63" s="59"/>
      <c r="EG63" s="59"/>
      <c r="EH63" s="59"/>
      <c r="EI63" s="59"/>
      <c r="EJ63" s="59"/>
      <c r="EK63" s="59"/>
      <c r="EL63" s="59"/>
      <c r="EM63" s="59"/>
      <c r="EN63" s="59"/>
      <c r="EO63" s="59"/>
      <c r="EP63" s="59"/>
      <c r="EQ63" s="59"/>
      <c r="ER63" s="59"/>
      <c r="ES63" s="59"/>
      <c r="ET63" s="59"/>
      <c r="EU63" s="59"/>
      <c r="EV63" s="59"/>
      <c r="EW63" s="59"/>
      <c r="EX63" s="59"/>
      <c r="EY63" s="59"/>
      <c r="EZ63" s="59"/>
      <c r="FA63" s="59"/>
      <c r="FB63" s="59"/>
      <c r="FC63" s="59"/>
      <c r="FD63" s="59"/>
      <c r="FE63" s="59"/>
      <c r="FF63" s="59"/>
      <c r="FG63" s="59"/>
      <c r="FH63" s="59"/>
      <c r="FI63" s="59"/>
      <c r="FJ63" s="59"/>
      <c r="FK63" s="59"/>
      <c r="FL63" s="59"/>
      <c r="FM63" s="59"/>
      <c r="FN63" s="59"/>
      <c r="FO63" s="59"/>
      <c r="FP63" s="59"/>
      <c r="FQ63" s="59"/>
      <c r="FR63" s="59"/>
      <c r="FS63" s="59"/>
      <c r="FT63" s="59"/>
      <c r="FU63" s="59"/>
      <c r="FV63" s="59"/>
      <c r="FW63" s="59"/>
      <c r="FX63" s="59"/>
      <c r="FY63" s="59"/>
      <c r="FZ63" s="59"/>
      <c r="GA63" s="59"/>
      <c r="GB63" s="59"/>
      <c r="GC63" s="59"/>
      <c r="GD63" s="59"/>
      <c r="GE63" s="59"/>
      <c r="GF63" s="59"/>
      <c r="GG63" s="59"/>
      <c r="GH63" s="59"/>
      <c r="GI63" s="59"/>
      <c r="GJ63" s="59"/>
      <c r="GK63" s="59"/>
      <c r="GL63" s="59"/>
      <c r="GM63" s="59"/>
      <c r="GN63" s="59"/>
      <c r="GO63" s="59"/>
      <c r="GP63" s="59"/>
      <c r="GQ63" s="59"/>
      <c r="GR63" s="59"/>
      <c r="GS63" s="59"/>
      <c r="GT63" s="59"/>
      <c r="GU63" s="59"/>
      <c r="GV63" s="59"/>
      <c r="GW63" s="59"/>
      <c r="GX63" s="59"/>
      <c r="GY63" s="59"/>
      <c r="GZ63" s="59"/>
      <c r="HA63" s="59"/>
      <c r="HB63" s="59"/>
      <c r="HC63" s="59"/>
      <c r="HD63" s="59"/>
      <c r="HE63" s="59"/>
      <c r="HF63" s="59"/>
      <c r="HG63" s="59"/>
      <c r="HH63" s="59"/>
      <c r="HI63" s="59"/>
      <c r="HJ63" s="59"/>
      <c r="HK63" s="59"/>
      <c r="HL63" s="59"/>
      <c r="HM63" s="59"/>
      <c r="HN63" s="59"/>
      <c r="HO63" s="59"/>
      <c r="HP63" s="59"/>
      <c r="HQ63" s="59"/>
      <c r="HR63" s="59"/>
      <c r="HS63" s="59"/>
      <c r="HT63" s="59"/>
      <c r="HU63" s="59"/>
      <c r="HV63" s="59"/>
      <c r="HW63" s="59"/>
      <c r="HX63" s="59"/>
      <c r="HY63" s="59"/>
      <c r="HZ63" s="59"/>
      <c r="IA63" s="59"/>
      <c r="IB63" s="59"/>
      <c r="IC63" s="59"/>
      <c r="ID63" s="59"/>
      <c r="IE63" s="59"/>
      <c r="IF63" s="59"/>
      <c r="IG63" s="59"/>
      <c r="IH63" s="59"/>
      <c r="II63" s="59"/>
      <c r="IJ63" s="59"/>
      <c r="IK63" s="59"/>
      <c r="IL63" s="59"/>
      <c r="IM63" s="59"/>
      <c r="IN63" s="59"/>
      <c r="IO63" s="59"/>
      <c r="IP63" s="59"/>
      <c r="IQ63" s="59"/>
      <c r="IR63" s="59"/>
      <c r="IS63" s="59"/>
      <c r="IT63" s="59"/>
      <c r="IU63" s="59"/>
      <c r="IV63" s="59"/>
      <c r="IW63" s="59"/>
      <c r="IX63" s="59"/>
      <c r="IY63" s="59"/>
      <c r="IZ63" s="59"/>
      <c r="JA63" s="59"/>
      <c r="JB63" s="59"/>
      <c r="JC63" s="59"/>
      <c r="JD63" s="59"/>
      <c r="JE63" s="59"/>
      <c r="JF63" s="59"/>
      <c r="JG63" s="59"/>
      <c r="JH63" s="59"/>
      <c r="JI63" s="59"/>
      <c r="JJ63" s="59"/>
    </row>
    <row r="64" spans="1:270" s="17" customFormat="1" ht="60.75" customHeight="1" x14ac:dyDescent="0.2">
      <c r="A64" s="184">
        <v>15</v>
      </c>
      <c r="B64" s="202"/>
      <c r="C64" s="178" t="s">
        <v>250</v>
      </c>
      <c r="D64" s="183" t="str">
        <f t="shared" si="3"/>
        <v>N/A</v>
      </c>
      <c r="E64" s="1020"/>
      <c r="F64" s="1020"/>
      <c r="G64" s="1076"/>
      <c r="H64" s="1077"/>
      <c r="I64" s="1077"/>
      <c r="J64" s="1078"/>
      <c r="K64" s="51"/>
      <c r="L64" s="44"/>
      <c r="M64" s="59"/>
      <c r="N64" s="59"/>
      <c r="O64" s="59"/>
      <c r="P64" s="59"/>
      <c r="Q64" s="59"/>
      <c r="R64" s="59"/>
      <c r="S64" s="59"/>
      <c r="T64" s="59"/>
      <c r="U64" s="59"/>
      <c r="V64" s="59"/>
      <c r="W64" s="59"/>
      <c r="X64" s="59"/>
      <c r="Y64" s="59"/>
      <c r="Z64" s="59"/>
      <c r="AA64" s="59"/>
      <c r="AB64" s="59"/>
      <c r="AC64" s="59"/>
      <c r="AD64" s="59"/>
      <c r="AE64" s="59"/>
      <c r="AF64" s="59"/>
      <c r="AG64" s="59"/>
      <c r="AH64" s="59"/>
      <c r="AI64" s="59"/>
      <c r="AJ64" s="59"/>
      <c r="AK64" s="59"/>
      <c r="AL64" s="59"/>
      <c r="AM64" s="59"/>
      <c r="AN64" s="59"/>
      <c r="AO64" s="59"/>
      <c r="AP64" s="59"/>
      <c r="AQ64" s="59"/>
      <c r="AR64" s="59"/>
      <c r="AS64" s="59"/>
      <c r="AT64" s="59"/>
      <c r="AU64" s="59"/>
      <c r="AV64" s="59"/>
      <c r="AW64" s="59"/>
      <c r="AX64" s="59"/>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c r="CJ64" s="59"/>
      <c r="CK64" s="59"/>
      <c r="CL64" s="59"/>
      <c r="CM64" s="59"/>
      <c r="CN64" s="59"/>
      <c r="CO64" s="59"/>
      <c r="CP64" s="59"/>
      <c r="CQ64" s="59"/>
      <c r="CR64" s="59"/>
      <c r="CS64" s="59"/>
      <c r="CT64" s="59"/>
      <c r="CU64" s="59"/>
      <c r="CV64" s="59"/>
      <c r="CW64" s="59"/>
      <c r="CX64" s="59"/>
      <c r="CY64" s="59"/>
      <c r="CZ64" s="59"/>
      <c r="DA64" s="59"/>
      <c r="DB64" s="59"/>
      <c r="DC64" s="59"/>
      <c r="DD64" s="59"/>
      <c r="DE64" s="59"/>
      <c r="DF64" s="59"/>
      <c r="DG64" s="59"/>
      <c r="DH64" s="59"/>
      <c r="DI64" s="59"/>
      <c r="DJ64" s="59"/>
      <c r="DK64" s="59"/>
      <c r="DL64" s="59"/>
      <c r="DM64" s="59"/>
      <c r="DN64" s="59"/>
      <c r="DO64" s="59"/>
      <c r="DP64" s="59"/>
      <c r="DQ64" s="59"/>
      <c r="DR64" s="59"/>
      <c r="DS64" s="59"/>
      <c r="DT64" s="59"/>
      <c r="DU64" s="59"/>
      <c r="DV64" s="59"/>
      <c r="DW64" s="59"/>
      <c r="DX64" s="59"/>
      <c r="DY64" s="59"/>
      <c r="DZ64" s="59"/>
      <c r="EA64" s="59"/>
      <c r="EB64" s="59"/>
      <c r="EC64" s="59"/>
      <c r="ED64" s="59"/>
      <c r="EE64" s="59"/>
      <c r="EF64" s="59"/>
      <c r="EG64" s="59"/>
      <c r="EH64" s="59"/>
      <c r="EI64" s="59"/>
      <c r="EJ64" s="59"/>
      <c r="EK64" s="59"/>
      <c r="EL64" s="59"/>
      <c r="EM64" s="59"/>
      <c r="EN64" s="59"/>
      <c r="EO64" s="59"/>
      <c r="EP64" s="59"/>
      <c r="EQ64" s="59"/>
      <c r="ER64" s="59"/>
      <c r="ES64" s="59"/>
      <c r="ET64" s="59"/>
      <c r="EU64" s="59"/>
      <c r="EV64" s="59"/>
      <c r="EW64" s="59"/>
      <c r="EX64" s="59"/>
      <c r="EY64" s="59"/>
      <c r="EZ64" s="59"/>
      <c r="FA64" s="59"/>
      <c r="FB64" s="59"/>
      <c r="FC64" s="59"/>
      <c r="FD64" s="59"/>
      <c r="FE64" s="59"/>
      <c r="FF64" s="59"/>
      <c r="FG64" s="59"/>
      <c r="FH64" s="59"/>
      <c r="FI64" s="59"/>
      <c r="FJ64" s="59"/>
      <c r="FK64" s="59"/>
      <c r="FL64" s="59"/>
      <c r="FM64" s="59"/>
      <c r="FN64" s="59"/>
      <c r="FO64" s="59"/>
      <c r="FP64" s="59"/>
      <c r="FQ64" s="59"/>
      <c r="FR64" s="59"/>
      <c r="FS64" s="59"/>
      <c r="FT64" s="59"/>
      <c r="FU64" s="59"/>
      <c r="FV64" s="59"/>
      <c r="FW64" s="59"/>
      <c r="FX64" s="59"/>
      <c r="FY64" s="59"/>
      <c r="FZ64" s="59"/>
      <c r="GA64" s="59"/>
      <c r="GB64" s="59"/>
      <c r="GC64" s="59"/>
      <c r="GD64" s="59"/>
      <c r="GE64" s="59"/>
      <c r="GF64" s="59"/>
      <c r="GG64" s="59"/>
      <c r="GH64" s="59"/>
      <c r="GI64" s="59"/>
      <c r="GJ64" s="59"/>
      <c r="GK64" s="59"/>
      <c r="GL64" s="59"/>
      <c r="GM64" s="59"/>
      <c r="GN64" s="59"/>
      <c r="GO64" s="59"/>
      <c r="GP64" s="59"/>
      <c r="GQ64" s="59"/>
      <c r="GR64" s="59"/>
      <c r="GS64" s="59"/>
      <c r="GT64" s="59"/>
      <c r="GU64" s="59"/>
      <c r="GV64" s="59"/>
      <c r="GW64" s="59"/>
      <c r="GX64" s="59"/>
      <c r="GY64" s="59"/>
      <c r="GZ64" s="59"/>
      <c r="HA64" s="59"/>
      <c r="HB64" s="59"/>
      <c r="HC64" s="59"/>
      <c r="HD64" s="59"/>
      <c r="HE64" s="59"/>
      <c r="HF64" s="59"/>
      <c r="HG64" s="59"/>
      <c r="HH64" s="59"/>
      <c r="HI64" s="59"/>
      <c r="HJ64" s="59"/>
      <c r="HK64" s="59"/>
      <c r="HL64" s="59"/>
      <c r="HM64" s="59"/>
      <c r="HN64" s="59"/>
      <c r="HO64" s="59"/>
      <c r="HP64" s="59"/>
      <c r="HQ64" s="59"/>
      <c r="HR64" s="59"/>
      <c r="HS64" s="59"/>
      <c r="HT64" s="59"/>
      <c r="HU64" s="59"/>
      <c r="HV64" s="59"/>
      <c r="HW64" s="59"/>
      <c r="HX64" s="59"/>
      <c r="HY64" s="59"/>
      <c r="HZ64" s="59"/>
      <c r="IA64" s="59"/>
      <c r="IB64" s="59"/>
      <c r="IC64" s="59"/>
      <c r="ID64" s="59"/>
      <c r="IE64" s="59"/>
      <c r="IF64" s="59"/>
      <c r="IG64" s="59"/>
      <c r="IH64" s="59"/>
      <c r="II64" s="59"/>
      <c r="IJ64" s="59"/>
      <c r="IK64" s="59"/>
      <c r="IL64" s="59"/>
      <c r="IM64" s="59"/>
      <c r="IN64" s="59"/>
      <c r="IO64" s="59"/>
      <c r="IP64" s="59"/>
      <c r="IQ64" s="59"/>
      <c r="IR64" s="59"/>
      <c r="IS64" s="59"/>
      <c r="IT64" s="59"/>
      <c r="IU64" s="59"/>
      <c r="IV64" s="59"/>
      <c r="IW64" s="59"/>
      <c r="IX64" s="59"/>
      <c r="IY64" s="59"/>
      <c r="IZ64" s="59"/>
      <c r="JA64" s="59"/>
      <c r="JB64" s="59"/>
      <c r="JC64" s="59"/>
      <c r="JD64" s="59"/>
      <c r="JE64" s="59"/>
      <c r="JF64" s="59"/>
      <c r="JG64" s="59"/>
      <c r="JH64" s="59"/>
      <c r="JI64" s="59"/>
      <c r="JJ64" s="59"/>
    </row>
    <row r="65" spans="1:270" s="17" customFormat="1" ht="60.75" customHeight="1" x14ac:dyDescent="0.2">
      <c r="A65" s="184">
        <v>16</v>
      </c>
      <c r="B65" s="202"/>
      <c r="C65" s="178" t="s">
        <v>279</v>
      </c>
      <c r="D65" s="183" t="str">
        <f t="shared" si="3"/>
        <v>N/A</v>
      </c>
      <c r="E65" s="1138"/>
      <c r="F65" s="1101"/>
      <c r="G65" s="1102"/>
      <c r="H65" s="1103"/>
      <c r="I65" s="1103"/>
      <c r="J65" s="1104"/>
      <c r="K65" s="51"/>
      <c r="L65" s="44"/>
      <c r="M65" s="59"/>
      <c r="N65" s="59"/>
      <c r="O65" s="59"/>
      <c r="P65" s="59"/>
      <c r="Q65" s="59"/>
      <c r="R65" s="59"/>
      <c r="S65" s="59"/>
      <c r="T65" s="59"/>
      <c r="U65" s="59"/>
      <c r="V65" s="59"/>
      <c r="W65" s="59"/>
      <c r="X65" s="59"/>
      <c r="Y65" s="59"/>
      <c r="Z65" s="59"/>
      <c r="AA65" s="59"/>
      <c r="AB65" s="59"/>
      <c r="AC65" s="59"/>
      <c r="AD65" s="59"/>
      <c r="AE65" s="59"/>
      <c r="AF65" s="59"/>
      <c r="AG65" s="59"/>
      <c r="AH65" s="59"/>
      <c r="AI65" s="59"/>
      <c r="AJ65" s="59"/>
      <c r="AK65" s="59"/>
      <c r="AL65" s="59"/>
      <c r="AM65" s="59"/>
      <c r="AN65" s="59"/>
      <c r="AO65" s="59"/>
      <c r="AP65" s="59"/>
      <c r="AQ65" s="59"/>
      <c r="AR65" s="59"/>
      <c r="AS65" s="59"/>
      <c r="AT65" s="59"/>
      <c r="AU65" s="59"/>
      <c r="AV65" s="59"/>
      <c r="AW65" s="59"/>
      <c r="AX65" s="59"/>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c r="CJ65" s="59"/>
      <c r="CK65" s="59"/>
      <c r="CL65" s="59"/>
      <c r="CM65" s="59"/>
      <c r="CN65" s="59"/>
      <c r="CO65" s="59"/>
      <c r="CP65" s="59"/>
      <c r="CQ65" s="59"/>
      <c r="CR65" s="59"/>
      <c r="CS65" s="59"/>
      <c r="CT65" s="59"/>
      <c r="CU65" s="59"/>
      <c r="CV65" s="59"/>
      <c r="CW65" s="59"/>
      <c r="CX65" s="59"/>
      <c r="CY65" s="59"/>
      <c r="CZ65" s="59"/>
      <c r="DA65" s="59"/>
      <c r="DB65" s="59"/>
      <c r="DC65" s="59"/>
      <c r="DD65" s="59"/>
      <c r="DE65" s="59"/>
      <c r="DF65" s="59"/>
      <c r="DG65" s="59"/>
      <c r="DH65" s="59"/>
      <c r="DI65" s="59"/>
      <c r="DJ65" s="59"/>
      <c r="DK65" s="59"/>
      <c r="DL65" s="59"/>
      <c r="DM65" s="59"/>
      <c r="DN65" s="59"/>
      <c r="DO65" s="59"/>
      <c r="DP65" s="59"/>
      <c r="DQ65" s="59"/>
      <c r="DR65" s="59"/>
      <c r="DS65" s="59"/>
      <c r="DT65" s="59"/>
      <c r="DU65" s="59"/>
      <c r="DV65" s="59"/>
      <c r="DW65" s="59"/>
      <c r="DX65" s="59"/>
      <c r="DY65" s="59"/>
      <c r="DZ65" s="59"/>
      <c r="EA65" s="59"/>
      <c r="EB65" s="59"/>
      <c r="EC65" s="59"/>
      <c r="ED65" s="59"/>
      <c r="EE65" s="59"/>
      <c r="EF65" s="59"/>
      <c r="EG65" s="59"/>
      <c r="EH65" s="59"/>
      <c r="EI65" s="59"/>
      <c r="EJ65" s="59"/>
      <c r="EK65" s="59"/>
      <c r="EL65" s="59"/>
      <c r="EM65" s="59"/>
      <c r="EN65" s="59"/>
      <c r="EO65" s="59"/>
      <c r="EP65" s="59"/>
      <c r="EQ65" s="59"/>
      <c r="ER65" s="59"/>
      <c r="ES65" s="59"/>
      <c r="ET65" s="59"/>
      <c r="EU65" s="59"/>
      <c r="EV65" s="59"/>
      <c r="EW65" s="59"/>
      <c r="EX65" s="59"/>
      <c r="EY65" s="59"/>
      <c r="EZ65" s="59"/>
      <c r="FA65" s="59"/>
      <c r="FB65" s="59"/>
      <c r="FC65" s="59"/>
      <c r="FD65" s="59"/>
      <c r="FE65" s="59"/>
      <c r="FF65" s="59"/>
      <c r="FG65" s="59"/>
      <c r="FH65" s="59"/>
      <c r="FI65" s="59"/>
      <c r="FJ65" s="59"/>
      <c r="FK65" s="59"/>
      <c r="FL65" s="59"/>
      <c r="FM65" s="59"/>
      <c r="FN65" s="59"/>
      <c r="FO65" s="59"/>
      <c r="FP65" s="59"/>
      <c r="FQ65" s="59"/>
      <c r="FR65" s="59"/>
      <c r="FS65" s="59"/>
      <c r="FT65" s="59"/>
      <c r="FU65" s="59"/>
      <c r="FV65" s="59"/>
      <c r="FW65" s="59"/>
      <c r="FX65" s="59"/>
      <c r="FY65" s="59"/>
      <c r="FZ65" s="59"/>
      <c r="GA65" s="59"/>
      <c r="GB65" s="59"/>
      <c r="GC65" s="59"/>
      <c r="GD65" s="59"/>
      <c r="GE65" s="59"/>
      <c r="GF65" s="59"/>
      <c r="GG65" s="59"/>
      <c r="GH65" s="59"/>
      <c r="GI65" s="59"/>
      <c r="GJ65" s="59"/>
      <c r="GK65" s="59"/>
      <c r="GL65" s="59"/>
      <c r="GM65" s="59"/>
      <c r="GN65" s="59"/>
      <c r="GO65" s="59"/>
      <c r="GP65" s="59"/>
      <c r="GQ65" s="59"/>
      <c r="GR65" s="59"/>
      <c r="GS65" s="59"/>
      <c r="GT65" s="59"/>
      <c r="GU65" s="59"/>
      <c r="GV65" s="59"/>
      <c r="GW65" s="59"/>
      <c r="GX65" s="59"/>
      <c r="GY65" s="59"/>
      <c r="GZ65" s="59"/>
      <c r="HA65" s="59"/>
      <c r="HB65" s="59"/>
      <c r="HC65" s="59"/>
      <c r="HD65" s="59"/>
      <c r="HE65" s="59"/>
      <c r="HF65" s="59"/>
      <c r="HG65" s="59"/>
      <c r="HH65" s="59"/>
      <c r="HI65" s="59"/>
      <c r="HJ65" s="59"/>
      <c r="HK65" s="59"/>
      <c r="HL65" s="59"/>
      <c r="HM65" s="59"/>
      <c r="HN65" s="59"/>
      <c r="HO65" s="59"/>
      <c r="HP65" s="59"/>
      <c r="HQ65" s="59"/>
      <c r="HR65" s="59"/>
      <c r="HS65" s="59"/>
      <c r="HT65" s="59"/>
      <c r="HU65" s="59"/>
      <c r="HV65" s="59"/>
      <c r="HW65" s="59"/>
      <c r="HX65" s="59"/>
      <c r="HY65" s="59"/>
      <c r="HZ65" s="59"/>
      <c r="IA65" s="59"/>
      <c r="IB65" s="59"/>
      <c r="IC65" s="59"/>
      <c r="ID65" s="59"/>
      <c r="IE65" s="59"/>
      <c r="IF65" s="59"/>
      <c r="IG65" s="59"/>
      <c r="IH65" s="59"/>
      <c r="II65" s="59"/>
      <c r="IJ65" s="59"/>
      <c r="IK65" s="59"/>
      <c r="IL65" s="59"/>
      <c r="IM65" s="59"/>
      <c r="IN65" s="59"/>
      <c r="IO65" s="59"/>
      <c r="IP65" s="59"/>
      <c r="IQ65" s="59"/>
      <c r="IR65" s="59"/>
      <c r="IS65" s="59"/>
      <c r="IT65" s="59"/>
      <c r="IU65" s="59"/>
      <c r="IV65" s="59"/>
      <c r="IW65" s="59"/>
      <c r="IX65" s="59"/>
      <c r="IY65" s="59"/>
      <c r="IZ65" s="59"/>
      <c r="JA65" s="59"/>
      <c r="JB65" s="59"/>
      <c r="JC65" s="59"/>
      <c r="JD65" s="59"/>
      <c r="JE65" s="59"/>
      <c r="JF65" s="59"/>
      <c r="JG65" s="59"/>
      <c r="JH65" s="59"/>
      <c r="JI65" s="59"/>
      <c r="JJ65" s="59"/>
    </row>
    <row r="66" spans="1:270" s="17" customFormat="1" ht="60" customHeight="1" x14ac:dyDescent="0.2">
      <c r="A66" s="184">
        <v>17</v>
      </c>
      <c r="B66" s="202"/>
      <c r="C66" s="178" t="s">
        <v>251</v>
      </c>
      <c r="D66" s="183" t="str">
        <f t="shared" si="3"/>
        <v>N/A</v>
      </c>
      <c r="E66" s="1020"/>
      <c r="F66" s="1020"/>
      <c r="G66" s="1076"/>
      <c r="H66" s="1077"/>
      <c r="I66" s="1077"/>
      <c r="J66" s="1078"/>
      <c r="K66" s="51"/>
      <c r="L66" s="44"/>
      <c r="M66" s="59"/>
      <c r="N66" s="59"/>
      <c r="O66" s="59"/>
      <c r="P66" s="59"/>
      <c r="Q66" s="59"/>
      <c r="R66" s="59"/>
      <c r="S66" s="59"/>
      <c r="T66" s="59"/>
      <c r="U66" s="59"/>
      <c r="V66" s="59"/>
      <c r="W66" s="59"/>
      <c r="X66" s="59"/>
      <c r="Y66" s="59"/>
      <c r="Z66" s="59"/>
      <c r="AA66" s="59"/>
      <c r="AB66" s="59"/>
      <c r="AC66" s="59"/>
      <c r="AD66" s="59"/>
      <c r="AE66" s="59"/>
      <c r="AF66" s="59"/>
      <c r="AG66" s="59"/>
      <c r="AH66" s="59"/>
      <c r="AI66" s="59"/>
      <c r="AJ66" s="59"/>
      <c r="AK66" s="59"/>
      <c r="AL66" s="59"/>
      <c r="AM66" s="59"/>
      <c r="AN66" s="59"/>
      <c r="AO66" s="59"/>
      <c r="AP66" s="59"/>
      <c r="AQ66" s="59"/>
      <c r="AR66" s="59"/>
      <c r="AS66" s="59"/>
      <c r="AT66" s="59"/>
      <c r="AU66" s="59"/>
      <c r="AV66" s="59"/>
      <c r="AW66" s="59"/>
      <c r="AX66" s="59"/>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c r="CJ66" s="59"/>
      <c r="CK66" s="59"/>
      <c r="CL66" s="59"/>
      <c r="CM66" s="59"/>
      <c r="CN66" s="59"/>
      <c r="CO66" s="59"/>
      <c r="CP66" s="59"/>
      <c r="CQ66" s="59"/>
      <c r="CR66" s="59"/>
      <c r="CS66" s="59"/>
      <c r="CT66" s="59"/>
      <c r="CU66" s="59"/>
      <c r="CV66" s="59"/>
      <c r="CW66" s="59"/>
      <c r="CX66" s="59"/>
      <c r="CY66" s="59"/>
      <c r="CZ66" s="59"/>
      <c r="DA66" s="59"/>
      <c r="DB66" s="59"/>
      <c r="DC66" s="59"/>
      <c r="DD66" s="59"/>
      <c r="DE66" s="59"/>
      <c r="DF66" s="59"/>
      <c r="DG66" s="59"/>
      <c r="DH66" s="59"/>
      <c r="DI66" s="59"/>
      <c r="DJ66" s="59"/>
      <c r="DK66" s="59"/>
      <c r="DL66" s="59"/>
      <c r="DM66" s="59"/>
      <c r="DN66" s="59"/>
      <c r="DO66" s="59"/>
      <c r="DP66" s="59"/>
      <c r="DQ66" s="59"/>
      <c r="DR66" s="59"/>
      <c r="DS66" s="59"/>
      <c r="DT66" s="59"/>
      <c r="DU66" s="59"/>
      <c r="DV66" s="59"/>
      <c r="DW66" s="59"/>
      <c r="DX66" s="59"/>
      <c r="DY66" s="59"/>
      <c r="DZ66" s="59"/>
      <c r="EA66" s="59"/>
      <c r="EB66" s="59"/>
      <c r="EC66" s="59"/>
      <c r="ED66" s="59"/>
      <c r="EE66" s="59"/>
      <c r="EF66" s="59"/>
      <c r="EG66" s="59"/>
      <c r="EH66" s="59"/>
      <c r="EI66" s="59"/>
      <c r="EJ66" s="59"/>
      <c r="EK66" s="59"/>
      <c r="EL66" s="59"/>
      <c r="EM66" s="59"/>
      <c r="EN66" s="59"/>
      <c r="EO66" s="59"/>
      <c r="EP66" s="59"/>
      <c r="EQ66" s="59"/>
      <c r="ER66" s="59"/>
      <c r="ES66" s="59"/>
      <c r="ET66" s="59"/>
      <c r="EU66" s="59"/>
      <c r="EV66" s="59"/>
      <c r="EW66" s="59"/>
      <c r="EX66" s="59"/>
      <c r="EY66" s="59"/>
      <c r="EZ66" s="59"/>
      <c r="FA66" s="59"/>
      <c r="FB66" s="59"/>
      <c r="FC66" s="59"/>
      <c r="FD66" s="59"/>
      <c r="FE66" s="59"/>
      <c r="FF66" s="59"/>
      <c r="FG66" s="59"/>
      <c r="FH66" s="59"/>
      <c r="FI66" s="59"/>
      <c r="FJ66" s="59"/>
      <c r="FK66" s="59"/>
      <c r="FL66" s="59"/>
      <c r="FM66" s="59"/>
      <c r="FN66" s="59"/>
      <c r="FO66" s="59"/>
      <c r="FP66" s="59"/>
      <c r="FQ66" s="59"/>
      <c r="FR66" s="59"/>
      <c r="FS66" s="59"/>
      <c r="FT66" s="59"/>
      <c r="FU66" s="59"/>
      <c r="FV66" s="59"/>
      <c r="FW66" s="59"/>
      <c r="FX66" s="59"/>
      <c r="FY66" s="59"/>
      <c r="FZ66" s="59"/>
      <c r="GA66" s="59"/>
      <c r="GB66" s="59"/>
      <c r="GC66" s="59"/>
      <c r="GD66" s="59"/>
      <c r="GE66" s="59"/>
      <c r="GF66" s="59"/>
      <c r="GG66" s="59"/>
      <c r="GH66" s="59"/>
      <c r="GI66" s="59"/>
      <c r="GJ66" s="59"/>
      <c r="GK66" s="59"/>
      <c r="GL66" s="59"/>
      <c r="GM66" s="59"/>
      <c r="GN66" s="59"/>
      <c r="GO66" s="59"/>
      <c r="GP66" s="59"/>
      <c r="GQ66" s="59"/>
      <c r="GR66" s="59"/>
      <c r="GS66" s="59"/>
      <c r="GT66" s="59"/>
      <c r="GU66" s="59"/>
      <c r="GV66" s="59"/>
      <c r="GW66" s="59"/>
      <c r="GX66" s="59"/>
      <c r="GY66" s="59"/>
      <c r="GZ66" s="59"/>
      <c r="HA66" s="59"/>
      <c r="HB66" s="59"/>
      <c r="HC66" s="59"/>
      <c r="HD66" s="59"/>
      <c r="HE66" s="59"/>
      <c r="HF66" s="59"/>
      <c r="HG66" s="59"/>
      <c r="HH66" s="59"/>
      <c r="HI66" s="59"/>
      <c r="HJ66" s="59"/>
      <c r="HK66" s="59"/>
      <c r="HL66" s="59"/>
      <c r="HM66" s="59"/>
      <c r="HN66" s="59"/>
      <c r="HO66" s="59"/>
      <c r="HP66" s="59"/>
      <c r="HQ66" s="59"/>
      <c r="HR66" s="59"/>
      <c r="HS66" s="59"/>
      <c r="HT66" s="59"/>
      <c r="HU66" s="59"/>
      <c r="HV66" s="59"/>
      <c r="HW66" s="59"/>
      <c r="HX66" s="59"/>
      <c r="HY66" s="59"/>
      <c r="HZ66" s="59"/>
      <c r="IA66" s="59"/>
      <c r="IB66" s="59"/>
      <c r="IC66" s="59"/>
      <c r="ID66" s="59"/>
      <c r="IE66" s="59"/>
      <c r="IF66" s="59"/>
      <c r="IG66" s="59"/>
      <c r="IH66" s="59"/>
      <c r="II66" s="59"/>
      <c r="IJ66" s="59"/>
      <c r="IK66" s="59"/>
      <c r="IL66" s="59"/>
      <c r="IM66" s="59"/>
      <c r="IN66" s="59"/>
      <c r="IO66" s="59"/>
      <c r="IP66" s="59"/>
      <c r="IQ66" s="59"/>
      <c r="IR66" s="59"/>
      <c r="IS66" s="59"/>
      <c r="IT66" s="59"/>
      <c r="IU66" s="59"/>
      <c r="IV66" s="59"/>
      <c r="IW66" s="59"/>
      <c r="IX66" s="59"/>
      <c r="IY66" s="59"/>
      <c r="IZ66" s="59"/>
      <c r="JA66" s="59"/>
      <c r="JB66" s="59"/>
      <c r="JC66" s="59"/>
      <c r="JD66" s="59"/>
      <c r="JE66" s="59"/>
      <c r="JF66" s="59"/>
      <c r="JG66" s="59"/>
      <c r="JH66" s="59"/>
      <c r="JI66" s="59"/>
      <c r="JJ66" s="59"/>
    </row>
    <row r="67" spans="1:270" s="17" customFormat="1" ht="60" customHeight="1" x14ac:dyDescent="0.2">
      <c r="A67" s="184">
        <v>18</v>
      </c>
      <c r="B67" s="202"/>
      <c r="C67" s="178" t="s">
        <v>252</v>
      </c>
      <c r="D67" s="18" t="str">
        <f t="shared" si="3"/>
        <v>N/A</v>
      </c>
      <c r="E67" s="1020"/>
      <c r="F67" s="1020"/>
      <c r="G67" s="1076"/>
      <c r="H67" s="1077"/>
      <c r="I67" s="1077"/>
      <c r="J67" s="1078"/>
      <c r="K67" s="51"/>
      <c r="L67" s="44"/>
      <c r="M67" s="59"/>
      <c r="N67" s="59"/>
      <c r="O67" s="59"/>
      <c r="P67" s="59"/>
      <c r="Q67" s="59"/>
      <c r="R67" s="59"/>
      <c r="S67" s="59"/>
      <c r="T67" s="59"/>
      <c r="U67" s="59"/>
      <c r="V67" s="59"/>
      <c r="W67" s="59"/>
      <c r="X67" s="59"/>
      <c r="Y67" s="59"/>
      <c r="Z67" s="59"/>
      <c r="AA67" s="59"/>
      <c r="AB67" s="59"/>
      <c r="AC67" s="59"/>
      <c r="AD67" s="59"/>
      <c r="AE67" s="59"/>
      <c r="AF67" s="59"/>
      <c r="AG67" s="59"/>
      <c r="AH67" s="59"/>
      <c r="AI67" s="59"/>
      <c r="AJ67" s="59"/>
      <c r="AK67" s="59"/>
      <c r="AL67" s="59"/>
      <c r="AM67" s="59"/>
      <c r="AN67" s="59"/>
      <c r="AO67" s="59"/>
      <c r="AP67" s="59"/>
      <c r="AQ67" s="59"/>
      <c r="AR67" s="59"/>
      <c r="AS67" s="59"/>
      <c r="AT67" s="59"/>
      <c r="AU67" s="59"/>
      <c r="AV67" s="59"/>
      <c r="AW67" s="59"/>
      <c r="AX67" s="59"/>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c r="CJ67" s="59"/>
      <c r="CK67" s="59"/>
      <c r="CL67" s="59"/>
      <c r="CM67" s="59"/>
      <c r="CN67" s="59"/>
      <c r="CO67" s="59"/>
      <c r="CP67" s="59"/>
      <c r="CQ67" s="59"/>
      <c r="CR67" s="59"/>
      <c r="CS67" s="59"/>
      <c r="CT67" s="59"/>
      <c r="CU67" s="59"/>
      <c r="CV67" s="59"/>
      <c r="CW67" s="59"/>
      <c r="CX67" s="59"/>
      <c r="CY67" s="59"/>
      <c r="CZ67" s="59"/>
      <c r="DA67" s="59"/>
      <c r="DB67" s="59"/>
      <c r="DC67" s="59"/>
      <c r="DD67" s="59"/>
      <c r="DE67" s="59"/>
      <c r="DF67" s="59"/>
      <c r="DG67" s="59"/>
      <c r="DH67" s="59"/>
      <c r="DI67" s="59"/>
      <c r="DJ67" s="59"/>
      <c r="DK67" s="59"/>
      <c r="DL67" s="59"/>
      <c r="DM67" s="59"/>
      <c r="DN67" s="59"/>
      <c r="DO67" s="59"/>
      <c r="DP67" s="59"/>
      <c r="DQ67" s="59"/>
      <c r="DR67" s="59"/>
      <c r="DS67" s="59"/>
      <c r="DT67" s="59"/>
      <c r="DU67" s="59"/>
      <c r="DV67" s="59"/>
      <c r="DW67" s="59"/>
      <c r="DX67" s="59"/>
      <c r="DY67" s="59"/>
      <c r="DZ67" s="59"/>
      <c r="EA67" s="59"/>
      <c r="EB67" s="59"/>
      <c r="EC67" s="59"/>
      <c r="ED67" s="59"/>
      <c r="EE67" s="59"/>
      <c r="EF67" s="59"/>
      <c r="EG67" s="59"/>
      <c r="EH67" s="59"/>
      <c r="EI67" s="59"/>
      <c r="EJ67" s="59"/>
      <c r="EK67" s="59"/>
      <c r="EL67" s="59"/>
      <c r="EM67" s="59"/>
      <c r="EN67" s="59"/>
      <c r="EO67" s="59"/>
      <c r="EP67" s="59"/>
      <c r="EQ67" s="59"/>
      <c r="ER67" s="59"/>
      <c r="ES67" s="59"/>
      <c r="ET67" s="59"/>
      <c r="EU67" s="59"/>
      <c r="EV67" s="59"/>
      <c r="EW67" s="59"/>
      <c r="EX67" s="59"/>
      <c r="EY67" s="59"/>
      <c r="EZ67" s="59"/>
      <c r="FA67" s="59"/>
      <c r="FB67" s="59"/>
      <c r="FC67" s="59"/>
      <c r="FD67" s="59"/>
      <c r="FE67" s="59"/>
      <c r="FF67" s="59"/>
      <c r="FG67" s="59"/>
      <c r="FH67" s="59"/>
      <c r="FI67" s="59"/>
      <c r="FJ67" s="59"/>
      <c r="FK67" s="59"/>
      <c r="FL67" s="59"/>
      <c r="FM67" s="59"/>
      <c r="FN67" s="59"/>
      <c r="FO67" s="59"/>
      <c r="FP67" s="59"/>
      <c r="FQ67" s="59"/>
      <c r="FR67" s="59"/>
      <c r="FS67" s="59"/>
      <c r="FT67" s="59"/>
      <c r="FU67" s="59"/>
      <c r="FV67" s="59"/>
      <c r="FW67" s="59"/>
      <c r="FX67" s="59"/>
      <c r="FY67" s="59"/>
      <c r="FZ67" s="59"/>
      <c r="GA67" s="59"/>
      <c r="GB67" s="59"/>
      <c r="GC67" s="59"/>
      <c r="GD67" s="59"/>
      <c r="GE67" s="59"/>
      <c r="GF67" s="59"/>
      <c r="GG67" s="59"/>
      <c r="GH67" s="59"/>
      <c r="GI67" s="59"/>
      <c r="GJ67" s="59"/>
      <c r="GK67" s="59"/>
      <c r="GL67" s="59"/>
      <c r="GM67" s="59"/>
      <c r="GN67" s="59"/>
      <c r="GO67" s="59"/>
      <c r="GP67" s="59"/>
      <c r="GQ67" s="59"/>
      <c r="GR67" s="59"/>
      <c r="GS67" s="59"/>
      <c r="GT67" s="59"/>
      <c r="GU67" s="59"/>
      <c r="GV67" s="59"/>
      <c r="GW67" s="59"/>
      <c r="GX67" s="59"/>
      <c r="GY67" s="59"/>
      <c r="GZ67" s="59"/>
      <c r="HA67" s="59"/>
      <c r="HB67" s="59"/>
      <c r="HC67" s="59"/>
      <c r="HD67" s="59"/>
      <c r="HE67" s="59"/>
      <c r="HF67" s="59"/>
      <c r="HG67" s="59"/>
      <c r="HH67" s="59"/>
      <c r="HI67" s="59"/>
      <c r="HJ67" s="59"/>
      <c r="HK67" s="59"/>
      <c r="HL67" s="59"/>
      <c r="HM67" s="59"/>
      <c r="HN67" s="59"/>
      <c r="HO67" s="59"/>
      <c r="HP67" s="59"/>
      <c r="HQ67" s="59"/>
      <c r="HR67" s="59"/>
      <c r="HS67" s="59"/>
      <c r="HT67" s="59"/>
      <c r="HU67" s="59"/>
      <c r="HV67" s="59"/>
      <c r="HW67" s="59"/>
      <c r="HX67" s="59"/>
      <c r="HY67" s="59"/>
      <c r="HZ67" s="59"/>
      <c r="IA67" s="59"/>
      <c r="IB67" s="59"/>
      <c r="IC67" s="59"/>
      <c r="ID67" s="59"/>
      <c r="IE67" s="59"/>
      <c r="IF67" s="59"/>
      <c r="IG67" s="59"/>
      <c r="IH67" s="59"/>
      <c r="II67" s="59"/>
      <c r="IJ67" s="59"/>
      <c r="IK67" s="59"/>
      <c r="IL67" s="59"/>
      <c r="IM67" s="59"/>
      <c r="IN67" s="59"/>
      <c r="IO67" s="59"/>
      <c r="IP67" s="59"/>
      <c r="IQ67" s="59"/>
      <c r="IR67" s="59"/>
      <c r="IS67" s="59"/>
      <c r="IT67" s="59"/>
      <c r="IU67" s="59"/>
      <c r="IV67" s="59"/>
      <c r="IW67" s="59"/>
      <c r="IX67" s="59"/>
      <c r="IY67" s="59"/>
      <c r="IZ67" s="59"/>
      <c r="JA67" s="59"/>
      <c r="JB67" s="59"/>
      <c r="JC67" s="59"/>
      <c r="JD67" s="59"/>
      <c r="JE67" s="59"/>
      <c r="JF67" s="59"/>
      <c r="JG67" s="59"/>
      <c r="JH67" s="59"/>
      <c r="JI67" s="59"/>
      <c r="JJ67" s="59"/>
    </row>
    <row r="68" spans="1:270" s="17" customFormat="1" ht="60" customHeight="1" x14ac:dyDescent="0.2">
      <c r="A68" s="184">
        <v>19</v>
      </c>
      <c r="B68" s="202"/>
      <c r="C68" s="180" t="s">
        <v>280</v>
      </c>
      <c r="D68" s="183" t="str">
        <f t="shared" si="3"/>
        <v>N/A</v>
      </c>
      <c r="E68" s="1020"/>
      <c r="F68" s="1020"/>
      <c r="G68" s="1076"/>
      <c r="H68" s="1077"/>
      <c r="I68" s="1077"/>
      <c r="J68" s="1078"/>
      <c r="K68" s="51"/>
      <c r="L68" s="44"/>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c r="CJ68" s="59"/>
      <c r="CK68" s="59"/>
      <c r="CL68" s="59"/>
      <c r="CM68" s="59"/>
      <c r="CN68" s="59"/>
      <c r="CO68" s="59"/>
      <c r="CP68" s="59"/>
      <c r="CQ68" s="59"/>
      <c r="CR68" s="59"/>
      <c r="CS68" s="59"/>
      <c r="CT68" s="59"/>
      <c r="CU68" s="59"/>
      <c r="CV68" s="59"/>
      <c r="CW68" s="59"/>
      <c r="CX68" s="59"/>
      <c r="CY68" s="59"/>
      <c r="CZ68" s="59"/>
      <c r="DA68" s="59"/>
      <c r="DB68" s="59"/>
      <c r="DC68" s="59"/>
      <c r="DD68" s="59"/>
      <c r="DE68" s="59"/>
      <c r="DF68" s="59"/>
      <c r="DG68" s="59"/>
      <c r="DH68" s="59"/>
      <c r="DI68" s="59"/>
      <c r="DJ68" s="59"/>
      <c r="DK68" s="59"/>
      <c r="DL68" s="59"/>
      <c r="DM68" s="59"/>
      <c r="DN68" s="59"/>
      <c r="DO68" s="59"/>
      <c r="DP68" s="59"/>
      <c r="DQ68" s="59"/>
      <c r="DR68" s="59"/>
      <c r="DS68" s="59"/>
      <c r="DT68" s="59"/>
      <c r="DU68" s="59"/>
      <c r="DV68" s="59"/>
      <c r="DW68" s="59"/>
      <c r="DX68" s="59"/>
      <c r="DY68" s="59"/>
      <c r="DZ68" s="59"/>
      <c r="EA68" s="59"/>
      <c r="EB68" s="59"/>
      <c r="EC68" s="59"/>
      <c r="ED68" s="59"/>
      <c r="EE68" s="59"/>
      <c r="EF68" s="59"/>
      <c r="EG68" s="59"/>
      <c r="EH68" s="59"/>
      <c r="EI68" s="59"/>
      <c r="EJ68" s="59"/>
      <c r="EK68" s="59"/>
      <c r="EL68" s="59"/>
      <c r="EM68" s="59"/>
      <c r="EN68" s="59"/>
      <c r="EO68" s="59"/>
      <c r="EP68" s="59"/>
      <c r="EQ68" s="59"/>
      <c r="ER68" s="59"/>
      <c r="ES68" s="59"/>
      <c r="ET68" s="59"/>
      <c r="EU68" s="59"/>
      <c r="EV68" s="59"/>
      <c r="EW68" s="59"/>
      <c r="EX68" s="59"/>
      <c r="EY68" s="59"/>
      <c r="EZ68" s="59"/>
      <c r="FA68" s="59"/>
      <c r="FB68" s="59"/>
      <c r="FC68" s="59"/>
      <c r="FD68" s="59"/>
      <c r="FE68" s="59"/>
      <c r="FF68" s="59"/>
      <c r="FG68" s="59"/>
      <c r="FH68" s="59"/>
      <c r="FI68" s="59"/>
      <c r="FJ68" s="59"/>
      <c r="FK68" s="59"/>
      <c r="FL68" s="59"/>
      <c r="FM68" s="59"/>
      <c r="FN68" s="59"/>
      <c r="FO68" s="59"/>
      <c r="FP68" s="59"/>
      <c r="FQ68" s="59"/>
      <c r="FR68" s="59"/>
      <c r="FS68" s="59"/>
      <c r="FT68" s="59"/>
      <c r="FU68" s="59"/>
      <c r="FV68" s="59"/>
      <c r="FW68" s="59"/>
      <c r="FX68" s="59"/>
      <c r="FY68" s="59"/>
      <c r="FZ68" s="59"/>
      <c r="GA68" s="59"/>
      <c r="GB68" s="59"/>
      <c r="GC68" s="59"/>
      <c r="GD68" s="59"/>
      <c r="GE68" s="59"/>
      <c r="GF68" s="59"/>
      <c r="GG68" s="59"/>
      <c r="GH68" s="59"/>
      <c r="GI68" s="59"/>
      <c r="GJ68" s="59"/>
      <c r="GK68" s="59"/>
      <c r="GL68" s="59"/>
      <c r="GM68" s="59"/>
      <c r="GN68" s="59"/>
      <c r="GO68" s="59"/>
      <c r="GP68" s="59"/>
      <c r="GQ68" s="59"/>
      <c r="GR68" s="59"/>
      <c r="GS68" s="59"/>
      <c r="GT68" s="59"/>
      <c r="GU68" s="59"/>
      <c r="GV68" s="59"/>
      <c r="GW68" s="59"/>
      <c r="GX68" s="59"/>
      <c r="GY68" s="59"/>
      <c r="GZ68" s="59"/>
      <c r="HA68" s="59"/>
      <c r="HB68" s="59"/>
      <c r="HC68" s="59"/>
      <c r="HD68" s="59"/>
      <c r="HE68" s="59"/>
      <c r="HF68" s="59"/>
      <c r="HG68" s="59"/>
      <c r="HH68" s="59"/>
      <c r="HI68" s="59"/>
      <c r="HJ68" s="59"/>
      <c r="HK68" s="59"/>
      <c r="HL68" s="59"/>
      <c r="HM68" s="59"/>
      <c r="HN68" s="59"/>
      <c r="HO68" s="59"/>
      <c r="HP68" s="59"/>
      <c r="HQ68" s="59"/>
      <c r="HR68" s="59"/>
      <c r="HS68" s="59"/>
      <c r="HT68" s="59"/>
      <c r="HU68" s="59"/>
      <c r="HV68" s="59"/>
      <c r="HW68" s="59"/>
      <c r="HX68" s="59"/>
      <c r="HY68" s="59"/>
      <c r="HZ68" s="59"/>
      <c r="IA68" s="59"/>
      <c r="IB68" s="59"/>
      <c r="IC68" s="59"/>
      <c r="ID68" s="59"/>
      <c r="IE68" s="59"/>
      <c r="IF68" s="59"/>
      <c r="IG68" s="59"/>
      <c r="IH68" s="59"/>
      <c r="II68" s="59"/>
      <c r="IJ68" s="59"/>
      <c r="IK68" s="59"/>
      <c r="IL68" s="59"/>
      <c r="IM68" s="59"/>
      <c r="IN68" s="59"/>
      <c r="IO68" s="59"/>
      <c r="IP68" s="59"/>
      <c r="IQ68" s="59"/>
      <c r="IR68" s="59"/>
      <c r="IS68" s="59"/>
      <c r="IT68" s="59"/>
      <c r="IU68" s="59"/>
      <c r="IV68" s="59"/>
      <c r="IW68" s="59"/>
      <c r="IX68" s="59"/>
      <c r="IY68" s="59"/>
      <c r="IZ68" s="59"/>
      <c r="JA68" s="59"/>
      <c r="JB68" s="59"/>
      <c r="JC68" s="59"/>
      <c r="JD68" s="59"/>
      <c r="JE68" s="59"/>
      <c r="JF68" s="59"/>
      <c r="JG68" s="59"/>
      <c r="JH68" s="59"/>
      <c r="JI68" s="59"/>
      <c r="JJ68" s="59"/>
    </row>
    <row r="69" spans="1:270" s="17" customFormat="1" ht="60" customHeight="1" x14ac:dyDescent="0.2">
      <c r="A69" s="184">
        <v>20</v>
      </c>
      <c r="B69" s="202"/>
      <c r="C69" s="178" t="s">
        <v>253</v>
      </c>
      <c r="D69" s="183" t="str">
        <f t="shared" si="3"/>
        <v>N/A</v>
      </c>
      <c r="E69" s="1020"/>
      <c r="F69" s="1020"/>
      <c r="G69" s="1016"/>
      <c r="H69" s="1017"/>
      <c r="I69" s="1017"/>
      <c r="J69" s="1018"/>
      <c r="K69" s="51"/>
      <c r="L69" s="44"/>
      <c r="M69" s="59"/>
      <c r="N69" s="59"/>
      <c r="O69" s="59"/>
      <c r="P69" s="59"/>
      <c r="Q69" s="59"/>
      <c r="R69" s="59"/>
      <c r="S69" s="59"/>
      <c r="T69" s="59"/>
      <c r="U69" s="59"/>
      <c r="V69" s="59"/>
      <c r="W69" s="59"/>
      <c r="X69" s="59"/>
      <c r="Y69" s="59"/>
      <c r="Z69" s="59"/>
      <c r="AA69" s="59"/>
      <c r="AB69" s="59"/>
      <c r="AC69" s="59"/>
      <c r="AD69" s="59"/>
      <c r="AE69" s="59"/>
      <c r="AF69" s="59"/>
      <c r="AG69" s="59"/>
      <c r="AH69" s="59"/>
      <c r="AI69" s="59"/>
      <c r="AJ69" s="59"/>
      <c r="AK69" s="59"/>
      <c r="AL69" s="59"/>
      <c r="AM69" s="59"/>
      <c r="AN69" s="59"/>
      <c r="AO69" s="59"/>
      <c r="AP69" s="59"/>
      <c r="AQ69" s="59"/>
      <c r="AR69" s="59"/>
      <c r="AS69" s="59"/>
      <c r="AT69" s="59"/>
      <c r="AU69" s="59"/>
      <c r="AV69" s="59"/>
      <c r="AW69" s="59"/>
      <c r="AX69" s="59"/>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c r="CJ69" s="59"/>
      <c r="CK69" s="59"/>
      <c r="CL69" s="59"/>
      <c r="CM69" s="59"/>
      <c r="CN69" s="59"/>
      <c r="CO69" s="59"/>
      <c r="CP69" s="59"/>
      <c r="CQ69" s="59"/>
      <c r="CR69" s="59"/>
      <c r="CS69" s="59"/>
      <c r="CT69" s="59"/>
      <c r="CU69" s="59"/>
      <c r="CV69" s="59"/>
      <c r="CW69" s="59"/>
      <c r="CX69" s="59"/>
      <c r="CY69" s="59"/>
      <c r="CZ69" s="59"/>
      <c r="DA69" s="59"/>
      <c r="DB69" s="59"/>
      <c r="DC69" s="59"/>
      <c r="DD69" s="59"/>
      <c r="DE69" s="59"/>
      <c r="DF69" s="59"/>
      <c r="DG69" s="59"/>
      <c r="DH69" s="59"/>
      <c r="DI69" s="59"/>
      <c r="DJ69" s="59"/>
      <c r="DK69" s="59"/>
      <c r="DL69" s="59"/>
      <c r="DM69" s="59"/>
      <c r="DN69" s="59"/>
      <c r="DO69" s="59"/>
      <c r="DP69" s="59"/>
      <c r="DQ69" s="59"/>
      <c r="DR69" s="59"/>
      <c r="DS69" s="59"/>
      <c r="DT69" s="59"/>
      <c r="DU69" s="59"/>
      <c r="DV69" s="59"/>
      <c r="DW69" s="59"/>
      <c r="DX69" s="59"/>
      <c r="DY69" s="59"/>
      <c r="DZ69" s="59"/>
      <c r="EA69" s="59"/>
      <c r="EB69" s="59"/>
      <c r="EC69" s="59"/>
      <c r="ED69" s="59"/>
      <c r="EE69" s="59"/>
      <c r="EF69" s="59"/>
      <c r="EG69" s="59"/>
      <c r="EH69" s="59"/>
      <c r="EI69" s="59"/>
      <c r="EJ69" s="59"/>
      <c r="EK69" s="59"/>
      <c r="EL69" s="59"/>
      <c r="EM69" s="59"/>
      <c r="EN69" s="59"/>
      <c r="EO69" s="59"/>
      <c r="EP69" s="59"/>
      <c r="EQ69" s="59"/>
      <c r="ER69" s="59"/>
      <c r="ES69" s="59"/>
      <c r="ET69" s="59"/>
      <c r="EU69" s="59"/>
      <c r="EV69" s="59"/>
      <c r="EW69" s="59"/>
      <c r="EX69" s="59"/>
      <c r="EY69" s="59"/>
      <c r="EZ69" s="59"/>
      <c r="FA69" s="59"/>
      <c r="FB69" s="59"/>
      <c r="FC69" s="59"/>
      <c r="FD69" s="59"/>
      <c r="FE69" s="59"/>
      <c r="FF69" s="59"/>
      <c r="FG69" s="59"/>
      <c r="FH69" s="59"/>
      <c r="FI69" s="59"/>
      <c r="FJ69" s="59"/>
      <c r="FK69" s="59"/>
      <c r="FL69" s="59"/>
      <c r="FM69" s="59"/>
      <c r="FN69" s="59"/>
      <c r="FO69" s="59"/>
      <c r="FP69" s="59"/>
      <c r="FQ69" s="59"/>
      <c r="FR69" s="59"/>
      <c r="FS69" s="59"/>
      <c r="FT69" s="59"/>
      <c r="FU69" s="59"/>
      <c r="FV69" s="59"/>
      <c r="FW69" s="59"/>
      <c r="FX69" s="59"/>
      <c r="FY69" s="59"/>
      <c r="FZ69" s="59"/>
      <c r="GA69" s="59"/>
      <c r="GB69" s="59"/>
      <c r="GC69" s="59"/>
      <c r="GD69" s="59"/>
      <c r="GE69" s="59"/>
      <c r="GF69" s="59"/>
      <c r="GG69" s="59"/>
      <c r="GH69" s="59"/>
      <c r="GI69" s="59"/>
      <c r="GJ69" s="59"/>
      <c r="GK69" s="59"/>
      <c r="GL69" s="59"/>
      <c r="GM69" s="59"/>
      <c r="GN69" s="59"/>
      <c r="GO69" s="59"/>
      <c r="GP69" s="59"/>
      <c r="GQ69" s="59"/>
      <c r="GR69" s="59"/>
      <c r="GS69" s="59"/>
      <c r="GT69" s="59"/>
      <c r="GU69" s="59"/>
      <c r="GV69" s="59"/>
      <c r="GW69" s="59"/>
      <c r="GX69" s="59"/>
      <c r="GY69" s="59"/>
      <c r="GZ69" s="59"/>
      <c r="HA69" s="59"/>
      <c r="HB69" s="59"/>
      <c r="HC69" s="59"/>
      <c r="HD69" s="59"/>
      <c r="HE69" s="59"/>
      <c r="HF69" s="59"/>
      <c r="HG69" s="59"/>
      <c r="HH69" s="59"/>
      <c r="HI69" s="59"/>
      <c r="HJ69" s="59"/>
      <c r="HK69" s="59"/>
      <c r="HL69" s="59"/>
      <c r="HM69" s="59"/>
      <c r="HN69" s="59"/>
      <c r="HO69" s="59"/>
      <c r="HP69" s="59"/>
      <c r="HQ69" s="59"/>
      <c r="HR69" s="59"/>
      <c r="HS69" s="59"/>
      <c r="HT69" s="59"/>
      <c r="HU69" s="59"/>
      <c r="HV69" s="59"/>
      <c r="HW69" s="59"/>
      <c r="HX69" s="59"/>
      <c r="HY69" s="59"/>
      <c r="HZ69" s="59"/>
      <c r="IA69" s="59"/>
      <c r="IB69" s="59"/>
      <c r="IC69" s="59"/>
      <c r="ID69" s="59"/>
      <c r="IE69" s="59"/>
      <c r="IF69" s="59"/>
      <c r="IG69" s="59"/>
      <c r="IH69" s="59"/>
      <c r="II69" s="59"/>
      <c r="IJ69" s="59"/>
      <c r="IK69" s="59"/>
      <c r="IL69" s="59"/>
      <c r="IM69" s="59"/>
      <c r="IN69" s="59"/>
      <c r="IO69" s="59"/>
      <c r="IP69" s="59"/>
      <c r="IQ69" s="59"/>
      <c r="IR69" s="59"/>
      <c r="IS69" s="59"/>
      <c r="IT69" s="59"/>
      <c r="IU69" s="59"/>
      <c r="IV69" s="59"/>
      <c r="IW69" s="59"/>
      <c r="IX69" s="59"/>
      <c r="IY69" s="59"/>
      <c r="IZ69" s="59"/>
      <c r="JA69" s="59"/>
      <c r="JB69" s="59"/>
      <c r="JC69" s="59"/>
      <c r="JD69" s="59"/>
      <c r="JE69" s="59"/>
      <c r="JF69" s="59"/>
      <c r="JG69" s="59"/>
      <c r="JH69" s="59"/>
      <c r="JI69" s="59"/>
      <c r="JJ69" s="59"/>
    </row>
    <row r="70" spans="1:270" s="17" customFormat="1" ht="46.5" customHeight="1" x14ac:dyDescent="0.2">
      <c r="A70" s="184">
        <v>21</v>
      </c>
      <c r="B70" s="202"/>
      <c r="C70" s="178" t="s">
        <v>254</v>
      </c>
      <c r="D70" s="183" t="str">
        <f t="shared" si="3"/>
        <v>N/A</v>
      </c>
      <c r="E70" s="1020"/>
      <c r="F70" s="1020"/>
      <c r="G70" s="1016"/>
      <c r="H70" s="1017"/>
      <c r="I70" s="1017"/>
      <c r="J70" s="1018"/>
      <c r="K70" s="51" t="str">
        <f>IF(AND(J70&lt;&gt;"Yes - completely", J70&lt;&gt;""),"Please Provide a Comment.","")</f>
        <v/>
      </c>
      <c r="L70" s="44"/>
      <c r="M70" s="59"/>
      <c r="N70" s="59"/>
      <c r="O70" s="59"/>
      <c r="P70" s="59"/>
      <c r="Q70" s="59"/>
      <c r="R70" s="59"/>
      <c r="S70" s="59"/>
      <c r="T70" s="59"/>
      <c r="U70" s="59"/>
      <c r="V70" s="59"/>
      <c r="W70" s="59"/>
      <c r="X70" s="59"/>
      <c r="Y70" s="59"/>
      <c r="Z70" s="59"/>
      <c r="AA70" s="59"/>
      <c r="AB70" s="59"/>
      <c r="AC70" s="59"/>
      <c r="AD70" s="59"/>
      <c r="AE70" s="59"/>
      <c r="AF70" s="59"/>
      <c r="AG70" s="59"/>
      <c r="AH70" s="59"/>
      <c r="AI70" s="59"/>
      <c r="AJ70" s="59"/>
      <c r="AK70" s="59"/>
      <c r="AL70" s="59"/>
      <c r="AM70" s="59"/>
      <c r="AN70" s="59"/>
      <c r="AO70" s="59"/>
      <c r="AP70" s="59"/>
      <c r="AQ70" s="59"/>
      <c r="AR70" s="59"/>
      <c r="AS70" s="59"/>
      <c r="AT70" s="59"/>
      <c r="AU70" s="59"/>
      <c r="AV70" s="59"/>
      <c r="AW70" s="59"/>
      <c r="AX70" s="59"/>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c r="CJ70" s="59"/>
      <c r="CK70" s="59"/>
      <c r="CL70" s="59"/>
      <c r="CM70" s="59"/>
      <c r="CN70" s="59"/>
      <c r="CO70" s="59"/>
      <c r="CP70" s="59"/>
      <c r="CQ70" s="59"/>
      <c r="CR70" s="59"/>
      <c r="CS70" s="59"/>
      <c r="CT70" s="59"/>
      <c r="CU70" s="59"/>
      <c r="CV70" s="59"/>
      <c r="CW70" s="59"/>
      <c r="CX70" s="59"/>
      <c r="CY70" s="59"/>
      <c r="CZ70" s="59"/>
      <c r="DA70" s="59"/>
      <c r="DB70" s="59"/>
      <c r="DC70" s="59"/>
      <c r="DD70" s="59"/>
      <c r="DE70" s="59"/>
      <c r="DF70" s="59"/>
      <c r="DG70" s="59"/>
      <c r="DH70" s="59"/>
      <c r="DI70" s="59"/>
      <c r="DJ70" s="59"/>
      <c r="DK70" s="59"/>
      <c r="DL70" s="59"/>
      <c r="DM70" s="59"/>
      <c r="DN70" s="59"/>
      <c r="DO70" s="59"/>
      <c r="DP70" s="59"/>
      <c r="DQ70" s="59"/>
      <c r="DR70" s="59"/>
      <c r="DS70" s="59"/>
      <c r="DT70" s="59"/>
      <c r="DU70" s="59"/>
      <c r="DV70" s="59"/>
      <c r="DW70" s="59"/>
      <c r="DX70" s="59"/>
      <c r="DY70" s="59"/>
      <c r="DZ70" s="59"/>
      <c r="EA70" s="59"/>
      <c r="EB70" s="59"/>
      <c r="EC70" s="59"/>
      <c r="ED70" s="59"/>
      <c r="EE70" s="59"/>
      <c r="EF70" s="59"/>
      <c r="EG70" s="59"/>
      <c r="EH70" s="59"/>
      <c r="EI70" s="59"/>
      <c r="EJ70" s="59"/>
      <c r="EK70" s="59"/>
      <c r="EL70" s="59"/>
      <c r="EM70" s="59"/>
      <c r="EN70" s="59"/>
      <c r="EO70" s="59"/>
      <c r="EP70" s="59"/>
      <c r="EQ70" s="59"/>
      <c r="ER70" s="59"/>
      <c r="ES70" s="59"/>
      <c r="ET70" s="59"/>
      <c r="EU70" s="59"/>
      <c r="EV70" s="59"/>
      <c r="EW70" s="59"/>
      <c r="EX70" s="59"/>
      <c r="EY70" s="59"/>
      <c r="EZ70" s="59"/>
      <c r="FA70" s="59"/>
      <c r="FB70" s="59"/>
      <c r="FC70" s="59"/>
      <c r="FD70" s="59"/>
      <c r="FE70" s="59"/>
      <c r="FF70" s="59"/>
      <c r="FG70" s="59"/>
      <c r="FH70" s="59"/>
      <c r="FI70" s="59"/>
      <c r="FJ70" s="59"/>
      <c r="FK70" s="59"/>
      <c r="FL70" s="59"/>
      <c r="FM70" s="59"/>
      <c r="FN70" s="59"/>
      <c r="FO70" s="59"/>
      <c r="FP70" s="59"/>
      <c r="FQ70" s="59"/>
      <c r="FR70" s="59"/>
      <c r="FS70" s="59"/>
      <c r="FT70" s="59"/>
      <c r="FU70" s="59"/>
      <c r="FV70" s="59"/>
      <c r="FW70" s="59"/>
      <c r="FX70" s="59"/>
      <c r="FY70" s="59"/>
      <c r="FZ70" s="59"/>
      <c r="GA70" s="59"/>
      <c r="GB70" s="59"/>
      <c r="GC70" s="59"/>
      <c r="GD70" s="59"/>
      <c r="GE70" s="59"/>
      <c r="GF70" s="59"/>
      <c r="GG70" s="59"/>
      <c r="GH70" s="59"/>
      <c r="GI70" s="59"/>
      <c r="GJ70" s="59"/>
      <c r="GK70" s="59"/>
      <c r="GL70" s="59"/>
      <c r="GM70" s="59"/>
      <c r="GN70" s="59"/>
      <c r="GO70" s="59"/>
      <c r="GP70" s="59"/>
      <c r="GQ70" s="59"/>
      <c r="GR70" s="59"/>
      <c r="GS70" s="59"/>
      <c r="GT70" s="59"/>
      <c r="GU70" s="59"/>
      <c r="GV70" s="59"/>
      <c r="GW70" s="59"/>
      <c r="GX70" s="59"/>
      <c r="GY70" s="59"/>
      <c r="GZ70" s="59"/>
      <c r="HA70" s="59"/>
      <c r="HB70" s="59"/>
      <c r="HC70" s="59"/>
      <c r="HD70" s="59"/>
      <c r="HE70" s="59"/>
      <c r="HF70" s="59"/>
      <c r="HG70" s="59"/>
      <c r="HH70" s="59"/>
      <c r="HI70" s="59"/>
      <c r="HJ70" s="59"/>
      <c r="HK70" s="59"/>
      <c r="HL70" s="59"/>
      <c r="HM70" s="59"/>
      <c r="HN70" s="59"/>
      <c r="HO70" s="59"/>
      <c r="HP70" s="59"/>
      <c r="HQ70" s="59"/>
      <c r="HR70" s="59"/>
      <c r="HS70" s="59"/>
      <c r="HT70" s="59"/>
      <c r="HU70" s="59"/>
      <c r="HV70" s="59"/>
      <c r="HW70" s="59"/>
      <c r="HX70" s="59"/>
      <c r="HY70" s="59"/>
      <c r="HZ70" s="59"/>
      <c r="IA70" s="59"/>
      <c r="IB70" s="59"/>
      <c r="IC70" s="59"/>
      <c r="ID70" s="59"/>
      <c r="IE70" s="59"/>
      <c r="IF70" s="59"/>
      <c r="IG70" s="59"/>
      <c r="IH70" s="59"/>
      <c r="II70" s="59"/>
      <c r="IJ70" s="59"/>
      <c r="IK70" s="59"/>
      <c r="IL70" s="59"/>
      <c r="IM70" s="59"/>
      <c r="IN70" s="59"/>
      <c r="IO70" s="59"/>
      <c r="IP70" s="59"/>
      <c r="IQ70" s="59"/>
      <c r="IR70" s="59"/>
      <c r="IS70" s="59"/>
      <c r="IT70" s="59"/>
      <c r="IU70" s="59"/>
      <c r="IV70" s="59"/>
      <c r="IW70" s="59"/>
      <c r="IX70" s="59"/>
      <c r="IY70" s="59"/>
      <c r="IZ70" s="59"/>
      <c r="JA70" s="59"/>
      <c r="JB70" s="59"/>
      <c r="JC70" s="59"/>
      <c r="JD70" s="59"/>
      <c r="JE70" s="59"/>
      <c r="JF70" s="59"/>
      <c r="JG70" s="59"/>
      <c r="JH70" s="59"/>
      <c r="JI70" s="59"/>
      <c r="JJ70" s="59"/>
    </row>
    <row r="71" spans="1:270" s="17" customFormat="1" ht="48.75" customHeight="1" x14ac:dyDescent="0.2">
      <c r="A71" s="273" t="s">
        <v>337</v>
      </c>
      <c r="B71" s="274"/>
      <c r="C71" s="272" t="s">
        <v>301</v>
      </c>
      <c r="D71" s="280" t="str">
        <f t="shared" si="3"/>
        <v>N/A</v>
      </c>
      <c r="E71" s="1020"/>
      <c r="F71" s="1020"/>
      <c r="G71" s="1016"/>
      <c r="H71" s="1017"/>
      <c r="I71" s="1017"/>
      <c r="J71" s="1018"/>
      <c r="K71" s="51" t="str">
        <f>IF(AND(J71&lt;&gt;"Yes - completely", J71&lt;&gt;""),"Please Provide a Comment.","")</f>
        <v/>
      </c>
      <c r="L71" s="44"/>
      <c r="M71" s="59"/>
      <c r="N71" s="59"/>
      <c r="O71" s="59"/>
      <c r="P71" s="59"/>
      <c r="Q71" s="59"/>
      <c r="R71" s="59"/>
      <c r="S71" s="59"/>
      <c r="T71" s="59"/>
      <c r="U71" s="59"/>
      <c r="V71" s="59"/>
      <c r="W71" s="59"/>
      <c r="X71" s="59"/>
      <c r="Y71" s="59"/>
      <c r="Z71" s="59"/>
      <c r="AA71" s="59"/>
      <c r="AB71" s="59"/>
      <c r="AC71" s="59"/>
      <c r="AD71" s="59"/>
      <c r="AE71" s="59"/>
      <c r="AF71" s="59"/>
      <c r="AG71" s="59"/>
      <c r="AH71" s="59"/>
      <c r="AI71" s="59"/>
      <c r="AJ71" s="59"/>
      <c r="AK71" s="59"/>
      <c r="AL71" s="59"/>
      <c r="AM71" s="59"/>
      <c r="AN71" s="59"/>
      <c r="AO71" s="59"/>
      <c r="AP71" s="59"/>
      <c r="AQ71" s="59"/>
      <c r="AR71" s="59"/>
      <c r="AS71" s="59"/>
      <c r="AT71" s="59"/>
      <c r="AU71" s="59"/>
      <c r="AV71" s="59"/>
      <c r="AW71" s="59"/>
      <c r="AX71" s="59"/>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c r="CJ71" s="59"/>
      <c r="CK71" s="59"/>
      <c r="CL71" s="59"/>
      <c r="CM71" s="59"/>
      <c r="CN71" s="59"/>
      <c r="CO71" s="59"/>
      <c r="CP71" s="59"/>
      <c r="CQ71" s="59"/>
      <c r="CR71" s="59"/>
      <c r="CS71" s="59"/>
      <c r="CT71" s="59"/>
      <c r="CU71" s="59"/>
      <c r="CV71" s="59"/>
      <c r="CW71" s="59"/>
      <c r="CX71" s="59"/>
      <c r="CY71" s="59"/>
      <c r="CZ71" s="59"/>
      <c r="DA71" s="59"/>
      <c r="DB71" s="59"/>
      <c r="DC71" s="59"/>
      <c r="DD71" s="59"/>
      <c r="DE71" s="59"/>
      <c r="DF71" s="59"/>
      <c r="DG71" s="59"/>
      <c r="DH71" s="59"/>
      <c r="DI71" s="59"/>
      <c r="DJ71" s="59"/>
      <c r="DK71" s="59"/>
      <c r="DL71" s="59"/>
      <c r="DM71" s="59"/>
      <c r="DN71" s="59"/>
      <c r="DO71" s="59"/>
      <c r="DP71" s="59"/>
      <c r="DQ71" s="59"/>
      <c r="DR71" s="59"/>
      <c r="DS71" s="59"/>
      <c r="DT71" s="59"/>
      <c r="DU71" s="59"/>
      <c r="DV71" s="59"/>
      <c r="DW71" s="59"/>
      <c r="DX71" s="59"/>
      <c r="DY71" s="59"/>
      <c r="DZ71" s="59"/>
      <c r="EA71" s="59"/>
      <c r="EB71" s="59"/>
      <c r="EC71" s="59"/>
      <c r="ED71" s="59"/>
      <c r="EE71" s="59"/>
      <c r="EF71" s="59"/>
      <c r="EG71" s="59"/>
      <c r="EH71" s="59"/>
      <c r="EI71" s="59"/>
      <c r="EJ71" s="59"/>
      <c r="EK71" s="59"/>
      <c r="EL71" s="59"/>
      <c r="EM71" s="59"/>
      <c r="EN71" s="59"/>
      <c r="EO71" s="59"/>
      <c r="EP71" s="59"/>
      <c r="EQ71" s="59"/>
      <c r="ER71" s="59"/>
      <c r="ES71" s="59"/>
      <c r="ET71" s="59"/>
      <c r="EU71" s="59"/>
      <c r="EV71" s="59"/>
      <c r="EW71" s="59"/>
      <c r="EX71" s="59"/>
      <c r="EY71" s="59"/>
      <c r="EZ71" s="59"/>
      <c r="FA71" s="59"/>
      <c r="FB71" s="59"/>
      <c r="FC71" s="59"/>
      <c r="FD71" s="59"/>
      <c r="FE71" s="59"/>
      <c r="FF71" s="59"/>
      <c r="FG71" s="59"/>
      <c r="FH71" s="59"/>
      <c r="FI71" s="59"/>
      <c r="FJ71" s="59"/>
      <c r="FK71" s="59"/>
      <c r="FL71" s="59"/>
      <c r="FM71" s="59"/>
      <c r="FN71" s="59"/>
      <c r="FO71" s="59"/>
      <c r="FP71" s="59"/>
      <c r="FQ71" s="59"/>
      <c r="FR71" s="59"/>
      <c r="FS71" s="59"/>
      <c r="FT71" s="59"/>
      <c r="FU71" s="59"/>
      <c r="FV71" s="59"/>
      <c r="FW71" s="59"/>
      <c r="FX71" s="59"/>
      <c r="FY71" s="59"/>
      <c r="FZ71" s="59"/>
      <c r="GA71" s="59"/>
      <c r="GB71" s="59"/>
      <c r="GC71" s="59"/>
      <c r="GD71" s="59"/>
      <c r="GE71" s="59"/>
      <c r="GF71" s="59"/>
      <c r="GG71" s="59"/>
      <c r="GH71" s="59"/>
      <c r="GI71" s="59"/>
      <c r="GJ71" s="59"/>
      <c r="GK71" s="59"/>
      <c r="GL71" s="59"/>
      <c r="GM71" s="59"/>
      <c r="GN71" s="59"/>
      <c r="GO71" s="59"/>
      <c r="GP71" s="59"/>
      <c r="GQ71" s="59"/>
      <c r="GR71" s="59"/>
      <c r="GS71" s="59"/>
      <c r="GT71" s="59"/>
      <c r="GU71" s="59"/>
      <c r="GV71" s="59"/>
      <c r="GW71" s="59"/>
      <c r="GX71" s="59"/>
      <c r="GY71" s="59"/>
      <c r="GZ71" s="59"/>
      <c r="HA71" s="59"/>
      <c r="HB71" s="59"/>
      <c r="HC71" s="59"/>
      <c r="HD71" s="59"/>
      <c r="HE71" s="59"/>
      <c r="HF71" s="59"/>
      <c r="HG71" s="59"/>
      <c r="HH71" s="59"/>
      <c r="HI71" s="59"/>
      <c r="HJ71" s="59"/>
      <c r="HK71" s="59"/>
      <c r="HL71" s="59"/>
      <c r="HM71" s="59"/>
      <c r="HN71" s="59"/>
      <c r="HO71" s="59"/>
      <c r="HP71" s="59"/>
      <c r="HQ71" s="59"/>
      <c r="HR71" s="59"/>
      <c r="HS71" s="59"/>
      <c r="HT71" s="59"/>
      <c r="HU71" s="59"/>
      <c r="HV71" s="59"/>
      <c r="HW71" s="59"/>
      <c r="HX71" s="59"/>
      <c r="HY71" s="59"/>
      <c r="HZ71" s="59"/>
      <c r="IA71" s="59"/>
      <c r="IB71" s="59"/>
      <c r="IC71" s="59"/>
      <c r="ID71" s="59"/>
      <c r="IE71" s="59"/>
      <c r="IF71" s="59"/>
      <c r="IG71" s="59"/>
      <c r="IH71" s="59"/>
      <c r="II71" s="59"/>
      <c r="IJ71" s="59"/>
      <c r="IK71" s="59"/>
      <c r="IL71" s="59"/>
      <c r="IM71" s="59"/>
      <c r="IN71" s="59"/>
      <c r="IO71" s="59"/>
      <c r="IP71" s="59"/>
      <c r="IQ71" s="59"/>
      <c r="IR71" s="59"/>
      <c r="IS71" s="59"/>
      <c r="IT71" s="59"/>
      <c r="IU71" s="59"/>
      <c r="IV71" s="59"/>
      <c r="IW71" s="59"/>
      <c r="IX71" s="59"/>
      <c r="IY71" s="59"/>
      <c r="IZ71" s="59"/>
      <c r="JA71" s="59"/>
      <c r="JB71" s="59"/>
      <c r="JC71" s="59"/>
      <c r="JD71" s="59"/>
      <c r="JE71" s="59"/>
      <c r="JF71" s="59"/>
      <c r="JG71" s="59"/>
      <c r="JH71" s="59"/>
      <c r="JI71" s="59"/>
      <c r="JJ71" s="59"/>
    </row>
    <row r="72" spans="1:270" s="17" customFormat="1" ht="30" hidden="1" customHeight="1" x14ac:dyDescent="0.2">
      <c r="A72" s="1053" t="s">
        <v>160</v>
      </c>
      <c r="B72" s="1054"/>
      <c r="C72" s="1054"/>
      <c r="D72" s="286" t="str">
        <f>IF(AND(D71="N/A"),"N/A",ROUND(AVERAGE(D71),1))</f>
        <v>N/A</v>
      </c>
      <c r="E72" s="1060"/>
      <c r="F72" s="1060"/>
      <c r="G72" s="1060"/>
      <c r="H72" s="1060"/>
      <c r="I72" s="1060"/>
      <c r="J72" s="1061"/>
      <c r="K72" s="49"/>
      <c r="L72" s="26"/>
      <c r="M72" s="59"/>
      <c r="N72" s="59"/>
      <c r="O72" s="59"/>
      <c r="P72" s="59"/>
      <c r="Q72" s="59"/>
      <c r="R72" s="59"/>
      <c r="S72" s="59"/>
      <c r="T72" s="59"/>
      <c r="U72" s="59"/>
      <c r="V72" s="59"/>
      <c r="W72" s="59"/>
      <c r="X72" s="59"/>
      <c r="Y72" s="59"/>
      <c r="Z72" s="59"/>
      <c r="AA72" s="59"/>
      <c r="AB72" s="59"/>
      <c r="AC72" s="59"/>
      <c r="AD72" s="59"/>
      <c r="AE72" s="59"/>
      <c r="AF72" s="59"/>
      <c r="AG72" s="59"/>
      <c r="AH72" s="59"/>
      <c r="AI72" s="59"/>
      <c r="AJ72" s="59"/>
      <c r="AK72" s="59"/>
      <c r="AL72" s="59"/>
      <c r="AM72" s="59"/>
      <c r="AN72" s="59"/>
      <c r="AO72" s="59"/>
      <c r="AP72" s="59"/>
      <c r="AQ72" s="59"/>
      <c r="AR72" s="59"/>
      <c r="AS72" s="59"/>
      <c r="AT72" s="59"/>
      <c r="AU72" s="59"/>
      <c r="AV72" s="59"/>
      <c r="AW72" s="59"/>
      <c r="AX72" s="59"/>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c r="CJ72" s="59"/>
      <c r="CK72" s="59"/>
      <c r="CL72" s="59"/>
      <c r="CM72" s="59"/>
      <c r="CN72" s="59"/>
      <c r="CO72" s="59"/>
      <c r="CP72" s="59"/>
      <c r="CQ72" s="59"/>
      <c r="CR72" s="59"/>
      <c r="CS72" s="59"/>
      <c r="CT72" s="59"/>
      <c r="CU72" s="59"/>
      <c r="CV72" s="59"/>
      <c r="CW72" s="59"/>
      <c r="CX72" s="59"/>
      <c r="CY72" s="59"/>
      <c r="CZ72" s="59"/>
      <c r="DA72" s="59"/>
      <c r="DB72" s="59"/>
      <c r="DC72" s="59"/>
      <c r="DD72" s="59"/>
      <c r="DE72" s="59"/>
      <c r="DF72" s="59"/>
      <c r="DG72" s="59"/>
      <c r="DH72" s="59"/>
      <c r="DI72" s="59"/>
      <c r="DJ72" s="59"/>
      <c r="DK72" s="59"/>
      <c r="DL72" s="59"/>
      <c r="DM72" s="59"/>
      <c r="DN72" s="59"/>
      <c r="DO72" s="59"/>
      <c r="DP72" s="59"/>
      <c r="DQ72" s="59"/>
      <c r="DR72" s="59"/>
      <c r="DS72" s="59"/>
      <c r="DT72" s="59"/>
      <c r="DU72" s="59"/>
      <c r="DV72" s="59"/>
      <c r="DW72" s="59"/>
      <c r="DX72" s="59"/>
      <c r="DY72" s="59"/>
      <c r="DZ72" s="59"/>
      <c r="EA72" s="59"/>
      <c r="EB72" s="59"/>
      <c r="EC72" s="59"/>
      <c r="ED72" s="59"/>
      <c r="EE72" s="59"/>
      <c r="EF72" s="59"/>
      <c r="EG72" s="59"/>
      <c r="EH72" s="59"/>
      <c r="EI72" s="59"/>
      <c r="EJ72" s="59"/>
      <c r="EK72" s="59"/>
      <c r="EL72" s="59"/>
      <c r="EM72" s="59"/>
      <c r="EN72" s="59"/>
      <c r="EO72" s="59"/>
      <c r="EP72" s="59"/>
      <c r="EQ72" s="59"/>
      <c r="ER72" s="59"/>
      <c r="ES72" s="59"/>
      <c r="ET72" s="59"/>
      <c r="EU72" s="59"/>
      <c r="EV72" s="59"/>
      <c r="EW72" s="59"/>
      <c r="EX72" s="59"/>
      <c r="EY72" s="59"/>
      <c r="EZ72" s="59"/>
      <c r="FA72" s="59"/>
      <c r="FB72" s="59"/>
      <c r="FC72" s="59"/>
      <c r="FD72" s="59"/>
      <c r="FE72" s="59"/>
      <c r="FF72" s="59"/>
      <c r="FG72" s="59"/>
      <c r="FH72" s="59"/>
      <c r="FI72" s="59"/>
      <c r="FJ72" s="59"/>
      <c r="FK72" s="59"/>
      <c r="FL72" s="59"/>
      <c r="FM72" s="59"/>
      <c r="FN72" s="59"/>
      <c r="FO72" s="59"/>
      <c r="FP72" s="59"/>
      <c r="FQ72" s="59"/>
      <c r="FR72" s="59"/>
      <c r="FS72" s="59"/>
      <c r="FT72" s="59"/>
      <c r="FU72" s="59"/>
      <c r="FV72" s="59"/>
      <c r="FW72" s="59"/>
      <c r="FX72" s="59"/>
      <c r="FY72" s="59"/>
      <c r="FZ72" s="59"/>
      <c r="GA72" s="59"/>
      <c r="GB72" s="59"/>
      <c r="GC72" s="59"/>
      <c r="GD72" s="59"/>
      <c r="GE72" s="59"/>
      <c r="GF72" s="59"/>
      <c r="GG72" s="59"/>
      <c r="GH72" s="59"/>
      <c r="GI72" s="59"/>
      <c r="GJ72" s="59"/>
      <c r="GK72" s="59"/>
      <c r="GL72" s="59"/>
      <c r="GM72" s="59"/>
      <c r="GN72" s="59"/>
      <c r="GO72" s="59"/>
      <c r="GP72" s="59"/>
      <c r="GQ72" s="59"/>
      <c r="GR72" s="59"/>
      <c r="GS72" s="59"/>
      <c r="GT72" s="59"/>
      <c r="GU72" s="59"/>
      <c r="GV72" s="59"/>
      <c r="GW72" s="59"/>
      <c r="GX72" s="59"/>
      <c r="GY72" s="59"/>
      <c r="GZ72" s="59"/>
      <c r="HA72" s="59"/>
      <c r="HB72" s="59"/>
      <c r="HC72" s="59"/>
      <c r="HD72" s="59"/>
      <c r="HE72" s="59"/>
      <c r="HF72" s="59"/>
      <c r="HG72" s="59"/>
      <c r="HH72" s="59"/>
      <c r="HI72" s="59"/>
      <c r="HJ72" s="59"/>
      <c r="HK72" s="59"/>
      <c r="HL72" s="59"/>
      <c r="HM72" s="59"/>
      <c r="HN72" s="59"/>
      <c r="HO72" s="59"/>
      <c r="HP72" s="59"/>
      <c r="HQ72" s="59"/>
      <c r="HR72" s="59"/>
      <c r="HS72" s="59"/>
      <c r="HT72" s="59"/>
      <c r="HU72" s="59"/>
      <c r="HV72" s="59"/>
      <c r="HW72" s="59"/>
      <c r="HX72" s="59"/>
      <c r="HY72" s="59"/>
      <c r="HZ72" s="59"/>
      <c r="IA72" s="59"/>
      <c r="IB72" s="59"/>
      <c r="IC72" s="59"/>
      <c r="ID72" s="59"/>
      <c r="IE72" s="59"/>
      <c r="IF72" s="59"/>
      <c r="IG72" s="59"/>
      <c r="IH72" s="59"/>
      <c r="II72" s="59"/>
      <c r="IJ72" s="59"/>
      <c r="IK72" s="59"/>
      <c r="IL72" s="59"/>
      <c r="IM72" s="59"/>
      <c r="IN72" s="59"/>
      <c r="IO72" s="59"/>
      <c r="IP72" s="59"/>
      <c r="IQ72" s="59"/>
      <c r="IR72" s="59"/>
      <c r="IS72" s="59"/>
      <c r="IT72" s="59"/>
      <c r="IU72" s="59"/>
      <c r="IV72" s="59"/>
      <c r="IW72" s="59"/>
      <c r="IX72" s="59"/>
      <c r="IY72" s="59"/>
      <c r="IZ72" s="59"/>
      <c r="JA72" s="59"/>
      <c r="JB72" s="59"/>
      <c r="JC72" s="59"/>
      <c r="JD72" s="59"/>
      <c r="JE72" s="59"/>
      <c r="JF72" s="59"/>
      <c r="JG72" s="59"/>
      <c r="JH72" s="59"/>
      <c r="JI72" s="59"/>
      <c r="JJ72" s="59"/>
    </row>
    <row r="73" spans="1:270" s="17" customFormat="1" ht="30" customHeight="1" x14ac:dyDescent="0.2">
      <c r="A73" s="1023" t="s">
        <v>187</v>
      </c>
      <c r="B73" s="1062"/>
      <c r="C73" s="1062"/>
      <c r="D73" s="262" t="str">
        <f>IF(AND(D74="N/A",D75="N/A",D79="N/A"),"N/A",ROUND(AVERAGE(D74:D75,D79),2))</f>
        <v>N/A</v>
      </c>
      <c r="E73" s="266"/>
      <c r="F73" s="266"/>
      <c r="G73" s="266"/>
      <c r="H73" s="266"/>
      <c r="I73" s="266"/>
      <c r="J73" s="263"/>
      <c r="K73" s="49"/>
      <c r="L73" s="26"/>
      <c r="M73" s="59"/>
      <c r="N73" s="59"/>
      <c r="O73" s="59"/>
      <c r="P73" s="59"/>
      <c r="Q73" s="59"/>
      <c r="R73" s="59"/>
      <c r="S73" s="59"/>
      <c r="T73" s="59"/>
      <c r="U73" s="59"/>
      <c r="V73" s="59"/>
      <c r="W73" s="59"/>
      <c r="X73" s="59"/>
      <c r="Y73" s="59"/>
      <c r="Z73" s="59"/>
      <c r="AA73" s="59"/>
      <c r="AB73" s="59"/>
      <c r="AC73" s="59"/>
      <c r="AD73" s="59"/>
      <c r="AE73" s="59"/>
      <c r="AF73" s="59"/>
      <c r="AG73" s="59"/>
      <c r="AH73" s="59"/>
      <c r="AI73" s="59"/>
      <c r="AJ73" s="59"/>
      <c r="AK73" s="59"/>
      <c r="AL73" s="59"/>
      <c r="AM73" s="59"/>
      <c r="AN73" s="59"/>
      <c r="AO73" s="59"/>
      <c r="AP73" s="59"/>
      <c r="AQ73" s="59"/>
      <c r="AR73" s="59"/>
      <c r="AS73" s="59"/>
      <c r="AT73" s="59"/>
      <c r="AU73" s="59"/>
      <c r="AV73" s="59"/>
      <c r="AW73" s="59"/>
      <c r="AX73" s="59"/>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c r="CJ73" s="59"/>
      <c r="CK73" s="59"/>
      <c r="CL73" s="59"/>
      <c r="CM73" s="59"/>
      <c r="CN73" s="59"/>
      <c r="CO73" s="59"/>
      <c r="CP73" s="59"/>
      <c r="CQ73" s="59"/>
      <c r="CR73" s="59"/>
      <c r="CS73" s="59"/>
      <c r="CT73" s="59"/>
      <c r="CU73" s="59"/>
      <c r="CV73" s="59"/>
      <c r="CW73" s="59"/>
      <c r="CX73" s="59"/>
      <c r="CY73" s="59"/>
      <c r="CZ73" s="59"/>
      <c r="DA73" s="59"/>
      <c r="DB73" s="59"/>
      <c r="DC73" s="59"/>
      <c r="DD73" s="59"/>
      <c r="DE73" s="59"/>
      <c r="DF73" s="59"/>
      <c r="DG73" s="59"/>
      <c r="DH73" s="59"/>
      <c r="DI73" s="59"/>
      <c r="DJ73" s="59"/>
      <c r="DK73" s="59"/>
      <c r="DL73" s="59"/>
      <c r="DM73" s="59"/>
      <c r="DN73" s="59"/>
      <c r="DO73" s="59"/>
      <c r="DP73" s="59"/>
      <c r="DQ73" s="59"/>
      <c r="DR73" s="59"/>
      <c r="DS73" s="59"/>
      <c r="DT73" s="59"/>
      <c r="DU73" s="59"/>
      <c r="DV73" s="59"/>
      <c r="DW73" s="59"/>
      <c r="DX73" s="59"/>
      <c r="DY73" s="59"/>
      <c r="DZ73" s="59"/>
      <c r="EA73" s="59"/>
      <c r="EB73" s="59"/>
      <c r="EC73" s="59"/>
      <c r="ED73" s="59"/>
      <c r="EE73" s="59"/>
      <c r="EF73" s="59"/>
      <c r="EG73" s="59"/>
      <c r="EH73" s="59"/>
      <c r="EI73" s="59"/>
      <c r="EJ73" s="59"/>
      <c r="EK73" s="59"/>
      <c r="EL73" s="59"/>
      <c r="EM73" s="59"/>
      <c r="EN73" s="59"/>
      <c r="EO73" s="59"/>
      <c r="EP73" s="59"/>
      <c r="EQ73" s="59"/>
      <c r="ER73" s="59"/>
      <c r="ES73" s="59"/>
      <c r="ET73" s="59"/>
      <c r="EU73" s="59"/>
      <c r="EV73" s="59"/>
      <c r="EW73" s="59"/>
      <c r="EX73" s="59"/>
      <c r="EY73" s="59"/>
      <c r="EZ73" s="59"/>
      <c r="FA73" s="59"/>
      <c r="FB73" s="59"/>
      <c r="FC73" s="59"/>
      <c r="FD73" s="59"/>
      <c r="FE73" s="59"/>
      <c r="FF73" s="59"/>
      <c r="FG73" s="59"/>
      <c r="FH73" s="59"/>
      <c r="FI73" s="59"/>
      <c r="FJ73" s="59"/>
      <c r="FK73" s="59"/>
      <c r="FL73" s="59"/>
      <c r="FM73" s="59"/>
      <c r="FN73" s="59"/>
      <c r="FO73" s="59"/>
      <c r="FP73" s="59"/>
      <c r="FQ73" s="59"/>
      <c r="FR73" s="59"/>
      <c r="FS73" s="59"/>
      <c r="FT73" s="59"/>
      <c r="FU73" s="59"/>
      <c r="FV73" s="59"/>
      <c r="FW73" s="59"/>
      <c r="FX73" s="59"/>
      <c r="FY73" s="59"/>
      <c r="FZ73" s="59"/>
      <c r="GA73" s="59"/>
      <c r="GB73" s="59"/>
      <c r="GC73" s="59"/>
      <c r="GD73" s="59"/>
      <c r="GE73" s="59"/>
      <c r="GF73" s="59"/>
      <c r="GG73" s="59"/>
      <c r="GH73" s="59"/>
      <c r="GI73" s="59"/>
      <c r="GJ73" s="59"/>
      <c r="GK73" s="59"/>
      <c r="GL73" s="59"/>
      <c r="GM73" s="59"/>
      <c r="GN73" s="59"/>
      <c r="GO73" s="59"/>
      <c r="GP73" s="59"/>
      <c r="GQ73" s="59"/>
      <c r="GR73" s="59"/>
      <c r="GS73" s="59"/>
      <c r="GT73" s="59"/>
      <c r="GU73" s="59"/>
      <c r="GV73" s="59"/>
      <c r="GW73" s="59"/>
      <c r="GX73" s="59"/>
      <c r="GY73" s="59"/>
      <c r="GZ73" s="59"/>
      <c r="HA73" s="59"/>
      <c r="HB73" s="59"/>
      <c r="HC73" s="59"/>
      <c r="HD73" s="59"/>
      <c r="HE73" s="59"/>
      <c r="HF73" s="59"/>
      <c r="HG73" s="59"/>
      <c r="HH73" s="59"/>
      <c r="HI73" s="59"/>
      <c r="HJ73" s="59"/>
      <c r="HK73" s="59"/>
      <c r="HL73" s="59"/>
      <c r="HM73" s="59"/>
      <c r="HN73" s="59"/>
      <c r="HO73" s="59"/>
      <c r="HP73" s="59"/>
      <c r="HQ73" s="59"/>
      <c r="HR73" s="59"/>
      <c r="HS73" s="59"/>
      <c r="HT73" s="59"/>
      <c r="HU73" s="59"/>
      <c r="HV73" s="59"/>
      <c r="HW73" s="59"/>
      <c r="HX73" s="59"/>
      <c r="HY73" s="59"/>
      <c r="HZ73" s="59"/>
      <c r="IA73" s="59"/>
      <c r="IB73" s="59"/>
      <c r="IC73" s="59"/>
      <c r="ID73" s="59"/>
      <c r="IE73" s="59"/>
      <c r="IF73" s="59"/>
      <c r="IG73" s="59"/>
      <c r="IH73" s="59"/>
      <c r="II73" s="59"/>
      <c r="IJ73" s="59"/>
      <c r="IK73" s="59"/>
      <c r="IL73" s="59"/>
      <c r="IM73" s="59"/>
      <c r="IN73" s="59"/>
      <c r="IO73" s="59"/>
      <c r="IP73" s="59"/>
      <c r="IQ73" s="59"/>
      <c r="IR73" s="59"/>
      <c r="IS73" s="59"/>
      <c r="IT73" s="59"/>
      <c r="IU73" s="59"/>
      <c r="IV73" s="59"/>
      <c r="IW73" s="59"/>
      <c r="IX73" s="59"/>
      <c r="IY73" s="59"/>
      <c r="IZ73" s="59"/>
      <c r="JA73" s="59"/>
      <c r="JB73" s="59"/>
      <c r="JC73" s="59"/>
      <c r="JD73" s="59"/>
      <c r="JE73" s="59"/>
      <c r="JF73" s="59"/>
      <c r="JG73" s="59"/>
      <c r="JH73" s="59"/>
      <c r="JI73" s="59"/>
      <c r="JJ73" s="59"/>
    </row>
    <row r="74" spans="1:270" s="17" customFormat="1" ht="46.5" customHeight="1" x14ac:dyDescent="0.2">
      <c r="A74" s="182">
        <v>22</v>
      </c>
      <c r="B74" s="142"/>
      <c r="C74" s="179" t="s">
        <v>281</v>
      </c>
      <c r="D74" s="183" t="str">
        <f>IF(E74="Yes - completely",4,IF(E74="Mostly",3,IF(E74="Partly",2,IF(E74="No - not at all",1,"N/A"))))</f>
        <v>N/A</v>
      </c>
      <c r="E74" s="1118"/>
      <c r="F74" s="1020"/>
      <c r="G74" s="1021"/>
      <c r="H74" s="1021"/>
      <c r="I74" s="1021"/>
      <c r="J74" s="1022"/>
      <c r="K74" s="51" t="str">
        <f>IF(AND(J74&lt;&gt;"Yes - completely", J74&lt;&gt;""),"Please Provide a Comment.","")</f>
        <v/>
      </c>
      <c r="L74" s="26"/>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c r="CJ74" s="59"/>
      <c r="CK74" s="59"/>
      <c r="CL74" s="59"/>
      <c r="CM74" s="59"/>
      <c r="CN74" s="59"/>
      <c r="CO74" s="59"/>
      <c r="CP74" s="59"/>
      <c r="CQ74" s="59"/>
      <c r="CR74" s="59"/>
      <c r="CS74" s="59"/>
      <c r="CT74" s="59"/>
      <c r="CU74" s="59"/>
      <c r="CV74" s="59"/>
      <c r="CW74" s="59"/>
      <c r="CX74" s="59"/>
      <c r="CY74" s="59"/>
      <c r="CZ74" s="59"/>
      <c r="DA74" s="59"/>
      <c r="DB74" s="59"/>
      <c r="DC74" s="59"/>
      <c r="DD74" s="59"/>
      <c r="DE74" s="59"/>
      <c r="DF74" s="59"/>
      <c r="DG74" s="59"/>
      <c r="DH74" s="59"/>
      <c r="DI74" s="59"/>
      <c r="DJ74" s="59"/>
      <c r="DK74" s="59"/>
      <c r="DL74" s="59"/>
      <c r="DM74" s="59"/>
      <c r="DN74" s="59"/>
      <c r="DO74" s="59"/>
      <c r="DP74" s="59"/>
      <c r="DQ74" s="59"/>
      <c r="DR74" s="59"/>
      <c r="DS74" s="59"/>
      <c r="DT74" s="59"/>
      <c r="DU74" s="59"/>
      <c r="DV74" s="59"/>
      <c r="DW74" s="59"/>
      <c r="DX74" s="59"/>
      <c r="DY74" s="59"/>
      <c r="DZ74" s="59"/>
      <c r="EA74" s="59"/>
      <c r="EB74" s="59"/>
      <c r="EC74" s="59"/>
      <c r="ED74" s="59"/>
      <c r="EE74" s="59"/>
      <c r="EF74" s="59"/>
      <c r="EG74" s="59"/>
      <c r="EH74" s="59"/>
      <c r="EI74" s="59"/>
      <c r="EJ74" s="59"/>
      <c r="EK74" s="59"/>
      <c r="EL74" s="59"/>
      <c r="EM74" s="59"/>
      <c r="EN74" s="59"/>
      <c r="EO74" s="59"/>
      <c r="EP74" s="59"/>
      <c r="EQ74" s="59"/>
      <c r="ER74" s="59"/>
      <c r="ES74" s="59"/>
      <c r="ET74" s="59"/>
      <c r="EU74" s="59"/>
      <c r="EV74" s="59"/>
      <c r="EW74" s="59"/>
      <c r="EX74" s="59"/>
      <c r="EY74" s="59"/>
      <c r="EZ74" s="59"/>
      <c r="FA74" s="59"/>
      <c r="FB74" s="59"/>
      <c r="FC74" s="59"/>
      <c r="FD74" s="59"/>
      <c r="FE74" s="59"/>
      <c r="FF74" s="59"/>
      <c r="FG74" s="59"/>
      <c r="FH74" s="59"/>
      <c r="FI74" s="59"/>
      <c r="FJ74" s="59"/>
      <c r="FK74" s="59"/>
      <c r="FL74" s="59"/>
      <c r="FM74" s="59"/>
      <c r="FN74" s="59"/>
      <c r="FO74" s="59"/>
      <c r="FP74" s="59"/>
      <c r="FQ74" s="59"/>
      <c r="FR74" s="59"/>
      <c r="FS74" s="59"/>
      <c r="FT74" s="59"/>
      <c r="FU74" s="59"/>
      <c r="FV74" s="59"/>
      <c r="FW74" s="59"/>
      <c r="FX74" s="59"/>
      <c r="FY74" s="59"/>
      <c r="FZ74" s="59"/>
      <c r="GA74" s="59"/>
      <c r="GB74" s="59"/>
      <c r="GC74" s="59"/>
      <c r="GD74" s="59"/>
      <c r="GE74" s="59"/>
      <c r="GF74" s="59"/>
      <c r="GG74" s="59"/>
      <c r="GH74" s="59"/>
      <c r="GI74" s="59"/>
      <c r="GJ74" s="59"/>
      <c r="GK74" s="59"/>
      <c r="GL74" s="59"/>
      <c r="GM74" s="59"/>
      <c r="GN74" s="59"/>
      <c r="GO74" s="59"/>
      <c r="GP74" s="59"/>
      <c r="GQ74" s="59"/>
      <c r="GR74" s="59"/>
      <c r="GS74" s="59"/>
      <c r="GT74" s="59"/>
      <c r="GU74" s="59"/>
      <c r="GV74" s="59"/>
      <c r="GW74" s="59"/>
      <c r="GX74" s="59"/>
      <c r="GY74" s="59"/>
      <c r="GZ74" s="59"/>
      <c r="HA74" s="59"/>
      <c r="HB74" s="59"/>
      <c r="HC74" s="59"/>
      <c r="HD74" s="59"/>
      <c r="HE74" s="59"/>
      <c r="HF74" s="59"/>
      <c r="HG74" s="59"/>
      <c r="HH74" s="59"/>
      <c r="HI74" s="59"/>
      <c r="HJ74" s="59"/>
      <c r="HK74" s="59"/>
      <c r="HL74" s="59"/>
      <c r="HM74" s="59"/>
      <c r="HN74" s="59"/>
      <c r="HO74" s="59"/>
      <c r="HP74" s="59"/>
      <c r="HQ74" s="59"/>
      <c r="HR74" s="59"/>
      <c r="HS74" s="59"/>
      <c r="HT74" s="59"/>
      <c r="HU74" s="59"/>
      <c r="HV74" s="59"/>
      <c r="HW74" s="59"/>
      <c r="HX74" s="59"/>
      <c r="HY74" s="59"/>
      <c r="HZ74" s="59"/>
      <c r="IA74" s="59"/>
      <c r="IB74" s="59"/>
      <c r="IC74" s="59"/>
      <c r="ID74" s="59"/>
      <c r="IE74" s="59"/>
      <c r="IF74" s="59"/>
      <c r="IG74" s="59"/>
      <c r="IH74" s="59"/>
      <c r="II74" s="59"/>
      <c r="IJ74" s="59"/>
      <c r="IK74" s="59"/>
      <c r="IL74" s="59"/>
      <c r="IM74" s="59"/>
      <c r="IN74" s="59"/>
      <c r="IO74" s="59"/>
      <c r="IP74" s="59"/>
      <c r="IQ74" s="59"/>
      <c r="IR74" s="59"/>
      <c r="IS74" s="59"/>
      <c r="IT74" s="59"/>
      <c r="IU74" s="59"/>
      <c r="IV74" s="59"/>
      <c r="IW74" s="59"/>
      <c r="IX74" s="59"/>
      <c r="IY74" s="59"/>
      <c r="IZ74" s="59"/>
      <c r="JA74" s="59"/>
      <c r="JB74" s="59"/>
      <c r="JC74" s="59"/>
      <c r="JD74" s="59"/>
      <c r="JE74" s="59"/>
      <c r="JF74" s="59"/>
      <c r="JG74" s="59"/>
      <c r="JH74" s="59"/>
      <c r="JI74" s="59"/>
      <c r="JJ74" s="59"/>
    </row>
    <row r="75" spans="1:270" s="17" customFormat="1" ht="39" customHeight="1" x14ac:dyDescent="0.2">
      <c r="A75" s="182">
        <v>23</v>
      </c>
      <c r="B75" s="142"/>
      <c r="C75" s="179" t="s">
        <v>272</v>
      </c>
      <c r="D75" s="183" t="str">
        <f>IF(E75="Yes - completely",4,IF(E75="Mostly",3,IF(E75="Partly",2,IF(E75="No - not at all",1,"N/A"))))</f>
        <v>N/A</v>
      </c>
      <c r="E75" s="1141"/>
      <c r="F75" s="1101"/>
      <c r="G75" s="1021"/>
      <c r="H75" s="1021"/>
      <c r="I75" s="1021"/>
      <c r="J75" s="1022"/>
      <c r="K75" s="51"/>
      <c r="L75" s="26"/>
      <c r="M75" s="59"/>
      <c r="N75" s="59"/>
      <c r="O75" s="59"/>
      <c r="P75" s="59"/>
      <c r="Q75" s="59"/>
      <c r="R75" s="59"/>
      <c r="S75" s="59"/>
      <c r="T75" s="59"/>
      <c r="U75" s="59"/>
      <c r="V75" s="59"/>
      <c r="W75" s="59"/>
      <c r="X75" s="59"/>
      <c r="Y75" s="59"/>
      <c r="Z75" s="59"/>
      <c r="AA75" s="59"/>
      <c r="AB75" s="59"/>
      <c r="AC75" s="59"/>
      <c r="AD75" s="59"/>
      <c r="AE75" s="59"/>
      <c r="AF75" s="59"/>
      <c r="AG75" s="59"/>
      <c r="AH75" s="59"/>
      <c r="AI75" s="59"/>
      <c r="AJ75" s="59"/>
      <c r="AK75" s="59"/>
      <c r="AL75" s="59"/>
      <c r="AM75" s="59"/>
      <c r="AN75" s="59"/>
      <c r="AO75" s="59"/>
      <c r="AP75" s="59"/>
      <c r="AQ75" s="59"/>
      <c r="AR75" s="59"/>
      <c r="AS75" s="59"/>
      <c r="AT75" s="59"/>
      <c r="AU75" s="59"/>
      <c r="AV75" s="59"/>
      <c r="AW75" s="59"/>
      <c r="AX75" s="59"/>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c r="CJ75" s="59"/>
      <c r="CK75" s="59"/>
      <c r="CL75" s="59"/>
      <c r="CM75" s="59"/>
      <c r="CN75" s="59"/>
      <c r="CO75" s="59"/>
      <c r="CP75" s="59"/>
      <c r="CQ75" s="59"/>
      <c r="CR75" s="59"/>
      <c r="CS75" s="59"/>
      <c r="CT75" s="59"/>
      <c r="CU75" s="59"/>
      <c r="CV75" s="59"/>
      <c r="CW75" s="59"/>
      <c r="CX75" s="59"/>
      <c r="CY75" s="59"/>
      <c r="CZ75" s="59"/>
      <c r="DA75" s="59"/>
      <c r="DB75" s="59"/>
      <c r="DC75" s="59"/>
      <c r="DD75" s="59"/>
      <c r="DE75" s="59"/>
      <c r="DF75" s="59"/>
      <c r="DG75" s="59"/>
      <c r="DH75" s="59"/>
      <c r="DI75" s="59"/>
      <c r="DJ75" s="59"/>
      <c r="DK75" s="59"/>
      <c r="DL75" s="59"/>
      <c r="DM75" s="59"/>
      <c r="DN75" s="59"/>
      <c r="DO75" s="59"/>
      <c r="DP75" s="59"/>
      <c r="DQ75" s="59"/>
      <c r="DR75" s="59"/>
      <c r="DS75" s="59"/>
      <c r="DT75" s="59"/>
      <c r="DU75" s="59"/>
      <c r="DV75" s="59"/>
      <c r="DW75" s="59"/>
      <c r="DX75" s="59"/>
      <c r="DY75" s="59"/>
      <c r="DZ75" s="59"/>
      <c r="EA75" s="59"/>
      <c r="EB75" s="59"/>
      <c r="EC75" s="59"/>
      <c r="ED75" s="59"/>
      <c r="EE75" s="59"/>
      <c r="EF75" s="59"/>
      <c r="EG75" s="59"/>
      <c r="EH75" s="59"/>
      <c r="EI75" s="59"/>
      <c r="EJ75" s="59"/>
      <c r="EK75" s="59"/>
      <c r="EL75" s="59"/>
      <c r="EM75" s="59"/>
      <c r="EN75" s="59"/>
      <c r="EO75" s="59"/>
      <c r="EP75" s="59"/>
      <c r="EQ75" s="59"/>
      <c r="ER75" s="59"/>
      <c r="ES75" s="59"/>
      <c r="ET75" s="59"/>
      <c r="EU75" s="59"/>
      <c r="EV75" s="59"/>
      <c r="EW75" s="59"/>
      <c r="EX75" s="59"/>
      <c r="EY75" s="59"/>
      <c r="EZ75" s="59"/>
      <c r="FA75" s="59"/>
      <c r="FB75" s="59"/>
      <c r="FC75" s="59"/>
      <c r="FD75" s="59"/>
      <c r="FE75" s="59"/>
      <c r="FF75" s="59"/>
      <c r="FG75" s="59"/>
      <c r="FH75" s="59"/>
      <c r="FI75" s="59"/>
      <c r="FJ75" s="59"/>
      <c r="FK75" s="59"/>
      <c r="FL75" s="59"/>
      <c r="FM75" s="59"/>
      <c r="FN75" s="59"/>
      <c r="FO75" s="59"/>
      <c r="FP75" s="59"/>
      <c r="FQ75" s="59"/>
      <c r="FR75" s="59"/>
      <c r="FS75" s="59"/>
      <c r="FT75" s="59"/>
      <c r="FU75" s="59"/>
      <c r="FV75" s="59"/>
      <c r="FW75" s="59"/>
      <c r="FX75" s="59"/>
      <c r="FY75" s="59"/>
      <c r="FZ75" s="59"/>
      <c r="GA75" s="59"/>
      <c r="GB75" s="59"/>
      <c r="GC75" s="59"/>
      <c r="GD75" s="59"/>
      <c r="GE75" s="59"/>
      <c r="GF75" s="59"/>
      <c r="GG75" s="59"/>
      <c r="GH75" s="59"/>
      <c r="GI75" s="59"/>
      <c r="GJ75" s="59"/>
      <c r="GK75" s="59"/>
      <c r="GL75" s="59"/>
      <c r="GM75" s="59"/>
      <c r="GN75" s="59"/>
      <c r="GO75" s="59"/>
      <c r="GP75" s="59"/>
      <c r="GQ75" s="59"/>
      <c r="GR75" s="59"/>
      <c r="GS75" s="59"/>
      <c r="GT75" s="59"/>
      <c r="GU75" s="59"/>
      <c r="GV75" s="59"/>
      <c r="GW75" s="59"/>
      <c r="GX75" s="59"/>
      <c r="GY75" s="59"/>
      <c r="GZ75" s="59"/>
      <c r="HA75" s="59"/>
      <c r="HB75" s="59"/>
      <c r="HC75" s="59"/>
      <c r="HD75" s="59"/>
      <c r="HE75" s="59"/>
      <c r="HF75" s="59"/>
      <c r="HG75" s="59"/>
      <c r="HH75" s="59"/>
      <c r="HI75" s="59"/>
      <c r="HJ75" s="59"/>
      <c r="HK75" s="59"/>
      <c r="HL75" s="59"/>
      <c r="HM75" s="59"/>
      <c r="HN75" s="59"/>
      <c r="HO75" s="59"/>
      <c r="HP75" s="59"/>
      <c r="HQ75" s="59"/>
      <c r="HR75" s="59"/>
      <c r="HS75" s="59"/>
      <c r="HT75" s="59"/>
      <c r="HU75" s="59"/>
      <c r="HV75" s="59"/>
      <c r="HW75" s="59"/>
      <c r="HX75" s="59"/>
      <c r="HY75" s="59"/>
      <c r="HZ75" s="59"/>
      <c r="IA75" s="59"/>
      <c r="IB75" s="59"/>
      <c r="IC75" s="59"/>
      <c r="ID75" s="59"/>
      <c r="IE75" s="59"/>
      <c r="IF75" s="59"/>
      <c r="IG75" s="59"/>
      <c r="IH75" s="59"/>
      <c r="II75" s="59"/>
      <c r="IJ75" s="59"/>
      <c r="IK75" s="59"/>
      <c r="IL75" s="59"/>
      <c r="IM75" s="59"/>
      <c r="IN75" s="59"/>
      <c r="IO75" s="59"/>
      <c r="IP75" s="59"/>
      <c r="IQ75" s="59"/>
      <c r="IR75" s="59"/>
      <c r="IS75" s="59"/>
      <c r="IT75" s="59"/>
      <c r="IU75" s="59"/>
      <c r="IV75" s="59"/>
      <c r="IW75" s="59"/>
      <c r="IX75" s="59"/>
      <c r="IY75" s="59"/>
      <c r="IZ75" s="59"/>
      <c r="JA75" s="59"/>
      <c r="JB75" s="59"/>
      <c r="JC75" s="59"/>
      <c r="JD75" s="59"/>
      <c r="JE75" s="59"/>
      <c r="JF75" s="59"/>
      <c r="JG75" s="59"/>
      <c r="JH75" s="59"/>
      <c r="JI75" s="59"/>
      <c r="JJ75" s="59"/>
    </row>
    <row r="76" spans="1:270" s="17" customFormat="1" ht="46.5" customHeight="1" x14ac:dyDescent="0.2">
      <c r="A76" s="276" t="s">
        <v>338</v>
      </c>
      <c r="B76" s="277"/>
      <c r="C76" s="278" t="s">
        <v>282</v>
      </c>
      <c r="D76" s="280" t="str">
        <f t="shared" ref="D76:D77" si="4">IF(E76="Yes - completely",4,IF(E76="Mostly",3,IF(E76="Partly",2,IF(E76="No - not at all",1,"N/A"))))</f>
        <v>N/A</v>
      </c>
      <c r="E76" s="1138"/>
      <c r="F76" s="1101"/>
      <c r="G76" s="1021"/>
      <c r="H76" s="1021"/>
      <c r="I76" s="1021"/>
      <c r="J76" s="1022"/>
      <c r="K76" s="51" t="str">
        <f>IF(AND(J76&lt;&gt;"Yes - completely", J76&lt;&gt;""),"Please Provide a Comment.","")</f>
        <v/>
      </c>
      <c r="L76" s="26"/>
      <c r="M76" s="59"/>
      <c r="N76" s="59"/>
      <c r="O76" s="59"/>
      <c r="P76" s="59"/>
      <c r="Q76" s="59"/>
      <c r="R76" s="59"/>
      <c r="S76" s="59"/>
      <c r="T76" s="59"/>
      <c r="U76" s="59"/>
      <c r="V76" s="59"/>
      <c r="W76" s="59"/>
      <c r="X76" s="59"/>
      <c r="Y76" s="59"/>
      <c r="Z76" s="59"/>
      <c r="AA76" s="59"/>
      <c r="AB76" s="59"/>
      <c r="AC76" s="59"/>
      <c r="AD76" s="59"/>
      <c r="AE76" s="59"/>
      <c r="AF76" s="59"/>
      <c r="AG76" s="59"/>
      <c r="AH76" s="59"/>
      <c r="AI76" s="59"/>
      <c r="AJ76" s="59"/>
      <c r="AK76" s="59"/>
      <c r="AL76" s="59"/>
      <c r="AM76" s="59"/>
      <c r="AN76" s="59"/>
      <c r="AO76" s="59"/>
      <c r="AP76" s="59"/>
      <c r="AQ76" s="59"/>
      <c r="AR76" s="59"/>
      <c r="AS76" s="59"/>
      <c r="AT76" s="59"/>
      <c r="AU76" s="59"/>
      <c r="AV76" s="59"/>
      <c r="AW76" s="59"/>
      <c r="AX76" s="59"/>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c r="CJ76" s="59"/>
      <c r="CK76" s="59"/>
      <c r="CL76" s="59"/>
      <c r="CM76" s="59"/>
      <c r="CN76" s="59"/>
      <c r="CO76" s="59"/>
      <c r="CP76" s="59"/>
      <c r="CQ76" s="59"/>
      <c r="CR76" s="59"/>
      <c r="CS76" s="59"/>
      <c r="CT76" s="59"/>
      <c r="CU76" s="59"/>
      <c r="CV76" s="59"/>
      <c r="CW76" s="59"/>
      <c r="CX76" s="59"/>
      <c r="CY76" s="59"/>
      <c r="CZ76" s="59"/>
      <c r="DA76" s="59"/>
      <c r="DB76" s="59"/>
      <c r="DC76" s="59"/>
      <c r="DD76" s="59"/>
      <c r="DE76" s="59"/>
      <c r="DF76" s="59"/>
      <c r="DG76" s="59"/>
      <c r="DH76" s="59"/>
      <c r="DI76" s="59"/>
      <c r="DJ76" s="59"/>
      <c r="DK76" s="59"/>
      <c r="DL76" s="59"/>
      <c r="DM76" s="59"/>
      <c r="DN76" s="59"/>
      <c r="DO76" s="59"/>
      <c r="DP76" s="59"/>
      <c r="DQ76" s="59"/>
      <c r="DR76" s="59"/>
      <c r="DS76" s="59"/>
      <c r="DT76" s="59"/>
      <c r="DU76" s="59"/>
      <c r="DV76" s="59"/>
      <c r="DW76" s="59"/>
      <c r="DX76" s="59"/>
      <c r="DY76" s="59"/>
      <c r="DZ76" s="59"/>
      <c r="EA76" s="59"/>
      <c r="EB76" s="59"/>
      <c r="EC76" s="59"/>
      <c r="ED76" s="59"/>
      <c r="EE76" s="59"/>
      <c r="EF76" s="59"/>
      <c r="EG76" s="59"/>
      <c r="EH76" s="59"/>
      <c r="EI76" s="59"/>
      <c r="EJ76" s="59"/>
      <c r="EK76" s="59"/>
      <c r="EL76" s="59"/>
      <c r="EM76" s="59"/>
      <c r="EN76" s="59"/>
      <c r="EO76" s="59"/>
      <c r="EP76" s="59"/>
      <c r="EQ76" s="59"/>
      <c r="ER76" s="59"/>
      <c r="ES76" s="59"/>
      <c r="ET76" s="59"/>
      <c r="EU76" s="59"/>
      <c r="EV76" s="59"/>
      <c r="EW76" s="59"/>
      <c r="EX76" s="59"/>
      <c r="EY76" s="59"/>
      <c r="EZ76" s="59"/>
      <c r="FA76" s="59"/>
      <c r="FB76" s="59"/>
      <c r="FC76" s="59"/>
      <c r="FD76" s="59"/>
      <c r="FE76" s="59"/>
      <c r="FF76" s="59"/>
      <c r="FG76" s="59"/>
      <c r="FH76" s="59"/>
      <c r="FI76" s="59"/>
      <c r="FJ76" s="59"/>
      <c r="FK76" s="59"/>
      <c r="FL76" s="59"/>
      <c r="FM76" s="59"/>
      <c r="FN76" s="59"/>
      <c r="FO76" s="59"/>
      <c r="FP76" s="59"/>
      <c r="FQ76" s="59"/>
      <c r="FR76" s="59"/>
      <c r="FS76" s="59"/>
      <c r="FT76" s="59"/>
      <c r="FU76" s="59"/>
      <c r="FV76" s="59"/>
      <c r="FW76" s="59"/>
      <c r="FX76" s="59"/>
      <c r="FY76" s="59"/>
      <c r="FZ76" s="59"/>
      <c r="GA76" s="59"/>
      <c r="GB76" s="59"/>
      <c r="GC76" s="59"/>
      <c r="GD76" s="59"/>
      <c r="GE76" s="59"/>
      <c r="GF76" s="59"/>
      <c r="GG76" s="59"/>
      <c r="GH76" s="59"/>
      <c r="GI76" s="59"/>
      <c r="GJ76" s="59"/>
      <c r="GK76" s="59"/>
      <c r="GL76" s="59"/>
      <c r="GM76" s="59"/>
      <c r="GN76" s="59"/>
      <c r="GO76" s="59"/>
      <c r="GP76" s="59"/>
      <c r="GQ76" s="59"/>
      <c r="GR76" s="59"/>
      <c r="GS76" s="59"/>
      <c r="GT76" s="59"/>
      <c r="GU76" s="59"/>
      <c r="GV76" s="59"/>
      <c r="GW76" s="59"/>
      <c r="GX76" s="59"/>
      <c r="GY76" s="59"/>
      <c r="GZ76" s="59"/>
      <c r="HA76" s="59"/>
      <c r="HB76" s="59"/>
      <c r="HC76" s="59"/>
      <c r="HD76" s="59"/>
      <c r="HE76" s="59"/>
      <c r="HF76" s="59"/>
      <c r="HG76" s="59"/>
      <c r="HH76" s="59"/>
      <c r="HI76" s="59"/>
      <c r="HJ76" s="59"/>
      <c r="HK76" s="59"/>
      <c r="HL76" s="59"/>
      <c r="HM76" s="59"/>
      <c r="HN76" s="59"/>
      <c r="HO76" s="59"/>
      <c r="HP76" s="59"/>
      <c r="HQ76" s="59"/>
      <c r="HR76" s="59"/>
      <c r="HS76" s="59"/>
      <c r="HT76" s="59"/>
      <c r="HU76" s="59"/>
      <c r="HV76" s="59"/>
      <c r="HW76" s="59"/>
      <c r="HX76" s="59"/>
      <c r="HY76" s="59"/>
      <c r="HZ76" s="59"/>
      <c r="IA76" s="59"/>
      <c r="IB76" s="59"/>
      <c r="IC76" s="59"/>
      <c r="ID76" s="59"/>
      <c r="IE76" s="59"/>
      <c r="IF76" s="59"/>
      <c r="IG76" s="59"/>
      <c r="IH76" s="59"/>
      <c r="II76" s="59"/>
      <c r="IJ76" s="59"/>
      <c r="IK76" s="59"/>
      <c r="IL76" s="59"/>
      <c r="IM76" s="59"/>
      <c r="IN76" s="59"/>
      <c r="IO76" s="59"/>
      <c r="IP76" s="59"/>
      <c r="IQ76" s="59"/>
      <c r="IR76" s="59"/>
      <c r="IS76" s="59"/>
      <c r="IT76" s="59"/>
      <c r="IU76" s="59"/>
      <c r="IV76" s="59"/>
      <c r="IW76" s="59"/>
      <c r="IX76" s="59"/>
      <c r="IY76" s="59"/>
      <c r="IZ76" s="59"/>
      <c r="JA76" s="59"/>
      <c r="JB76" s="59"/>
      <c r="JC76" s="59"/>
      <c r="JD76" s="59"/>
      <c r="JE76" s="59"/>
      <c r="JF76" s="59"/>
      <c r="JG76" s="59"/>
      <c r="JH76" s="59"/>
      <c r="JI76" s="59"/>
      <c r="JJ76" s="59"/>
    </row>
    <row r="77" spans="1:270" s="17" customFormat="1" ht="46.5" customHeight="1" x14ac:dyDescent="0.2">
      <c r="A77" s="276" t="s">
        <v>339</v>
      </c>
      <c r="B77" s="277"/>
      <c r="C77" s="278" t="s">
        <v>294</v>
      </c>
      <c r="D77" s="280" t="str">
        <f t="shared" si="4"/>
        <v>N/A</v>
      </c>
      <c r="E77" s="1020"/>
      <c r="F77" s="1020"/>
      <c r="G77" s="1021"/>
      <c r="H77" s="1021"/>
      <c r="I77" s="1021"/>
      <c r="J77" s="1022"/>
      <c r="K77" s="51" t="str">
        <f>IF(AND(J77&lt;&gt;"Yes - completely", J77&lt;&gt;""),"Please Provide a Comment.","")</f>
        <v/>
      </c>
      <c r="L77" s="26"/>
      <c r="M77" s="59"/>
      <c r="N77" s="59"/>
      <c r="O77" s="59"/>
      <c r="P77" s="59"/>
      <c r="Q77" s="59"/>
      <c r="R77" s="59"/>
      <c r="S77" s="59"/>
      <c r="T77" s="59"/>
      <c r="U77" s="59"/>
      <c r="V77" s="59"/>
      <c r="W77" s="59"/>
      <c r="X77" s="59"/>
      <c r="Y77" s="59"/>
      <c r="Z77" s="59"/>
      <c r="AA77" s="59"/>
      <c r="AB77" s="59"/>
      <c r="AC77" s="59"/>
      <c r="AD77" s="59"/>
      <c r="AE77" s="59"/>
      <c r="AF77" s="59"/>
      <c r="AG77" s="59"/>
      <c r="AH77" s="59"/>
      <c r="AI77" s="59"/>
      <c r="AJ77" s="59"/>
      <c r="AK77" s="59"/>
      <c r="AL77" s="59"/>
      <c r="AM77" s="59"/>
      <c r="AN77" s="59"/>
      <c r="AO77" s="59"/>
      <c r="AP77" s="59"/>
      <c r="AQ77" s="59"/>
      <c r="AR77" s="59"/>
      <c r="AS77" s="59"/>
      <c r="AT77" s="59"/>
      <c r="AU77" s="59"/>
      <c r="AV77" s="59"/>
      <c r="AW77" s="59"/>
      <c r="AX77" s="59"/>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c r="CJ77" s="59"/>
      <c r="CK77" s="59"/>
      <c r="CL77" s="59"/>
      <c r="CM77" s="59"/>
      <c r="CN77" s="59"/>
      <c r="CO77" s="59"/>
      <c r="CP77" s="59"/>
      <c r="CQ77" s="59"/>
      <c r="CR77" s="59"/>
      <c r="CS77" s="59"/>
      <c r="CT77" s="59"/>
      <c r="CU77" s="59"/>
      <c r="CV77" s="59"/>
      <c r="CW77" s="59"/>
      <c r="CX77" s="59"/>
      <c r="CY77" s="59"/>
      <c r="CZ77" s="59"/>
      <c r="DA77" s="59"/>
      <c r="DB77" s="59"/>
      <c r="DC77" s="59"/>
      <c r="DD77" s="59"/>
      <c r="DE77" s="59"/>
      <c r="DF77" s="59"/>
      <c r="DG77" s="59"/>
      <c r="DH77" s="59"/>
      <c r="DI77" s="59"/>
      <c r="DJ77" s="59"/>
      <c r="DK77" s="59"/>
      <c r="DL77" s="59"/>
      <c r="DM77" s="59"/>
      <c r="DN77" s="59"/>
      <c r="DO77" s="59"/>
      <c r="DP77" s="59"/>
      <c r="DQ77" s="59"/>
      <c r="DR77" s="59"/>
      <c r="DS77" s="59"/>
      <c r="DT77" s="59"/>
      <c r="DU77" s="59"/>
      <c r="DV77" s="59"/>
      <c r="DW77" s="59"/>
      <c r="DX77" s="59"/>
      <c r="DY77" s="59"/>
      <c r="DZ77" s="59"/>
      <c r="EA77" s="59"/>
      <c r="EB77" s="59"/>
      <c r="EC77" s="59"/>
      <c r="ED77" s="59"/>
      <c r="EE77" s="59"/>
      <c r="EF77" s="59"/>
      <c r="EG77" s="59"/>
      <c r="EH77" s="59"/>
      <c r="EI77" s="59"/>
      <c r="EJ77" s="59"/>
      <c r="EK77" s="59"/>
      <c r="EL77" s="59"/>
      <c r="EM77" s="59"/>
      <c r="EN77" s="59"/>
      <c r="EO77" s="59"/>
      <c r="EP77" s="59"/>
      <c r="EQ77" s="59"/>
      <c r="ER77" s="59"/>
      <c r="ES77" s="59"/>
      <c r="ET77" s="59"/>
      <c r="EU77" s="59"/>
      <c r="EV77" s="59"/>
      <c r="EW77" s="59"/>
      <c r="EX77" s="59"/>
      <c r="EY77" s="59"/>
      <c r="EZ77" s="59"/>
      <c r="FA77" s="59"/>
      <c r="FB77" s="59"/>
      <c r="FC77" s="59"/>
      <c r="FD77" s="59"/>
      <c r="FE77" s="59"/>
      <c r="FF77" s="59"/>
      <c r="FG77" s="59"/>
      <c r="FH77" s="59"/>
      <c r="FI77" s="59"/>
      <c r="FJ77" s="59"/>
      <c r="FK77" s="59"/>
      <c r="FL77" s="59"/>
      <c r="FM77" s="59"/>
      <c r="FN77" s="59"/>
      <c r="FO77" s="59"/>
      <c r="FP77" s="59"/>
      <c r="FQ77" s="59"/>
      <c r="FR77" s="59"/>
      <c r="FS77" s="59"/>
      <c r="FT77" s="59"/>
      <c r="FU77" s="59"/>
      <c r="FV77" s="59"/>
      <c r="FW77" s="59"/>
      <c r="FX77" s="59"/>
      <c r="FY77" s="59"/>
      <c r="FZ77" s="59"/>
      <c r="GA77" s="59"/>
      <c r="GB77" s="59"/>
      <c r="GC77" s="59"/>
      <c r="GD77" s="59"/>
      <c r="GE77" s="59"/>
      <c r="GF77" s="59"/>
      <c r="GG77" s="59"/>
      <c r="GH77" s="59"/>
      <c r="GI77" s="59"/>
      <c r="GJ77" s="59"/>
      <c r="GK77" s="59"/>
      <c r="GL77" s="59"/>
      <c r="GM77" s="59"/>
      <c r="GN77" s="59"/>
      <c r="GO77" s="59"/>
      <c r="GP77" s="59"/>
      <c r="GQ77" s="59"/>
      <c r="GR77" s="59"/>
      <c r="GS77" s="59"/>
      <c r="GT77" s="59"/>
      <c r="GU77" s="59"/>
      <c r="GV77" s="59"/>
      <c r="GW77" s="59"/>
      <c r="GX77" s="59"/>
      <c r="GY77" s="59"/>
      <c r="GZ77" s="59"/>
      <c r="HA77" s="59"/>
      <c r="HB77" s="59"/>
      <c r="HC77" s="59"/>
      <c r="HD77" s="59"/>
      <c r="HE77" s="59"/>
      <c r="HF77" s="59"/>
      <c r="HG77" s="59"/>
      <c r="HH77" s="59"/>
      <c r="HI77" s="59"/>
      <c r="HJ77" s="59"/>
      <c r="HK77" s="59"/>
      <c r="HL77" s="59"/>
      <c r="HM77" s="59"/>
      <c r="HN77" s="59"/>
      <c r="HO77" s="59"/>
      <c r="HP77" s="59"/>
      <c r="HQ77" s="59"/>
      <c r="HR77" s="59"/>
      <c r="HS77" s="59"/>
      <c r="HT77" s="59"/>
      <c r="HU77" s="59"/>
      <c r="HV77" s="59"/>
      <c r="HW77" s="59"/>
      <c r="HX77" s="59"/>
      <c r="HY77" s="59"/>
      <c r="HZ77" s="59"/>
      <c r="IA77" s="59"/>
      <c r="IB77" s="59"/>
      <c r="IC77" s="59"/>
      <c r="ID77" s="59"/>
      <c r="IE77" s="59"/>
      <c r="IF77" s="59"/>
      <c r="IG77" s="59"/>
      <c r="IH77" s="59"/>
      <c r="II77" s="59"/>
      <c r="IJ77" s="59"/>
      <c r="IK77" s="59"/>
      <c r="IL77" s="59"/>
      <c r="IM77" s="59"/>
      <c r="IN77" s="59"/>
      <c r="IO77" s="59"/>
      <c r="IP77" s="59"/>
      <c r="IQ77" s="59"/>
      <c r="IR77" s="59"/>
      <c r="IS77" s="59"/>
      <c r="IT77" s="59"/>
      <c r="IU77" s="59"/>
      <c r="IV77" s="59"/>
      <c r="IW77" s="59"/>
      <c r="IX77" s="59"/>
      <c r="IY77" s="59"/>
      <c r="IZ77" s="59"/>
      <c r="JA77" s="59"/>
      <c r="JB77" s="59"/>
      <c r="JC77" s="59"/>
      <c r="JD77" s="59"/>
      <c r="JE77" s="59"/>
      <c r="JF77" s="59"/>
      <c r="JG77" s="59"/>
      <c r="JH77" s="59"/>
      <c r="JI77" s="59"/>
      <c r="JJ77" s="59"/>
    </row>
    <row r="78" spans="1:270" s="17" customFormat="1" ht="46.5" customHeight="1" x14ac:dyDescent="0.2">
      <c r="A78" s="276" t="s">
        <v>340</v>
      </c>
      <c r="B78" s="277"/>
      <c r="C78" s="278" t="s">
        <v>293</v>
      </c>
      <c r="D78" s="280" t="str">
        <f>IF(E78="Yes - completely",4,IF(E78="Mostly",3,IF(E78="Partly",2,IF(E78="No - not at all",1,"N/A"))))</f>
        <v>N/A</v>
      </c>
      <c r="E78" s="1020"/>
      <c r="F78" s="1020"/>
      <c r="G78" s="1021"/>
      <c r="H78" s="1021"/>
      <c r="I78" s="1021"/>
      <c r="J78" s="1022"/>
      <c r="K78" s="51" t="str">
        <f>IF(AND(J78&lt;&gt;"Yes - completely", J78&lt;&gt;""),"Please Provide a Comment.","")</f>
        <v/>
      </c>
      <c r="L78" s="51" t="str">
        <f t="shared" ref="L78:AC78" si="5">IF(AND(K78&lt;&gt;"Yes - completely", K78&lt;&gt;""),"Please Provide a Comment.","")</f>
        <v/>
      </c>
      <c r="M78" s="51" t="str">
        <f t="shared" si="5"/>
        <v/>
      </c>
      <c r="N78" s="51" t="str">
        <f t="shared" si="5"/>
        <v/>
      </c>
      <c r="O78" s="51" t="str">
        <f t="shared" si="5"/>
        <v/>
      </c>
      <c r="P78" s="51" t="str">
        <f t="shared" si="5"/>
        <v/>
      </c>
      <c r="Q78" s="51" t="str">
        <f t="shared" si="5"/>
        <v/>
      </c>
      <c r="R78" s="51" t="str">
        <f t="shared" si="5"/>
        <v/>
      </c>
      <c r="S78" s="51" t="str">
        <f t="shared" si="5"/>
        <v/>
      </c>
      <c r="T78" s="51" t="str">
        <f t="shared" si="5"/>
        <v/>
      </c>
      <c r="U78" s="51" t="str">
        <f t="shared" si="5"/>
        <v/>
      </c>
      <c r="V78" s="51" t="str">
        <f t="shared" si="5"/>
        <v/>
      </c>
      <c r="W78" s="51" t="str">
        <f t="shared" si="5"/>
        <v/>
      </c>
      <c r="X78" s="51" t="str">
        <f t="shared" si="5"/>
        <v/>
      </c>
      <c r="Y78" s="51" t="str">
        <f t="shared" si="5"/>
        <v/>
      </c>
      <c r="Z78" s="51" t="str">
        <f t="shared" si="5"/>
        <v/>
      </c>
      <c r="AA78" s="51" t="str">
        <f t="shared" si="5"/>
        <v/>
      </c>
      <c r="AB78" s="51" t="str">
        <f t="shared" si="5"/>
        <v/>
      </c>
      <c r="AC78" s="51" t="str">
        <f t="shared" si="5"/>
        <v/>
      </c>
      <c r="AD78" s="59"/>
      <c r="AE78" s="59"/>
      <c r="AF78" s="59"/>
      <c r="AG78" s="59"/>
      <c r="AH78" s="59"/>
      <c r="AI78" s="59"/>
      <c r="AJ78" s="59"/>
      <c r="AK78" s="59"/>
      <c r="AL78" s="59"/>
      <c r="AM78" s="59"/>
      <c r="AN78" s="59"/>
      <c r="AO78" s="59"/>
      <c r="AP78" s="59"/>
      <c r="AQ78" s="59"/>
      <c r="AR78" s="59"/>
      <c r="AS78" s="59"/>
      <c r="AT78" s="59"/>
      <c r="AU78" s="59"/>
      <c r="AV78" s="59"/>
      <c r="AW78" s="59"/>
      <c r="AX78" s="59"/>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c r="CJ78" s="59"/>
      <c r="CK78" s="59"/>
      <c r="CL78" s="59"/>
      <c r="CM78" s="59"/>
      <c r="CN78" s="59"/>
      <c r="CO78" s="59"/>
      <c r="CP78" s="59"/>
      <c r="CQ78" s="59"/>
      <c r="CR78" s="59"/>
      <c r="CS78" s="59"/>
      <c r="CT78" s="59"/>
      <c r="CU78" s="59"/>
      <c r="CV78" s="59"/>
      <c r="CW78" s="59"/>
      <c r="CX78" s="59"/>
      <c r="CY78" s="59"/>
      <c r="CZ78" s="59"/>
      <c r="DA78" s="59"/>
      <c r="DB78" s="59"/>
      <c r="DC78" s="59"/>
      <c r="DD78" s="59"/>
      <c r="DE78" s="59"/>
      <c r="DF78" s="59"/>
      <c r="DG78" s="59"/>
      <c r="DH78" s="59"/>
      <c r="DI78" s="59"/>
      <c r="DJ78" s="59"/>
      <c r="DK78" s="59"/>
      <c r="DL78" s="59"/>
      <c r="DM78" s="59"/>
      <c r="DN78" s="59"/>
      <c r="DO78" s="59"/>
      <c r="DP78" s="59"/>
      <c r="DQ78" s="59"/>
      <c r="DR78" s="59"/>
      <c r="DS78" s="59"/>
      <c r="DT78" s="59"/>
      <c r="DU78" s="59"/>
      <c r="DV78" s="59"/>
      <c r="DW78" s="59"/>
      <c r="DX78" s="59"/>
      <c r="DY78" s="59"/>
      <c r="DZ78" s="59"/>
      <c r="EA78" s="59"/>
      <c r="EB78" s="59"/>
      <c r="EC78" s="59"/>
      <c r="ED78" s="59"/>
      <c r="EE78" s="59"/>
      <c r="EF78" s="59"/>
      <c r="EG78" s="59"/>
      <c r="EH78" s="59"/>
      <c r="EI78" s="59"/>
      <c r="EJ78" s="59"/>
      <c r="EK78" s="59"/>
      <c r="EL78" s="59"/>
      <c r="EM78" s="59"/>
      <c r="EN78" s="59"/>
      <c r="EO78" s="59"/>
      <c r="EP78" s="59"/>
      <c r="EQ78" s="59"/>
      <c r="ER78" s="59"/>
      <c r="ES78" s="59"/>
      <c r="ET78" s="59"/>
      <c r="EU78" s="59"/>
      <c r="EV78" s="59"/>
      <c r="EW78" s="59"/>
      <c r="EX78" s="59"/>
      <c r="EY78" s="59"/>
      <c r="EZ78" s="59"/>
      <c r="FA78" s="59"/>
      <c r="FB78" s="59"/>
      <c r="FC78" s="59"/>
      <c r="FD78" s="59"/>
      <c r="FE78" s="59"/>
      <c r="FF78" s="59"/>
      <c r="FG78" s="59"/>
      <c r="FH78" s="59"/>
      <c r="FI78" s="59"/>
      <c r="FJ78" s="59"/>
      <c r="FK78" s="59"/>
      <c r="FL78" s="59"/>
      <c r="FM78" s="59"/>
      <c r="FN78" s="59"/>
      <c r="FO78" s="59"/>
      <c r="FP78" s="59"/>
      <c r="FQ78" s="59"/>
      <c r="FR78" s="59"/>
      <c r="FS78" s="59"/>
      <c r="FT78" s="59"/>
      <c r="FU78" s="59"/>
      <c r="FV78" s="59"/>
      <c r="FW78" s="59"/>
      <c r="FX78" s="59"/>
      <c r="FY78" s="59"/>
      <c r="FZ78" s="59"/>
      <c r="GA78" s="59"/>
      <c r="GB78" s="59"/>
      <c r="GC78" s="59"/>
      <c r="GD78" s="59"/>
      <c r="GE78" s="59"/>
      <c r="GF78" s="59"/>
      <c r="GG78" s="59"/>
      <c r="GH78" s="59"/>
      <c r="GI78" s="59"/>
      <c r="GJ78" s="59"/>
      <c r="GK78" s="59"/>
      <c r="GL78" s="59"/>
      <c r="GM78" s="59"/>
      <c r="GN78" s="59"/>
      <c r="GO78" s="59"/>
      <c r="GP78" s="59"/>
      <c r="GQ78" s="59"/>
      <c r="GR78" s="59"/>
      <c r="GS78" s="59"/>
      <c r="GT78" s="59"/>
      <c r="GU78" s="59"/>
      <c r="GV78" s="59"/>
      <c r="GW78" s="59"/>
      <c r="GX78" s="59"/>
      <c r="GY78" s="59"/>
      <c r="GZ78" s="59"/>
      <c r="HA78" s="59"/>
      <c r="HB78" s="59"/>
      <c r="HC78" s="59"/>
      <c r="HD78" s="59"/>
      <c r="HE78" s="59"/>
      <c r="HF78" s="59"/>
      <c r="HG78" s="59"/>
      <c r="HH78" s="59"/>
      <c r="HI78" s="59"/>
      <c r="HJ78" s="59"/>
      <c r="HK78" s="59"/>
      <c r="HL78" s="59"/>
      <c r="HM78" s="59"/>
      <c r="HN78" s="59"/>
      <c r="HO78" s="59"/>
      <c r="HP78" s="59"/>
      <c r="HQ78" s="59"/>
      <c r="HR78" s="59"/>
      <c r="HS78" s="59"/>
      <c r="HT78" s="59"/>
      <c r="HU78" s="59"/>
      <c r="HV78" s="59"/>
      <c r="HW78" s="59"/>
      <c r="HX78" s="59"/>
      <c r="HY78" s="59"/>
      <c r="HZ78" s="59"/>
      <c r="IA78" s="59"/>
      <c r="IB78" s="59"/>
      <c r="IC78" s="59"/>
      <c r="ID78" s="59"/>
      <c r="IE78" s="59"/>
      <c r="IF78" s="59"/>
      <c r="IG78" s="59"/>
      <c r="IH78" s="59"/>
      <c r="II78" s="59"/>
      <c r="IJ78" s="59"/>
      <c r="IK78" s="59"/>
      <c r="IL78" s="59"/>
      <c r="IM78" s="59"/>
      <c r="IN78" s="59"/>
      <c r="IO78" s="59"/>
      <c r="IP78" s="59"/>
      <c r="IQ78" s="59"/>
      <c r="IR78" s="59"/>
      <c r="IS78" s="59"/>
      <c r="IT78" s="59"/>
      <c r="IU78" s="59"/>
      <c r="IV78" s="59"/>
      <c r="IW78" s="59"/>
      <c r="IX78" s="59"/>
      <c r="IY78" s="59"/>
      <c r="IZ78" s="59"/>
      <c r="JA78" s="59"/>
      <c r="JB78" s="59"/>
      <c r="JC78" s="59"/>
      <c r="JD78" s="59"/>
      <c r="JE78" s="59"/>
      <c r="JF78" s="59"/>
      <c r="JG78" s="59"/>
      <c r="JH78" s="59"/>
      <c r="JI78" s="59"/>
      <c r="JJ78" s="59"/>
    </row>
    <row r="79" spans="1:270" s="17" customFormat="1" ht="46.5" customHeight="1" x14ac:dyDescent="0.2">
      <c r="A79" s="182">
        <v>24</v>
      </c>
      <c r="B79" s="142"/>
      <c r="C79" s="179" t="s">
        <v>283</v>
      </c>
      <c r="D79" s="183" t="str">
        <f>IF(E79="Yes - completely",4,IF(E79="Mostly",3,IF(E79="Partly",2,IF(E79="No - not at all",1,"N/A"))))</f>
        <v>N/A</v>
      </c>
      <c r="E79" s="1020"/>
      <c r="F79" s="1020"/>
      <c r="G79" s="1076"/>
      <c r="H79" s="1077"/>
      <c r="I79" s="1105"/>
      <c r="J79" s="1078"/>
      <c r="L79" s="26"/>
      <c r="M79" s="51" t="str">
        <f>IF(AND(J79&lt;&gt;"Yes - completely", J79&lt;&gt;""),"Please Provide a Comment.","")</f>
        <v/>
      </c>
      <c r="N79" s="59"/>
      <c r="O79" s="59"/>
      <c r="P79" s="59"/>
      <c r="Q79" s="59"/>
      <c r="R79" s="59"/>
      <c r="S79" s="59"/>
      <c r="T79" s="59"/>
      <c r="U79" s="59"/>
      <c r="V79" s="59"/>
      <c r="W79" s="59"/>
      <c r="X79" s="59"/>
      <c r="Y79" s="59"/>
      <c r="Z79" s="59"/>
      <c r="AA79" s="59"/>
      <c r="AB79" s="59"/>
      <c r="AC79" s="59"/>
      <c r="AD79" s="59"/>
      <c r="AE79" s="59"/>
      <c r="AF79" s="59"/>
      <c r="AG79" s="59"/>
      <c r="AH79" s="59"/>
      <c r="AI79" s="59"/>
      <c r="AJ79" s="59"/>
      <c r="AK79" s="59"/>
      <c r="AL79" s="59"/>
      <c r="AM79" s="59"/>
      <c r="AN79" s="59"/>
      <c r="AO79" s="59"/>
      <c r="AP79" s="59"/>
      <c r="AQ79" s="59"/>
      <c r="AR79" s="59"/>
      <c r="AS79" s="59"/>
      <c r="AT79" s="59"/>
      <c r="AU79" s="59"/>
      <c r="AV79" s="59"/>
      <c r="AW79" s="59"/>
      <c r="AX79" s="59"/>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c r="CJ79" s="59"/>
      <c r="CK79" s="59"/>
      <c r="CL79" s="59"/>
      <c r="CM79" s="59"/>
      <c r="CN79" s="59"/>
      <c r="CO79" s="59"/>
      <c r="CP79" s="59"/>
      <c r="CQ79" s="59"/>
      <c r="CR79" s="59"/>
      <c r="CS79" s="59"/>
      <c r="CT79" s="59"/>
      <c r="CU79" s="59"/>
      <c r="CV79" s="59"/>
      <c r="CW79" s="59"/>
      <c r="CX79" s="59"/>
      <c r="CY79" s="59"/>
      <c r="CZ79" s="59"/>
      <c r="DA79" s="59"/>
      <c r="DB79" s="59"/>
      <c r="DC79" s="59"/>
      <c r="DD79" s="59"/>
      <c r="DE79" s="59"/>
      <c r="DF79" s="59"/>
      <c r="DG79" s="59"/>
      <c r="DH79" s="59"/>
      <c r="DI79" s="59"/>
      <c r="DJ79" s="59"/>
      <c r="DK79" s="59"/>
      <c r="DL79" s="59"/>
      <c r="DM79" s="59"/>
      <c r="DN79" s="59"/>
      <c r="DO79" s="59"/>
      <c r="DP79" s="59"/>
      <c r="DQ79" s="59"/>
      <c r="DR79" s="59"/>
      <c r="DS79" s="59"/>
      <c r="DT79" s="59"/>
      <c r="DU79" s="59"/>
      <c r="DV79" s="59"/>
      <c r="DW79" s="59"/>
      <c r="DX79" s="59"/>
      <c r="DY79" s="59"/>
      <c r="DZ79" s="59"/>
      <c r="EA79" s="59"/>
      <c r="EB79" s="59"/>
      <c r="EC79" s="59"/>
      <c r="ED79" s="59"/>
      <c r="EE79" s="59"/>
      <c r="EF79" s="59"/>
      <c r="EG79" s="59"/>
      <c r="EH79" s="59"/>
      <c r="EI79" s="59"/>
      <c r="EJ79" s="59"/>
      <c r="EK79" s="59"/>
      <c r="EL79" s="59"/>
      <c r="EM79" s="59"/>
      <c r="EN79" s="59"/>
      <c r="EO79" s="59"/>
      <c r="EP79" s="59"/>
      <c r="EQ79" s="59"/>
      <c r="ER79" s="59"/>
      <c r="ES79" s="59"/>
      <c r="ET79" s="59"/>
      <c r="EU79" s="59"/>
      <c r="EV79" s="59"/>
      <c r="EW79" s="59"/>
      <c r="EX79" s="59"/>
      <c r="EY79" s="59"/>
      <c r="EZ79" s="59"/>
      <c r="FA79" s="59"/>
      <c r="FB79" s="59"/>
      <c r="FC79" s="59"/>
      <c r="FD79" s="59"/>
      <c r="FE79" s="59"/>
      <c r="FF79" s="59"/>
      <c r="FG79" s="59"/>
      <c r="FH79" s="59"/>
      <c r="FI79" s="59"/>
      <c r="FJ79" s="59"/>
      <c r="FK79" s="59"/>
      <c r="FL79" s="59"/>
      <c r="FM79" s="59"/>
      <c r="FN79" s="59"/>
      <c r="FO79" s="59"/>
      <c r="FP79" s="59"/>
      <c r="FQ79" s="59"/>
      <c r="FR79" s="59"/>
      <c r="FS79" s="59"/>
      <c r="FT79" s="59"/>
      <c r="FU79" s="59"/>
      <c r="FV79" s="59"/>
      <c r="FW79" s="59"/>
      <c r="FX79" s="59"/>
      <c r="FY79" s="59"/>
      <c r="FZ79" s="59"/>
      <c r="GA79" s="59"/>
      <c r="GB79" s="59"/>
      <c r="GC79" s="59"/>
      <c r="GD79" s="59"/>
      <c r="GE79" s="59"/>
      <c r="GF79" s="59"/>
      <c r="GG79" s="59"/>
      <c r="GH79" s="59"/>
      <c r="GI79" s="59"/>
      <c r="GJ79" s="59"/>
      <c r="GK79" s="59"/>
      <c r="GL79" s="59"/>
      <c r="GM79" s="59"/>
      <c r="GN79" s="59"/>
      <c r="GO79" s="59"/>
      <c r="GP79" s="59"/>
      <c r="GQ79" s="59"/>
      <c r="GR79" s="59"/>
      <c r="GS79" s="59"/>
      <c r="GT79" s="59"/>
      <c r="GU79" s="59"/>
      <c r="GV79" s="59"/>
      <c r="GW79" s="59"/>
      <c r="GX79" s="59"/>
      <c r="GY79" s="59"/>
      <c r="GZ79" s="59"/>
      <c r="HA79" s="59"/>
      <c r="HB79" s="59"/>
      <c r="HC79" s="59"/>
      <c r="HD79" s="59"/>
      <c r="HE79" s="59"/>
      <c r="HF79" s="59"/>
      <c r="HG79" s="59"/>
      <c r="HH79" s="59"/>
      <c r="HI79" s="59"/>
      <c r="HJ79" s="59"/>
      <c r="HK79" s="59"/>
      <c r="HL79" s="59"/>
      <c r="HM79" s="59"/>
      <c r="HN79" s="59"/>
      <c r="HO79" s="59"/>
      <c r="HP79" s="59"/>
      <c r="HQ79" s="59"/>
      <c r="HR79" s="59"/>
      <c r="HS79" s="59"/>
      <c r="HT79" s="59"/>
      <c r="HU79" s="59"/>
      <c r="HV79" s="59"/>
      <c r="HW79" s="59"/>
      <c r="HX79" s="59"/>
      <c r="HY79" s="59"/>
      <c r="HZ79" s="59"/>
      <c r="IA79" s="59"/>
      <c r="IB79" s="59"/>
      <c r="IC79" s="59"/>
      <c r="ID79" s="59"/>
      <c r="IE79" s="59"/>
      <c r="IF79" s="59"/>
      <c r="IG79" s="59"/>
      <c r="IH79" s="59"/>
      <c r="II79" s="59"/>
      <c r="IJ79" s="59"/>
      <c r="IK79" s="59"/>
      <c r="IL79" s="59"/>
      <c r="IM79" s="59"/>
      <c r="IN79" s="59"/>
      <c r="IO79" s="59"/>
      <c r="IP79" s="59"/>
      <c r="IQ79" s="59"/>
      <c r="IR79" s="59"/>
      <c r="IS79" s="59"/>
      <c r="IT79" s="59"/>
      <c r="IU79" s="59"/>
      <c r="IV79" s="59"/>
      <c r="IW79" s="59"/>
      <c r="IX79" s="59"/>
      <c r="IY79" s="59"/>
      <c r="IZ79" s="59"/>
      <c r="JA79" s="59"/>
      <c r="JB79" s="59"/>
      <c r="JC79" s="59"/>
      <c r="JD79" s="59"/>
      <c r="JE79" s="59"/>
      <c r="JF79" s="59"/>
      <c r="JG79" s="59"/>
      <c r="JH79" s="59"/>
      <c r="JI79" s="59"/>
      <c r="JJ79" s="59"/>
    </row>
    <row r="80" spans="1:270" s="17" customFormat="1" ht="36.75" hidden="1" customHeight="1" x14ac:dyDescent="0.25">
      <c r="A80" s="1113" t="s">
        <v>305</v>
      </c>
      <c r="B80" s="1114"/>
      <c r="C80" s="1115"/>
      <c r="D80" s="286" t="str">
        <f>IF(AND(D76="N/A",D77="N/A",D78="N/A"),"N/A",ROUND(AVERAGE(D76,D77,D78),2))</f>
        <v>N/A</v>
      </c>
      <c r="E80" s="1116"/>
      <c r="F80" s="1116"/>
      <c r="G80" s="1116"/>
      <c r="H80" s="1117"/>
      <c r="I80" s="287"/>
      <c r="J80" s="288"/>
      <c r="K80" s="51"/>
      <c r="L80" s="26"/>
      <c r="M80" s="59"/>
      <c r="N80" s="59"/>
      <c r="O80" s="59"/>
      <c r="P80" s="59"/>
      <c r="Q80" s="59"/>
      <c r="R80" s="59"/>
      <c r="S80" s="59"/>
      <c r="T80" s="59"/>
      <c r="U80" s="59"/>
      <c r="V80" s="59"/>
      <c r="W80" s="59"/>
      <c r="X80" s="59"/>
      <c r="Y80" s="59"/>
      <c r="Z80" s="59"/>
      <c r="AA80" s="59"/>
      <c r="AB80" s="59"/>
      <c r="AC80" s="59"/>
      <c r="AD80" s="59"/>
      <c r="AE80" s="59"/>
      <c r="AF80" s="59"/>
      <c r="AG80" s="59"/>
      <c r="AH80" s="59"/>
      <c r="AI80" s="59"/>
      <c r="AJ80" s="59"/>
      <c r="AK80" s="59"/>
      <c r="AL80" s="59"/>
      <c r="AM80" s="59"/>
      <c r="AN80" s="59"/>
      <c r="AO80" s="59"/>
      <c r="AP80" s="59"/>
      <c r="AQ80" s="59"/>
      <c r="AR80" s="59"/>
      <c r="AS80" s="59"/>
      <c r="AT80" s="59"/>
      <c r="AU80" s="59"/>
      <c r="AV80" s="59"/>
      <c r="AW80" s="59"/>
      <c r="AX80" s="59"/>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c r="CJ80" s="59"/>
      <c r="CK80" s="59"/>
      <c r="CL80" s="59"/>
      <c r="CM80" s="59"/>
      <c r="CN80" s="59"/>
      <c r="CO80" s="59"/>
      <c r="CP80" s="59"/>
      <c r="CQ80" s="59"/>
      <c r="CR80" s="59"/>
      <c r="CS80" s="59"/>
      <c r="CT80" s="59"/>
      <c r="CU80" s="59"/>
      <c r="CV80" s="59"/>
      <c r="CW80" s="59"/>
      <c r="CX80" s="59"/>
      <c r="CY80" s="59"/>
      <c r="CZ80" s="59"/>
      <c r="DA80" s="59"/>
      <c r="DB80" s="59"/>
      <c r="DC80" s="59"/>
      <c r="DD80" s="59"/>
      <c r="DE80" s="59"/>
      <c r="DF80" s="59"/>
      <c r="DG80" s="59"/>
      <c r="DH80" s="59"/>
      <c r="DI80" s="59"/>
      <c r="DJ80" s="59"/>
      <c r="DK80" s="59"/>
      <c r="DL80" s="59"/>
      <c r="DM80" s="59"/>
      <c r="DN80" s="59"/>
      <c r="DO80" s="59"/>
      <c r="DP80" s="59"/>
      <c r="DQ80" s="59"/>
      <c r="DR80" s="59"/>
      <c r="DS80" s="59"/>
      <c r="DT80" s="59"/>
      <c r="DU80" s="59"/>
      <c r="DV80" s="59"/>
      <c r="DW80" s="59"/>
      <c r="DX80" s="59"/>
      <c r="DY80" s="59"/>
      <c r="DZ80" s="59"/>
      <c r="EA80" s="59"/>
      <c r="EB80" s="59"/>
      <c r="EC80" s="59"/>
      <c r="ED80" s="59"/>
      <c r="EE80" s="59"/>
      <c r="EF80" s="59"/>
      <c r="EG80" s="59"/>
      <c r="EH80" s="59"/>
      <c r="EI80" s="59"/>
      <c r="EJ80" s="59"/>
      <c r="EK80" s="59"/>
      <c r="EL80" s="59"/>
      <c r="EM80" s="59"/>
      <c r="EN80" s="59"/>
      <c r="EO80" s="59"/>
      <c r="EP80" s="59"/>
      <c r="EQ80" s="59"/>
      <c r="ER80" s="59"/>
      <c r="ES80" s="59"/>
      <c r="ET80" s="59"/>
      <c r="EU80" s="59"/>
      <c r="EV80" s="59"/>
      <c r="EW80" s="59"/>
      <c r="EX80" s="59"/>
      <c r="EY80" s="59"/>
      <c r="EZ80" s="59"/>
      <c r="FA80" s="59"/>
      <c r="FB80" s="59"/>
      <c r="FC80" s="59"/>
      <c r="FD80" s="59"/>
      <c r="FE80" s="59"/>
      <c r="FF80" s="59"/>
      <c r="FG80" s="59"/>
      <c r="FH80" s="59"/>
      <c r="FI80" s="59"/>
      <c r="FJ80" s="59"/>
      <c r="FK80" s="59"/>
      <c r="FL80" s="59"/>
      <c r="FM80" s="59"/>
      <c r="FN80" s="59"/>
      <c r="FO80" s="59"/>
      <c r="FP80" s="59"/>
      <c r="FQ80" s="59"/>
      <c r="FR80" s="59"/>
      <c r="FS80" s="59"/>
      <c r="FT80" s="59"/>
      <c r="FU80" s="59"/>
      <c r="FV80" s="59"/>
      <c r="FW80" s="59"/>
      <c r="FX80" s="59"/>
      <c r="FY80" s="59"/>
      <c r="FZ80" s="59"/>
      <c r="GA80" s="59"/>
      <c r="GB80" s="59"/>
      <c r="GC80" s="59"/>
      <c r="GD80" s="59"/>
      <c r="GE80" s="59"/>
      <c r="GF80" s="59"/>
      <c r="GG80" s="59"/>
      <c r="GH80" s="59"/>
      <c r="GI80" s="59"/>
      <c r="GJ80" s="59"/>
      <c r="GK80" s="59"/>
      <c r="GL80" s="59"/>
      <c r="GM80" s="59"/>
      <c r="GN80" s="59"/>
      <c r="GO80" s="59"/>
      <c r="GP80" s="59"/>
      <c r="GQ80" s="59"/>
      <c r="GR80" s="59"/>
      <c r="GS80" s="59"/>
      <c r="GT80" s="59"/>
      <c r="GU80" s="59"/>
      <c r="GV80" s="59"/>
      <c r="GW80" s="59"/>
      <c r="GX80" s="59"/>
      <c r="GY80" s="59"/>
      <c r="GZ80" s="59"/>
      <c r="HA80" s="59"/>
      <c r="HB80" s="59"/>
      <c r="HC80" s="59"/>
      <c r="HD80" s="59"/>
      <c r="HE80" s="59"/>
      <c r="HF80" s="59"/>
      <c r="HG80" s="59"/>
      <c r="HH80" s="59"/>
      <c r="HI80" s="59"/>
      <c r="HJ80" s="59"/>
      <c r="HK80" s="59"/>
      <c r="HL80" s="59"/>
      <c r="HM80" s="59"/>
      <c r="HN80" s="59"/>
      <c r="HO80" s="59"/>
      <c r="HP80" s="59"/>
      <c r="HQ80" s="59"/>
      <c r="HR80" s="59"/>
      <c r="HS80" s="59"/>
      <c r="HT80" s="59"/>
      <c r="HU80" s="59"/>
      <c r="HV80" s="59"/>
      <c r="HW80" s="59"/>
      <c r="HX80" s="59"/>
      <c r="HY80" s="59"/>
      <c r="HZ80" s="59"/>
      <c r="IA80" s="59"/>
      <c r="IB80" s="59"/>
      <c r="IC80" s="59"/>
      <c r="ID80" s="59"/>
      <c r="IE80" s="59"/>
      <c r="IF80" s="59"/>
      <c r="IG80" s="59"/>
      <c r="IH80" s="59"/>
      <c r="II80" s="59"/>
      <c r="IJ80" s="59"/>
      <c r="IK80" s="59"/>
      <c r="IL80" s="59"/>
      <c r="IM80" s="59"/>
      <c r="IN80" s="59"/>
      <c r="IO80" s="59"/>
      <c r="IP80" s="59"/>
      <c r="IQ80" s="59"/>
      <c r="IR80" s="59"/>
      <c r="IS80" s="59"/>
      <c r="IT80" s="59"/>
      <c r="IU80" s="59"/>
      <c r="IV80" s="59"/>
      <c r="IW80" s="59"/>
      <c r="IX80" s="59"/>
      <c r="IY80" s="59"/>
      <c r="IZ80" s="59"/>
      <c r="JA80" s="59"/>
      <c r="JB80" s="59"/>
      <c r="JC80" s="59"/>
      <c r="JD80" s="59"/>
      <c r="JE80" s="59"/>
      <c r="JF80" s="59"/>
      <c r="JG80" s="59"/>
      <c r="JH80" s="59"/>
      <c r="JI80" s="59"/>
      <c r="JJ80" s="59"/>
    </row>
    <row r="81" spans="1:270" s="17" customFormat="1" ht="40.15" customHeight="1" x14ac:dyDescent="0.2">
      <c r="A81" s="1023" t="s">
        <v>186</v>
      </c>
      <c r="B81" s="1062"/>
      <c r="C81" s="1062"/>
      <c r="D81" s="229" t="str">
        <f>IF(AND(D82="N/A",D83="N/A"),"N/A",ROUND(AVERAGE(D82:D83),2))</f>
        <v>N/A</v>
      </c>
      <c r="E81" s="265"/>
      <c r="F81" s="265"/>
      <c r="G81" s="265"/>
      <c r="H81" s="265"/>
      <c r="I81" s="265"/>
      <c r="J81" s="264"/>
      <c r="K81" s="51"/>
      <c r="L81" s="26"/>
      <c r="M81" s="59"/>
      <c r="N81" s="59"/>
      <c r="O81" s="59"/>
      <c r="P81" s="59"/>
      <c r="Q81" s="59"/>
      <c r="R81" s="59"/>
      <c r="S81" s="59"/>
      <c r="T81" s="59"/>
      <c r="U81" s="59"/>
      <c r="V81" s="59"/>
      <c r="W81" s="59"/>
      <c r="X81" s="59"/>
      <c r="Y81" s="59"/>
      <c r="Z81" s="59"/>
      <c r="AA81" s="59"/>
      <c r="AB81" s="59"/>
      <c r="AC81" s="59"/>
      <c r="AD81" s="59"/>
      <c r="AE81" s="59"/>
      <c r="AF81" s="59"/>
      <c r="AG81" s="59"/>
      <c r="AH81" s="59"/>
      <c r="AI81" s="59"/>
      <c r="AJ81" s="59"/>
      <c r="AK81" s="59"/>
      <c r="AL81" s="59"/>
      <c r="AM81" s="59"/>
      <c r="AN81" s="59"/>
      <c r="AO81" s="59"/>
      <c r="AP81" s="59"/>
      <c r="AQ81" s="59"/>
      <c r="AR81" s="59"/>
      <c r="AS81" s="59"/>
      <c r="AT81" s="59"/>
      <c r="AU81" s="59"/>
      <c r="AV81" s="59"/>
      <c r="AW81" s="59"/>
      <c r="AX81" s="59"/>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c r="CJ81" s="59"/>
      <c r="CK81" s="59"/>
      <c r="CL81" s="59"/>
      <c r="CM81" s="59"/>
      <c r="CN81" s="59"/>
      <c r="CO81" s="59"/>
      <c r="CP81" s="59"/>
      <c r="CQ81" s="59"/>
      <c r="CR81" s="59"/>
      <c r="CS81" s="59"/>
      <c r="CT81" s="59"/>
      <c r="CU81" s="59"/>
      <c r="CV81" s="59"/>
      <c r="CW81" s="59"/>
      <c r="CX81" s="59"/>
      <c r="CY81" s="59"/>
      <c r="CZ81" s="59"/>
      <c r="DA81" s="59"/>
      <c r="DB81" s="59"/>
      <c r="DC81" s="59"/>
      <c r="DD81" s="59"/>
      <c r="DE81" s="59"/>
      <c r="DF81" s="59"/>
      <c r="DG81" s="59"/>
      <c r="DH81" s="59"/>
      <c r="DI81" s="59"/>
      <c r="DJ81" s="59"/>
      <c r="DK81" s="59"/>
      <c r="DL81" s="59"/>
      <c r="DM81" s="59"/>
      <c r="DN81" s="59"/>
      <c r="DO81" s="59"/>
      <c r="DP81" s="59"/>
      <c r="DQ81" s="59"/>
      <c r="DR81" s="59"/>
      <c r="DS81" s="59"/>
      <c r="DT81" s="59"/>
      <c r="DU81" s="59"/>
      <c r="DV81" s="59"/>
      <c r="DW81" s="59"/>
      <c r="DX81" s="59"/>
      <c r="DY81" s="59"/>
      <c r="DZ81" s="59"/>
      <c r="EA81" s="59"/>
      <c r="EB81" s="59"/>
      <c r="EC81" s="59"/>
      <c r="ED81" s="59"/>
      <c r="EE81" s="59"/>
      <c r="EF81" s="59"/>
      <c r="EG81" s="59"/>
      <c r="EH81" s="59"/>
      <c r="EI81" s="59"/>
      <c r="EJ81" s="59"/>
      <c r="EK81" s="59"/>
      <c r="EL81" s="59"/>
      <c r="EM81" s="59"/>
      <c r="EN81" s="59"/>
      <c r="EO81" s="59"/>
      <c r="EP81" s="59"/>
      <c r="EQ81" s="59"/>
      <c r="ER81" s="59"/>
      <c r="ES81" s="59"/>
      <c r="ET81" s="59"/>
      <c r="EU81" s="59"/>
      <c r="EV81" s="59"/>
      <c r="EW81" s="59"/>
      <c r="EX81" s="59"/>
      <c r="EY81" s="59"/>
      <c r="EZ81" s="59"/>
      <c r="FA81" s="59"/>
      <c r="FB81" s="59"/>
      <c r="FC81" s="59"/>
      <c r="FD81" s="59"/>
      <c r="FE81" s="59"/>
      <c r="FF81" s="59"/>
      <c r="FG81" s="59"/>
      <c r="FH81" s="59"/>
      <c r="FI81" s="59"/>
      <c r="FJ81" s="59"/>
      <c r="FK81" s="59"/>
      <c r="FL81" s="59"/>
      <c r="FM81" s="59"/>
      <c r="FN81" s="59"/>
      <c r="FO81" s="59"/>
      <c r="FP81" s="59"/>
      <c r="FQ81" s="59"/>
      <c r="FR81" s="59"/>
      <c r="FS81" s="59"/>
      <c r="FT81" s="59"/>
      <c r="FU81" s="59"/>
      <c r="FV81" s="59"/>
      <c r="FW81" s="59"/>
      <c r="FX81" s="59"/>
      <c r="FY81" s="59"/>
      <c r="FZ81" s="59"/>
      <c r="GA81" s="59"/>
      <c r="GB81" s="59"/>
      <c r="GC81" s="59"/>
      <c r="GD81" s="59"/>
      <c r="GE81" s="59"/>
      <c r="GF81" s="59"/>
      <c r="GG81" s="59"/>
      <c r="GH81" s="59"/>
      <c r="GI81" s="59"/>
      <c r="GJ81" s="59"/>
      <c r="GK81" s="59"/>
      <c r="GL81" s="59"/>
      <c r="GM81" s="59"/>
      <c r="GN81" s="59"/>
      <c r="GO81" s="59"/>
      <c r="GP81" s="59"/>
      <c r="GQ81" s="59"/>
      <c r="GR81" s="59"/>
      <c r="GS81" s="59"/>
      <c r="GT81" s="59"/>
      <c r="GU81" s="59"/>
      <c r="GV81" s="59"/>
      <c r="GW81" s="59"/>
      <c r="GX81" s="59"/>
      <c r="GY81" s="59"/>
      <c r="GZ81" s="59"/>
      <c r="HA81" s="59"/>
      <c r="HB81" s="59"/>
      <c r="HC81" s="59"/>
      <c r="HD81" s="59"/>
      <c r="HE81" s="59"/>
      <c r="HF81" s="59"/>
      <c r="HG81" s="59"/>
      <c r="HH81" s="59"/>
      <c r="HI81" s="59"/>
      <c r="HJ81" s="59"/>
      <c r="HK81" s="59"/>
      <c r="HL81" s="59"/>
      <c r="HM81" s="59"/>
      <c r="HN81" s="59"/>
      <c r="HO81" s="59"/>
      <c r="HP81" s="59"/>
      <c r="HQ81" s="59"/>
      <c r="HR81" s="59"/>
      <c r="HS81" s="59"/>
      <c r="HT81" s="59"/>
      <c r="HU81" s="59"/>
      <c r="HV81" s="59"/>
      <c r="HW81" s="59"/>
      <c r="HX81" s="59"/>
      <c r="HY81" s="59"/>
      <c r="HZ81" s="59"/>
      <c r="IA81" s="59"/>
      <c r="IB81" s="59"/>
      <c r="IC81" s="59"/>
      <c r="ID81" s="59"/>
      <c r="IE81" s="59"/>
      <c r="IF81" s="59"/>
      <c r="IG81" s="59"/>
      <c r="IH81" s="59"/>
      <c r="II81" s="59"/>
      <c r="IJ81" s="59"/>
      <c r="IK81" s="59"/>
      <c r="IL81" s="59"/>
      <c r="IM81" s="59"/>
      <c r="IN81" s="59"/>
      <c r="IO81" s="59"/>
      <c r="IP81" s="59"/>
      <c r="IQ81" s="59"/>
      <c r="IR81" s="59"/>
      <c r="IS81" s="59"/>
      <c r="IT81" s="59"/>
      <c r="IU81" s="59"/>
      <c r="IV81" s="59"/>
      <c r="IW81" s="59"/>
      <c r="IX81" s="59"/>
      <c r="IY81" s="59"/>
      <c r="IZ81" s="59"/>
      <c r="JA81" s="59"/>
      <c r="JB81" s="59"/>
      <c r="JC81" s="59"/>
      <c r="JD81" s="59"/>
      <c r="JE81" s="59"/>
      <c r="JF81" s="59"/>
      <c r="JG81" s="59"/>
      <c r="JH81" s="59"/>
      <c r="JI81" s="59"/>
      <c r="JJ81" s="59"/>
    </row>
    <row r="82" spans="1:270" s="17" customFormat="1" ht="49.5" customHeight="1" x14ac:dyDescent="0.2">
      <c r="A82" s="182">
        <v>25</v>
      </c>
      <c r="B82" s="142"/>
      <c r="C82" s="179" t="s">
        <v>255</v>
      </c>
      <c r="D82" s="183" t="str">
        <f>IF(E82="Yes - completely",4,IF(E82="Mostly",3,IF(E82="Partly",2,IF(E82="No - not at all",1,"N/A"))))</f>
        <v>N/A</v>
      </c>
      <c r="E82" s="1118"/>
      <c r="F82" s="1118"/>
      <c r="G82" s="1102"/>
      <c r="H82" s="1077"/>
      <c r="I82" s="1077"/>
      <c r="J82" s="1078"/>
      <c r="K82" s="51" t="str">
        <f>IF(AND(J82&lt;&gt;"Yes - completely", J82&lt;&gt;""),"Please Provide a Comment.","")</f>
        <v/>
      </c>
      <c r="L82" s="26"/>
      <c r="M82" s="59"/>
      <c r="N82" s="59"/>
      <c r="O82" s="59"/>
      <c r="P82" s="59"/>
      <c r="Q82" s="59"/>
      <c r="R82" s="59"/>
      <c r="S82" s="59"/>
      <c r="T82" s="59"/>
      <c r="U82" s="59"/>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c r="CJ82" s="59"/>
      <c r="CK82" s="59"/>
      <c r="CL82" s="59"/>
      <c r="CM82" s="59"/>
      <c r="CN82" s="59"/>
      <c r="CO82" s="59"/>
      <c r="CP82" s="59"/>
      <c r="CQ82" s="59"/>
      <c r="CR82" s="59"/>
      <c r="CS82" s="59"/>
      <c r="CT82" s="59"/>
      <c r="CU82" s="59"/>
      <c r="CV82" s="59"/>
      <c r="CW82" s="59"/>
      <c r="CX82" s="59"/>
      <c r="CY82" s="59"/>
      <c r="CZ82" s="59"/>
      <c r="DA82" s="59"/>
      <c r="DB82" s="59"/>
      <c r="DC82" s="59"/>
      <c r="DD82" s="59"/>
      <c r="DE82" s="59"/>
      <c r="DF82" s="59"/>
      <c r="DG82" s="59"/>
      <c r="DH82" s="59"/>
      <c r="DI82" s="59"/>
      <c r="DJ82" s="59"/>
      <c r="DK82" s="59"/>
      <c r="DL82" s="59"/>
      <c r="DM82" s="59"/>
      <c r="DN82" s="59"/>
      <c r="DO82" s="59"/>
      <c r="DP82" s="59"/>
      <c r="DQ82" s="59"/>
      <c r="DR82" s="59"/>
      <c r="DS82" s="59"/>
      <c r="DT82" s="59"/>
      <c r="DU82" s="59"/>
      <c r="DV82" s="59"/>
      <c r="DW82" s="59"/>
      <c r="DX82" s="59"/>
      <c r="DY82" s="59"/>
      <c r="DZ82" s="59"/>
      <c r="EA82" s="59"/>
      <c r="EB82" s="59"/>
      <c r="EC82" s="59"/>
      <c r="ED82" s="59"/>
      <c r="EE82" s="59"/>
      <c r="EF82" s="59"/>
      <c r="EG82" s="59"/>
      <c r="EH82" s="59"/>
      <c r="EI82" s="59"/>
      <c r="EJ82" s="59"/>
      <c r="EK82" s="59"/>
      <c r="EL82" s="59"/>
      <c r="EM82" s="59"/>
      <c r="EN82" s="59"/>
      <c r="EO82" s="59"/>
      <c r="EP82" s="59"/>
      <c r="EQ82" s="59"/>
      <c r="ER82" s="59"/>
      <c r="ES82" s="59"/>
      <c r="ET82" s="59"/>
      <c r="EU82" s="59"/>
      <c r="EV82" s="59"/>
      <c r="EW82" s="59"/>
      <c r="EX82" s="59"/>
      <c r="EY82" s="59"/>
      <c r="EZ82" s="59"/>
      <c r="FA82" s="59"/>
      <c r="FB82" s="59"/>
      <c r="FC82" s="59"/>
      <c r="FD82" s="59"/>
      <c r="FE82" s="59"/>
      <c r="FF82" s="59"/>
      <c r="FG82" s="59"/>
      <c r="FH82" s="59"/>
      <c r="FI82" s="59"/>
      <c r="FJ82" s="59"/>
      <c r="FK82" s="59"/>
      <c r="FL82" s="59"/>
      <c r="FM82" s="59"/>
      <c r="FN82" s="59"/>
      <c r="FO82" s="59"/>
      <c r="FP82" s="59"/>
      <c r="FQ82" s="59"/>
      <c r="FR82" s="59"/>
      <c r="FS82" s="59"/>
      <c r="FT82" s="59"/>
      <c r="FU82" s="59"/>
      <c r="FV82" s="59"/>
      <c r="FW82" s="59"/>
      <c r="FX82" s="59"/>
      <c r="FY82" s="59"/>
      <c r="FZ82" s="59"/>
      <c r="GA82" s="59"/>
      <c r="GB82" s="59"/>
      <c r="GC82" s="59"/>
      <c r="GD82" s="59"/>
      <c r="GE82" s="59"/>
      <c r="GF82" s="59"/>
      <c r="GG82" s="59"/>
      <c r="GH82" s="59"/>
      <c r="GI82" s="59"/>
      <c r="GJ82" s="59"/>
      <c r="GK82" s="59"/>
      <c r="GL82" s="59"/>
      <c r="GM82" s="59"/>
      <c r="GN82" s="59"/>
      <c r="GO82" s="59"/>
      <c r="GP82" s="59"/>
      <c r="GQ82" s="59"/>
      <c r="GR82" s="59"/>
      <c r="GS82" s="59"/>
      <c r="GT82" s="59"/>
      <c r="GU82" s="59"/>
      <c r="GV82" s="59"/>
      <c r="GW82" s="59"/>
      <c r="GX82" s="59"/>
      <c r="GY82" s="59"/>
      <c r="GZ82" s="59"/>
      <c r="HA82" s="59"/>
      <c r="HB82" s="59"/>
      <c r="HC82" s="59"/>
      <c r="HD82" s="59"/>
      <c r="HE82" s="59"/>
      <c r="HF82" s="59"/>
      <c r="HG82" s="59"/>
      <c r="HH82" s="59"/>
      <c r="HI82" s="59"/>
      <c r="HJ82" s="59"/>
      <c r="HK82" s="59"/>
      <c r="HL82" s="59"/>
      <c r="HM82" s="59"/>
      <c r="HN82" s="59"/>
      <c r="HO82" s="59"/>
      <c r="HP82" s="59"/>
      <c r="HQ82" s="59"/>
      <c r="HR82" s="59"/>
      <c r="HS82" s="59"/>
      <c r="HT82" s="59"/>
      <c r="HU82" s="59"/>
      <c r="HV82" s="59"/>
      <c r="HW82" s="59"/>
      <c r="HX82" s="59"/>
      <c r="HY82" s="59"/>
      <c r="HZ82" s="59"/>
      <c r="IA82" s="59"/>
      <c r="IB82" s="59"/>
      <c r="IC82" s="59"/>
      <c r="ID82" s="59"/>
      <c r="IE82" s="59"/>
      <c r="IF82" s="59"/>
      <c r="IG82" s="59"/>
      <c r="IH82" s="59"/>
      <c r="II82" s="59"/>
      <c r="IJ82" s="59"/>
      <c r="IK82" s="59"/>
      <c r="IL82" s="59"/>
      <c r="IM82" s="59"/>
      <c r="IN82" s="59"/>
      <c r="IO82" s="59"/>
      <c r="IP82" s="59"/>
      <c r="IQ82" s="59"/>
      <c r="IR82" s="59"/>
      <c r="IS82" s="59"/>
      <c r="IT82" s="59"/>
      <c r="IU82" s="59"/>
      <c r="IV82" s="59"/>
      <c r="IW82" s="59"/>
      <c r="IX82" s="59"/>
      <c r="IY82" s="59"/>
      <c r="IZ82" s="59"/>
      <c r="JA82" s="59"/>
      <c r="JB82" s="59"/>
      <c r="JC82" s="59"/>
      <c r="JD82" s="59"/>
      <c r="JE82" s="59"/>
      <c r="JF82" s="59"/>
      <c r="JG82" s="59"/>
      <c r="JH82" s="59"/>
      <c r="JI82" s="59"/>
      <c r="JJ82" s="59"/>
    </row>
    <row r="83" spans="1:270" s="17" customFormat="1" ht="40.5" customHeight="1" x14ac:dyDescent="0.2">
      <c r="A83" s="184">
        <v>26</v>
      </c>
      <c r="B83" s="202"/>
      <c r="C83" s="178" t="s">
        <v>256</v>
      </c>
      <c r="D83" s="183" t="str">
        <f>IF(E83="Yes - completely",4,IF(E83="Mostly",3,IF(E83="Partly",2,IF(E83="No - not at all",1,"N/A"))))</f>
        <v>N/A</v>
      </c>
      <c r="E83" s="1119"/>
      <c r="F83" s="1120"/>
      <c r="G83" s="1102"/>
      <c r="H83" s="1077"/>
      <c r="I83" s="1077"/>
      <c r="J83" s="1078"/>
      <c r="K83" s="51" t="str">
        <f>IF(AND(J83&lt;&gt;"Yes - completely", J83&lt;&gt;""),"Please Provide a Comment.","")</f>
        <v/>
      </c>
      <c r="L83" s="26"/>
      <c r="M83" s="59"/>
      <c r="N83" s="59"/>
      <c r="O83" s="59"/>
      <c r="P83" s="59"/>
      <c r="Q83" s="59"/>
      <c r="R83" s="59"/>
      <c r="S83" s="59"/>
      <c r="T83" s="59"/>
      <c r="U83" s="59"/>
      <c r="V83" s="59"/>
      <c r="W83" s="59"/>
      <c r="X83" s="59"/>
      <c r="Y83" s="59"/>
      <c r="Z83" s="59"/>
      <c r="AA83" s="59"/>
      <c r="AB83" s="59"/>
      <c r="AC83" s="59"/>
      <c r="AD83" s="59"/>
      <c r="AE83" s="59"/>
      <c r="AF83" s="59"/>
      <c r="AG83" s="59"/>
      <c r="AH83" s="59"/>
      <c r="AI83" s="59"/>
      <c r="AJ83" s="59"/>
      <c r="AK83" s="59"/>
      <c r="AL83" s="59"/>
      <c r="AM83" s="59"/>
      <c r="AN83" s="59"/>
      <c r="AO83" s="59"/>
      <c r="AP83" s="59"/>
      <c r="AQ83" s="59"/>
      <c r="AR83" s="59"/>
      <c r="AS83" s="59"/>
      <c r="AT83" s="59"/>
      <c r="AU83" s="59"/>
      <c r="AV83" s="59"/>
      <c r="AW83" s="59"/>
      <c r="AX83" s="59"/>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c r="CJ83" s="59"/>
      <c r="CK83" s="59"/>
      <c r="CL83" s="59"/>
      <c r="CM83" s="59"/>
      <c r="CN83" s="59"/>
      <c r="CO83" s="59"/>
      <c r="CP83" s="59"/>
      <c r="CQ83" s="59"/>
      <c r="CR83" s="59"/>
      <c r="CS83" s="59"/>
      <c r="CT83" s="59"/>
      <c r="CU83" s="59"/>
      <c r="CV83" s="59"/>
      <c r="CW83" s="59"/>
      <c r="CX83" s="59"/>
      <c r="CY83" s="59"/>
      <c r="CZ83" s="59"/>
      <c r="DA83" s="59"/>
      <c r="DB83" s="59"/>
      <c r="DC83" s="59"/>
      <c r="DD83" s="59"/>
      <c r="DE83" s="59"/>
      <c r="DF83" s="59"/>
      <c r="DG83" s="59"/>
      <c r="DH83" s="59"/>
      <c r="DI83" s="59"/>
      <c r="DJ83" s="59"/>
      <c r="DK83" s="59"/>
      <c r="DL83" s="59"/>
      <c r="DM83" s="59"/>
      <c r="DN83" s="59"/>
      <c r="DO83" s="59"/>
      <c r="DP83" s="59"/>
      <c r="DQ83" s="59"/>
      <c r="DR83" s="59"/>
      <c r="DS83" s="59"/>
      <c r="DT83" s="59"/>
      <c r="DU83" s="59"/>
      <c r="DV83" s="59"/>
      <c r="DW83" s="59"/>
      <c r="DX83" s="59"/>
      <c r="DY83" s="59"/>
      <c r="DZ83" s="59"/>
      <c r="EA83" s="59"/>
      <c r="EB83" s="59"/>
      <c r="EC83" s="59"/>
      <c r="ED83" s="59"/>
      <c r="EE83" s="59"/>
      <c r="EF83" s="59"/>
      <c r="EG83" s="59"/>
      <c r="EH83" s="59"/>
      <c r="EI83" s="59"/>
      <c r="EJ83" s="59"/>
      <c r="EK83" s="59"/>
      <c r="EL83" s="59"/>
      <c r="EM83" s="59"/>
      <c r="EN83" s="59"/>
      <c r="EO83" s="59"/>
      <c r="EP83" s="59"/>
      <c r="EQ83" s="59"/>
      <c r="ER83" s="59"/>
      <c r="ES83" s="59"/>
      <c r="ET83" s="59"/>
      <c r="EU83" s="59"/>
      <c r="EV83" s="59"/>
      <c r="EW83" s="59"/>
      <c r="EX83" s="59"/>
      <c r="EY83" s="59"/>
      <c r="EZ83" s="59"/>
      <c r="FA83" s="59"/>
      <c r="FB83" s="59"/>
      <c r="FC83" s="59"/>
      <c r="FD83" s="59"/>
      <c r="FE83" s="59"/>
      <c r="FF83" s="59"/>
      <c r="FG83" s="59"/>
      <c r="FH83" s="59"/>
      <c r="FI83" s="59"/>
      <c r="FJ83" s="59"/>
      <c r="FK83" s="59"/>
      <c r="FL83" s="59"/>
      <c r="FM83" s="59"/>
      <c r="FN83" s="59"/>
      <c r="FO83" s="59"/>
      <c r="FP83" s="59"/>
      <c r="FQ83" s="59"/>
      <c r="FR83" s="59"/>
      <c r="FS83" s="59"/>
      <c r="FT83" s="59"/>
      <c r="FU83" s="59"/>
      <c r="FV83" s="59"/>
      <c r="FW83" s="59"/>
      <c r="FX83" s="59"/>
      <c r="FY83" s="59"/>
      <c r="FZ83" s="59"/>
      <c r="GA83" s="59"/>
      <c r="GB83" s="59"/>
      <c r="GC83" s="59"/>
      <c r="GD83" s="59"/>
      <c r="GE83" s="59"/>
      <c r="GF83" s="59"/>
      <c r="GG83" s="59"/>
      <c r="GH83" s="59"/>
      <c r="GI83" s="59"/>
      <c r="GJ83" s="59"/>
      <c r="GK83" s="59"/>
      <c r="GL83" s="59"/>
      <c r="GM83" s="59"/>
      <c r="GN83" s="59"/>
      <c r="GO83" s="59"/>
      <c r="GP83" s="59"/>
      <c r="GQ83" s="59"/>
      <c r="GR83" s="59"/>
      <c r="GS83" s="59"/>
      <c r="GT83" s="59"/>
      <c r="GU83" s="59"/>
      <c r="GV83" s="59"/>
      <c r="GW83" s="59"/>
      <c r="GX83" s="59"/>
      <c r="GY83" s="59"/>
      <c r="GZ83" s="59"/>
      <c r="HA83" s="59"/>
      <c r="HB83" s="59"/>
      <c r="HC83" s="59"/>
      <c r="HD83" s="59"/>
      <c r="HE83" s="59"/>
      <c r="HF83" s="59"/>
      <c r="HG83" s="59"/>
      <c r="HH83" s="59"/>
      <c r="HI83" s="59"/>
      <c r="HJ83" s="59"/>
      <c r="HK83" s="59"/>
      <c r="HL83" s="59"/>
      <c r="HM83" s="59"/>
      <c r="HN83" s="59"/>
      <c r="HO83" s="59"/>
      <c r="HP83" s="59"/>
      <c r="HQ83" s="59"/>
      <c r="HR83" s="59"/>
      <c r="HS83" s="59"/>
      <c r="HT83" s="59"/>
      <c r="HU83" s="59"/>
      <c r="HV83" s="59"/>
      <c r="HW83" s="59"/>
      <c r="HX83" s="59"/>
      <c r="HY83" s="59"/>
      <c r="HZ83" s="59"/>
      <c r="IA83" s="59"/>
      <c r="IB83" s="59"/>
      <c r="IC83" s="59"/>
      <c r="ID83" s="59"/>
      <c r="IE83" s="59"/>
      <c r="IF83" s="59"/>
      <c r="IG83" s="59"/>
      <c r="IH83" s="59"/>
      <c r="II83" s="59"/>
      <c r="IJ83" s="59"/>
      <c r="IK83" s="59"/>
      <c r="IL83" s="59"/>
      <c r="IM83" s="59"/>
      <c r="IN83" s="59"/>
      <c r="IO83" s="59"/>
      <c r="IP83" s="59"/>
      <c r="IQ83" s="59"/>
      <c r="IR83" s="59"/>
      <c r="IS83" s="59"/>
      <c r="IT83" s="59"/>
      <c r="IU83" s="59"/>
      <c r="IV83" s="59"/>
      <c r="IW83" s="59"/>
      <c r="IX83" s="59"/>
      <c r="IY83" s="59"/>
      <c r="IZ83" s="59"/>
      <c r="JA83" s="59"/>
      <c r="JB83" s="59"/>
      <c r="JC83" s="59"/>
      <c r="JD83" s="59"/>
      <c r="JE83" s="59"/>
      <c r="JF83" s="59"/>
      <c r="JG83" s="59"/>
      <c r="JH83" s="59"/>
      <c r="JI83" s="59"/>
      <c r="JJ83" s="59"/>
    </row>
    <row r="84" spans="1:270" s="17" customFormat="1" ht="31.9" customHeight="1" x14ac:dyDescent="0.2">
      <c r="A84" s="284" t="s">
        <v>341</v>
      </c>
      <c r="B84" s="279"/>
      <c r="C84" s="271" t="s">
        <v>329</v>
      </c>
      <c r="D84" s="280" t="str">
        <f>IF(E84="Yes - completely",4,IF(E84="Mostly",3,IF(E84="Partly",2,IF(E84="No - not at all",1,"N/A"))))</f>
        <v>N/A</v>
      </c>
      <c r="E84" s="1119"/>
      <c r="F84" s="1120"/>
      <c r="G84" s="1123"/>
      <c r="H84" s="1123"/>
      <c r="I84" s="1123"/>
      <c r="J84" s="1123"/>
      <c r="K84" s="44"/>
      <c r="L84" s="26"/>
      <c r="M84" s="59"/>
      <c r="N84" s="59"/>
      <c r="O84" s="59"/>
      <c r="P84" s="59"/>
      <c r="Q84" s="59"/>
      <c r="R84" s="59"/>
      <c r="S84" s="59"/>
      <c r="T84" s="59"/>
      <c r="U84" s="59"/>
      <c r="V84" s="59"/>
      <c r="W84" s="59"/>
      <c r="X84" s="59"/>
      <c r="Y84" s="59"/>
      <c r="Z84" s="59"/>
      <c r="AA84" s="59"/>
      <c r="AB84" s="59"/>
      <c r="AC84" s="59"/>
      <c r="AD84" s="59"/>
      <c r="AE84" s="59"/>
      <c r="AF84" s="59"/>
      <c r="AG84" s="59"/>
      <c r="AH84" s="59"/>
      <c r="AI84" s="59"/>
      <c r="AJ84" s="59"/>
      <c r="AK84" s="59"/>
      <c r="AL84" s="59"/>
      <c r="AM84" s="59"/>
      <c r="AN84" s="59"/>
      <c r="AO84" s="59"/>
      <c r="AP84" s="59"/>
      <c r="AQ84" s="59"/>
      <c r="AR84" s="59"/>
      <c r="AS84" s="59"/>
      <c r="AT84" s="59"/>
      <c r="AU84" s="59"/>
      <c r="AV84" s="59"/>
      <c r="AW84" s="59"/>
      <c r="AX84" s="59"/>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c r="CJ84" s="59"/>
      <c r="CK84" s="59"/>
      <c r="CL84" s="59"/>
      <c r="CM84" s="59"/>
      <c r="CN84" s="59"/>
      <c r="CO84" s="59"/>
      <c r="CP84" s="59"/>
      <c r="CQ84" s="59"/>
      <c r="CR84" s="59"/>
      <c r="CS84" s="59"/>
      <c r="CT84" s="59"/>
      <c r="CU84" s="59"/>
      <c r="CV84" s="59"/>
      <c r="CW84" s="59"/>
      <c r="CX84" s="59"/>
      <c r="CY84" s="59"/>
      <c r="CZ84" s="59"/>
      <c r="DA84" s="59"/>
      <c r="DB84" s="59"/>
      <c r="DC84" s="59"/>
      <c r="DD84" s="59"/>
      <c r="DE84" s="59"/>
      <c r="DF84" s="59"/>
      <c r="DG84" s="59"/>
      <c r="DH84" s="59"/>
      <c r="DI84" s="59"/>
      <c r="DJ84" s="59"/>
      <c r="DK84" s="59"/>
      <c r="DL84" s="59"/>
      <c r="DM84" s="59"/>
      <c r="DN84" s="59"/>
      <c r="DO84" s="59"/>
      <c r="DP84" s="59"/>
      <c r="DQ84" s="59"/>
      <c r="DR84" s="59"/>
      <c r="DS84" s="59"/>
      <c r="DT84" s="59"/>
      <c r="DU84" s="59"/>
      <c r="DV84" s="59"/>
      <c r="DW84" s="59"/>
      <c r="DX84" s="59"/>
      <c r="DY84" s="59"/>
      <c r="DZ84" s="59"/>
      <c r="EA84" s="59"/>
      <c r="EB84" s="59"/>
      <c r="EC84" s="59"/>
      <c r="ED84" s="59"/>
      <c r="EE84" s="59"/>
      <c r="EF84" s="59"/>
      <c r="EG84" s="59"/>
      <c r="EH84" s="59"/>
      <c r="EI84" s="59"/>
      <c r="EJ84" s="59"/>
      <c r="EK84" s="59"/>
      <c r="EL84" s="59"/>
      <c r="EM84" s="59"/>
      <c r="EN84" s="59"/>
      <c r="EO84" s="59"/>
      <c r="EP84" s="59"/>
      <c r="EQ84" s="59"/>
      <c r="ER84" s="59"/>
      <c r="ES84" s="59"/>
      <c r="ET84" s="59"/>
      <c r="EU84" s="59"/>
      <c r="EV84" s="59"/>
      <c r="EW84" s="59"/>
      <c r="EX84" s="59"/>
      <c r="EY84" s="59"/>
      <c r="EZ84" s="59"/>
      <c r="FA84" s="59"/>
      <c r="FB84" s="59"/>
      <c r="FC84" s="59"/>
      <c r="FD84" s="59"/>
      <c r="FE84" s="59"/>
      <c r="FF84" s="59"/>
      <c r="FG84" s="59"/>
      <c r="FH84" s="59"/>
      <c r="FI84" s="59"/>
      <c r="FJ84" s="59"/>
      <c r="FK84" s="59"/>
      <c r="FL84" s="59"/>
      <c r="FM84" s="59"/>
      <c r="FN84" s="59"/>
      <c r="FO84" s="59"/>
      <c r="FP84" s="59"/>
      <c r="FQ84" s="59"/>
      <c r="FR84" s="59"/>
      <c r="FS84" s="59"/>
      <c r="FT84" s="59"/>
      <c r="FU84" s="59"/>
      <c r="FV84" s="59"/>
      <c r="FW84" s="59"/>
      <c r="FX84" s="59"/>
      <c r="FY84" s="59"/>
      <c r="FZ84" s="59"/>
      <c r="GA84" s="59"/>
      <c r="GB84" s="59"/>
      <c r="GC84" s="59"/>
      <c r="GD84" s="59"/>
      <c r="GE84" s="59"/>
      <c r="GF84" s="59"/>
      <c r="GG84" s="59"/>
      <c r="GH84" s="59"/>
      <c r="GI84" s="59"/>
      <c r="GJ84" s="59"/>
      <c r="GK84" s="59"/>
      <c r="GL84" s="59"/>
      <c r="GM84" s="59"/>
      <c r="GN84" s="59"/>
      <c r="GO84" s="59"/>
      <c r="GP84" s="59"/>
      <c r="GQ84" s="59"/>
      <c r="GR84" s="59"/>
      <c r="GS84" s="59"/>
      <c r="GT84" s="59"/>
      <c r="GU84" s="59"/>
      <c r="GV84" s="59"/>
      <c r="GW84" s="59"/>
      <c r="GX84" s="59"/>
      <c r="GY84" s="59"/>
      <c r="GZ84" s="59"/>
      <c r="HA84" s="59"/>
      <c r="HB84" s="59"/>
      <c r="HC84" s="59"/>
      <c r="HD84" s="59"/>
      <c r="HE84" s="59"/>
      <c r="HF84" s="59"/>
      <c r="HG84" s="59"/>
      <c r="HH84" s="59"/>
      <c r="HI84" s="59"/>
      <c r="HJ84" s="59"/>
      <c r="HK84" s="59"/>
      <c r="HL84" s="59"/>
      <c r="HM84" s="59"/>
      <c r="HN84" s="59"/>
      <c r="HO84" s="59"/>
      <c r="HP84" s="59"/>
      <c r="HQ84" s="59"/>
      <c r="HR84" s="59"/>
      <c r="HS84" s="59"/>
      <c r="HT84" s="59"/>
      <c r="HU84" s="59"/>
      <c r="HV84" s="59"/>
      <c r="HW84" s="59"/>
      <c r="HX84" s="59"/>
      <c r="HY84" s="59"/>
      <c r="HZ84" s="59"/>
      <c r="IA84" s="59"/>
      <c r="IB84" s="59"/>
      <c r="IC84" s="59"/>
      <c r="ID84" s="59"/>
      <c r="IE84" s="59"/>
      <c r="IF84" s="59"/>
      <c r="IG84" s="59"/>
      <c r="IH84" s="59"/>
      <c r="II84" s="59"/>
      <c r="IJ84" s="59"/>
      <c r="IK84" s="59"/>
      <c r="IL84" s="59"/>
      <c r="IM84" s="59"/>
      <c r="IN84" s="59"/>
      <c r="IO84" s="59"/>
      <c r="IP84" s="59"/>
      <c r="IQ84" s="59"/>
      <c r="IR84" s="59"/>
      <c r="IS84" s="59"/>
      <c r="IT84" s="59"/>
      <c r="IU84" s="59"/>
      <c r="IV84" s="59"/>
      <c r="IW84" s="59"/>
      <c r="IX84" s="59"/>
      <c r="IY84" s="59"/>
      <c r="IZ84" s="59"/>
      <c r="JA84" s="59"/>
      <c r="JB84" s="59"/>
      <c r="JC84" s="59"/>
      <c r="JD84" s="59"/>
      <c r="JE84" s="59"/>
      <c r="JF84" s="59"/>
      <c r="JG84" s="59"/>
      <c r="JH84" s="59"/>
      <c r="JI84" s="59"/>
      <c r="JJ84" s="59"/>
    </row>
    <row r="85" spans="1:270" s="17" customFormat="1" ht="32.65" customHeight="1" x14ac:dyDescent="0.2">
      <c r="A85" s="284" t="s">
        <v>342</v>
      </c>
      <c r="B85" s="279"/>
      <c r="C85" s="271" t="s">
        <v>330</v>
      </c>
      <c r="D85" s="281" t="str">
        <f>IF(E85="Yes - completely",4,IF(E85="Mostly",3,IF(E85="Partly",2,IF(E85="No - not at all",1,"N/A"))))</f>
        <v>N/A</v>
      </c>
      <c r="E85" s="1106"/>
      <c r="F85" s="1118"/>
      <c r="G85" s="1123"/>
      <c r="H85" s="1123"/>
      <c r="I85" s="1123"/>
      <c r="J85" s="1123"/>
      <c r="K85" s="44"/>
      <c r="L85" s="26"/>
      <c r="M85" s="59"/>
      <c r="N85" s="59"/>
      <c r="O85" s="59"/>
      <c r="P85" s="59"/>
      <c r="Q85" s="59"/>
      <c r="R85" s="59"/>
      <c r="S85" s="59"/>
      <c r="T85" s="59"/>
      <c r="U85" s="59"/>
      <c r="V85" s="59"/>
      <c r="W85" s="59"/>
      <c r="X85" s="59"/>
      <c r="Y85" s="59"/>
      <c r="Z85" s="59"/>
      <c r="AA85" s="59"/>
      <c r="AB85" s="59"/>
      <c r="AC85" s="59"/>
      <c r="AD85" s="59"/>
      <c r="AE85" s="59"/>
      <c r="AF85" s="59"/>
      <c r="AG85" s="59"/>
      <c r="AH85" s="59"/>
      <c r="AI85" s="59"/>
      <c r="AJ85" s="59"/>
      <c r="AK85" s="59"/>
      <c r="AL85" s="59"/>
      <c r="AM85" s="59"/>
      <c r="AN85" s="59"/>
      <c r="AO85" s="59"/>
      <c r="AP85" s="59"/>
      <c r="AQ85" s="59"/>
      <c r="AR85" s="59"/>
      <c r="AS85" s="59"/>
      <c r="AT85" s="59"/>
      <c r="AU85" s="59"/>
      <c r="AV85" s="59"/>
      <c r="AW85" s="59"/>
      <c r="AX85" s="59"/>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c r="CJ85" s="59"/>
      <c r="CK85" s="59"/>
      <c r="CL85" s="59"/>
      <c r="CM85" s="59"/>
      <c r="CN85" s="59"/>
      <c r="CO85" s="59"/>
      <c r="CP85" s="59"/>
      <c r="CQ85" s="59"/>
      <c r="CR85" s="59"/>
      <c r="CS85" s="59"/>
      <c r="CT85" s="59"/>
      <c r="CU85" s="59"/>
      <c r="CV85" s="59"/>
      <c r="CW85" s="59"/>
      <c r="CX85" s="59"/>
      <c r="CY85" s="59"/>
      <c r="CZ85" s="59"/>
      <c r="DA85" s="59"/>
      <c r="DB85" s="59"/>
      <c r="DC85" s="59"/>
      <c r="DD85" s="59"/>
      <c r="DE85" s="59"/>
      <c r="DF85" s="59"/>
      <c r="DG85" s="59"/>
      <c r="DH85" s="59"/>
      <c r="DI85" s="59"/>
      <c r="DJ85" s="59"/>
      <c r="DK85" s="59"/>
      <c r="DL85" s="59"/>
      <c r="DM85" s="59"/>
      <c r="DN85" s="59"/>
      <c r="DO85" s="59"/>
      <c r="DP85" s="59"/>
      <c r="DQ85" s="59"/>
      <c r="DR85" s="59"/>
      <c r="DS85" s="59"/>
      <c r="DT85" s="59"/>
      <c r="DU85" s="59"/>
      <c r="DV85" s="59"/>
      <c r="DW85" s="59"/>
      <c r="DX85" s="59"/>
      <c r="DY85" s="59"/>
      <c r="DZ85" s="59"/>
      <c r="EA85" s="59"/>
      <c r="EB85" s="59"/>
      <c r="EC85" s="59"/>
      <c r="ED85" s="59"/>
      <c r="EE85" s="59"/>
      <c r="EF85" s="59"/>
      <c r="EG85" s="59"/>
      <c r="EH85" s="59"/>
      <c r="EI85" s="59"/>
      <c r="EJ85" s="59"/>
      <c r="EK85" s="59"/>
      <c r="EL85" s="59"/>
      <c r="EM85" s="59"/>
      <c r="EN85" s="59"/>
      <c r="EO85" s="59"/>
      <c r="EP85" s="59"/>
      <c r="EQ85" s="59"/>
      <c r="ER85" s="59"/>
      <c r="ES85" s="59"/>
      <c r="ET85" s="59"/>
      <c r="EU85" s="59"/>
      <c r="EV85" s="59"/>
      <c r="EW85" s="59"/>
      <c r="EX85" s="59"/>
      <c r="EY85" s="59"/>
      <c r="EZ85" s="59"/>
      <c r="FA85" s="59"/>
      <c r="FB85" s="59"/>
      <c r="FC85" s="59"/>
      <c r="FD85" s="59"/>
      <c r="FE85" s="59"/>
      <c r="FF85" s="59"/>
      <c r="FG85" s="59"/>
      <c r="FH85" s="59"/>
      <c r="FI85" s="59"/>
      <c r="FJ85" s="59"/>
      <c r="FK85" s="59"/>
      <c r="FL85" s="59"/>
      <c r="FM85" s="59"/>
      <c r="FN85" s="59"/>
      <c r="FO85" s="59"/>
      <c r="FP85" s="59"/>
      <c r="FQ85" s="59"/>
      <c r="FR85" s="59"/>
      <c r="FS85" s="59"/>
      <c r="FT85" s="59"/>
      <c r="FU85" s="59"/>
      <c r="FV85" s="59"/>
      <c r="FW85" s="59"/>
      <c r="FX85" s="59"/>
      <c r="FY85" s="59"/>
      <c r="FZ85" s="59"/>
      <c r="GA85" s="59"/>
      <c r="GB85" s="59"/>
      <c r="GC85" s="59"/>
      <c r="GD85" s="59"/>
      <c r="GE85" s="59"/>
      <c r="GF85" s="59"/>
      <c r="GG85" s="59"/>
      <c r="GH85" s="59"/>
      <c r="GI85" s="59"/>
      <c r="GJ85" s="59"/>
      <c r="GK85" s="59"/>
      <c r="GL85" s="59"/>
      <c r="GM85" s="59"/>
      <c r="GN85" s="59"/>
      <c r="GO85" s="59"/>
      <c r="GP85" s="59"/>
      <c r="GQ85" s="59"/>
      <c r="GR85" s="59"/>
      <c r="GS85" s="59"/>
      <c r="GT85" s="59"/>
      <c r="GU85" s="59"/>
      <c r="GV85" s="59"/>
      <c r="GW85" s="59"/>
      <c r="GX85" s="59"/>
      <c r="GY85" s="59"/>
      <c r="GZ85" s="59"/>
      <c r="HA85" s="59"/>
      <c r="HB85" s="59"/>
      <c r="HC85" s="59"/>
      <c r="HD85" s="59"/>
      <c r="HE85" s="59"/>
      <c r="HF85" s="59"/>
      <c r="HG85" s="59"/>
      <c r="HH85" s="59"/>
      <c r="HI85" s="59"/>
      <c r="HJ85" s="59"/>
      <c r="HK85" s="59"/>
      <c r="HL85" s="59"/>
      <c r="HM85" s="59"/>
      <c r="HN85" s="59"/>
      <c r="HO85" s="59"/>
      <c r="HP85" s="59"/>
      <c r="HQ85" s="59"/>
      <c r="HR85" s="59"/>
      <c r="HS85" s="59"/>
      <c r="HT85" s="59"/>
      <c r="HU85" s="59"/>
      <c r="HV85" s="59"/>
      <c r="HW85" s="59"/>
      <c r="HX85" s="59"/>
      <c r="HY85" s="59"/>
      <c r="HZ85" s="59"/>
      <c r="IA85" s="59"/>
      <c r="IB85" s="59"/>
      <c r="IC85" s="59"/>
      <c r="ID85" s="59"/>
      <c r="IE85" s="59"/>
      <c r="IF85" s="59"/>
      <c r="IG85" s="59"/>
      <c r="IH85" s="59"/>
      <c r="II85" s="59"/>
      <c r="IJ85" s="59"/>
      <c r="IK85" s="59"/>
      <c r="IL85" s="59"/>
      <c r="IM85" s="59"/>
      <c r="IN85" s="59"/>
      <c r="IO85" s="59"/>
      <c r="IP85" s="59"/>
      <c r="IQ85" s="59"/>
      <c r="IR85" s="59"/>
      <c r="IS85" s="59"/>
      <c r="IT85" s="59"/>
      <c r="IU85" s="59"/>
      <c r="IV85" s="59"/>
      <c r="IW85" s="59"/>
      <c r="IX85" s="59"/>
      <c r="IY85" s="59"/>
      <c r="IZ85" s="59"/>
      <c r="JA85" s="59"/>
      <c r="JB85" s="59"/>
      <c r="JC85" s="59"/>
      <c r="JD85" s="59"/>
      <c r="JE85" s="59"/>
      <c r="JF85" s="59"/>
      <c r="JG85" s="59"/>
      <c r="JH85" s="59"/>
      <c r="JI85" s="59"/>
      <c r="JJ85" s="59"/>
    </row>
    <row r="86" spans="1:270" s="17" customFormat="1" ht="40.5" hidden="1" customHeight="1" x14ac:dyDescent="0.2">
      <c r="A86" s="1113" t="s">
        <v>314</v>
      </c>
      <c r="B86" s="1114"/>
      <c r="C86" s="1115"/>
      <c r="D86" s="285" t="str">
        <f>IF(AND(D84="N/A",D85="N/A"),"N/A",ROUND(AVERAGE(D84:D85),2))</f>
        <v>N/A</v>
      </c>
      <c r="E86" s="1114"/>
      <c r="F86" s="1114"/>
      <c r="G86" s="1121"/>
      <c r="H86" s="1121"/>
      <c r="I86" s="1121"/>
      <c r="J86" s="1122"/>
      <c r="K86" s="51" t="str">
        <f>IF(AND(J86&lt;&gt;"Yes - completely", J86&lt;&gt;""),"Please Provide a Comment.","")</f>
        <v/>
      </c>
      <c r="L86" s="26"/>
      <c r="M86" s="59"/>
      <c r="N86" s="59"/>
      <c r="O86" s="59"/>
      <c r="P86" s="59"/>
      <c r="Q86" s="59"/>
      <c r="R86" s="59"/>
      <c r="S86" s="59"/>
      <c r="T86" s="59"/>
      <c r="U86" s="59"/>
      <c r="V86" s="59"/>
      <c r="W86" s="59"/>
      <c r="X86" s="59"/>
      <c r="Y86" s="59"/>
      <c r="Z86" s="59"/>
      <c r="AA86" s="59"/>
      <c r="AB86" s="59"/>
      <c r="AC86" s="59"/>
      <c r="AD86" s="59"/>
      <c r="AE86" s="59"/>
      <c r="AF86" s="59"/>
      <c r="AG86" s="59"/>
      <c r="AH86" s="59"/>
      <c r="AI86" s="59"/>
      <c r="AJ86" s="59"/>
      <c r="AK86" s="59"/>
      <c r="AL86" s="59"/>
      <c r="AM86" s="59"/>
      <c r="AN86" s="59"/>
      <c r="AO86" s="59"/>
      <c r="AP86" s="59"/>
      <c r="AQ86" s="59"/>
      <c r="AR86" s="59"/>
      <c r="AS86" s="59"/>
      <c r="AT86" s="59"/>
      <c r="AU86" s="59"/>
      <c r="AV86" s="59"/>
      <c r="AW86" s="59"/>
      <c r="AX86" s="59"/>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c r="CJ86" s="59"/>
      <c r="CK86" s="59"/>
      <c r="CL86" s="59"/>
      <c r="CM86" s="59"/>
      <c r="CN86" s="59"/>
      <c r="CO86" s="59"/>
      <c r="CP86" s="59"/>
      <c r="CQ86" s="59"/>
      <c r="CR86" s="59"/>
      <c r="CS86" s="59"/>
      <c r="CT86" s="59"/>
      <c r="CU86" s="59"/>
      <c r="CV86" s="59"/>
      <c r="CW86" s="59"/>
      <c r="CX86" s="59"/>
      <c r="CY86" s="59"/>
      <c r="CZ86" s="59"/>
      <c r="DA86" s="59"/>
      <c r="DB86" s="59"/>
      <c r="DC86" s="59"/>
      <c r="DD86" s="59"/>
      <c r="DE86" s="59"/>
      <c r="DF86" s="59"/>
      <c r="DG86" s="59"/>
      <c r="DH86" s="59"/>
      <c r="DI86" s="59"/>
      <c r="DJ86" s="59"/>
      <c r="DK86" s="59"/>
      <c r="DL86" s="59"/>
      <c r="DM86" s="59"/>
      <c r="DN86" s="59"/>
      <c r="DO86" s="59"/>
      <c r="DP86" s="59"/>
      <c r="DQ86" s="59"/>
      <c r="DR86" s="59"/>
      <c r="DS86" s="59"/>
      <c r="DT86" s="59"/>
      <c r="DU86" s="59"/>
      <c r="DV86" s="59"/>
      <c r="DW86" s="59"/>
      <c r="DX86" s="59"/>
      <c r="DY86" s="59"/>
      <c r="DZ86" s="59"/>
      <c r="EA86" s="59"/>
      <c r="EB86" s="59"/>
      <c r="EC86" s="59"/>
      <c r="ED86" s="59"/>
      <c r="EE86" s="59"/>
      <c r="EF86" s="59"/>
      <c r="EG86" s="59"/>
      <c r="EH86" s="59"/>
      <c r="EI86" s="59"/>
      <c r="EJ86" s="59"/>
      <c r="EK86" s="59"/>
      <c r="EL86" s="59"/>
      <c r="EM86" s="59"/>
      <c r="EN86" s="59"/>
      <c r="EO86" s="59"/>
      <c r="EP86" s="59"/>
      <c r="EQ86" s="59"/>
      <c r="ER86" s="59"/>
      <c r="ES86" s="59"/>
      <c r="ET86" s="59"/>
      <c r="EU86" s="59"/>
      <c r="EV86" s="59"/>
      <c r="EW86" s="59"/>
      <c r="EX86" s="59"/>
      <c r="EY86" s="59"/>
      <c r="EZ86" s="59"/>
      <c r="FA86" s="59"/>
      <c r="FB86" s="59"/>
      <c r="FC86" s="59"/>
      <c r="FD86" s="59"/>
      <c r="FE86" s="59"/>
      <c r="FF86" s="59"/>
      <c r="FG86" s="59"/>
      <c r="FH86" s="59"/>
      <c r="FI86" s="59"/>
      <c r="FJ86" s="59"/>
      <c r="FK86" s="59"/>
      <c r="FL86" s="59"/>
      <c r="FM86" s="59"/>
      <c r="FN86" s="59"/>
      <c r="FO86" s="59"/>
      <c r="FP86" s="59"/>
      <c r="FQ86" s="59"/>
      <c r="FR86" s="59"/>
      <c r="FS86" s="59"/>
      <c r="FT86" s="59"/>
      <c r="FU86" s="59"/>
      <c r="FV86" s="59"/>
      <c r="FW86" s="59"/>
      <c r="FX86" s="59"/>
      <c r="FY86" s="59"/>
      <c r="FZ86" s="59"/>
      <c r="GA86" s="59"/>
      <c r="GB86" s="59"/>
      <c r="GC86" s="59"/>
      <c r="GD86" s="59"/>
      <c r="GE86" s="59"/>
      <c r="GF86" s="59"/>
      <c r="GG86" s="59"/>
      <c r="GH86" s="59"/>
      <c r="GI86" s="59"/>
      <c r="GJ86" s="59"/>
      <c r="GK86" s="59"/>
      <c r="GL86" s="59"/>
      <c r="GM86" s="59"/>
      <c r="GN86" s="59"/>
      <c r="GO86" s="59"/>
      <c r="GP86" s="59"/>
      <c r="GQ86" s="59"/>
      <c r="GR86" s="59"/>
      <c r="GS86" s="59"/>
      <c r="GT86" s="59"/>
      <c r="GU86" s="59"/>
      <c r="GV86" s="59"/>
      <c r="GW86" s="59"/>
      <c r="GX86" s="59"/>
      <c r="GY86" s="59"/>
      <c r="GZ86" s="59"/>
      <c r="HA86" s="59"/>
      <c r="HB86" s="59"/>
      <c r="HC86" s="59"/>
      <c r="HD86" s="59"/>
      <c r="HE86" s="59"/>
      <c r="HF86" s="59"/>
      <c r="HG86" s="59"/>
      <c r="HH86" s="59"/>
      <c r="HI86" s="59"/>
      <c r="HJ86" s="59"/>
      <c r="HK86" s="59"/>
      <c r="HL86" s="59"/>
      <c r="HM86" s="59"/>
      <c r="HN86" s="59"/>
      <c r="HO86" s="59"/>
      <c r="HP86" s="59"/>
      <c r="HQ86" s="59"/>
      <c r="HR86" s="59"/>
      <c r="HS86" s="59"/>
      <c r="HT86" s="59"/>
      <c r="HU86" s="59"/>
      <c r="HV86" s="59"/>
      <c r="HW86" s="59"/>
      <c r="HX86" s="59"/>
      <c r="HY86" s="59"/>
      <c r="HZ86" s="59"/>
      <c r="IA86" s="59"/>
      <c r="IB86" s="59"/>
      <c r="IC86" s="59"/>
      <c r="ID86" s="59"/>
      <c r="IE86" s="59"/>
      <c r="IF86" s="59"/>
      <c r="IG86" s="59"/>
      <c r="IH86" s="59"/>
      <c r="II86" s="59"/>
      <c r="IJ86" s="59"/>
      <c r="IK86" s="59"/>
      <c r="IL86" s="59"/>
      <c r="IM86" s="59"/>
      <c r="IN86" s="59"/>
      <c r="IO86" s="59"/>
      <c r="IP86" s="59"/>
      <c r="IQ86" s="59"/>
      <c r="IR86" s="59"/>
      <c r="IS86" s="59"/>
      <c r="IT86" s="59"/>
      <c r="IU86" s="59"/>
      <c r="IV86" s="59"/>
      <c r="IW86" s="59"/>
      <c r="IX86" s="59"/>
      <c r="IY86" s="59"/>
      <c r="IZ86" s="59"/>
      <c r="JA86" s="59"/>
      <c r="JB86" s="59"/>
      <c r="JC86" s="59"/>
      <c r="JD86" s="59"/>
      <c r="JE86" s="59"/>
      <c r="JF86" s="59"/>
      <c r="JG86" s="59"/>
      <c r="JH86" s="59"/>
      <c r="JI86" s="59"/>
      <c r="JJ86" s="59"/>
    </row>
    <row r="87" spans="1:270" s="17" customFormat="1" ht="39.75" customHeight="1" x14ac:dyDescent="0.2">
      <c r="A87" s="1109" t="s">
        <v>211</v>
      </c>
      <c r="B87" s="1110"/>
      <c r="C87" s="1111"/>
      <c r="D87" s="1111"/>
      <c r="E87" s="1111"/>
      <c r="F87" s="1111"/>
      <c r="G87" s="1111"/>
      <c r="H87" s="1111"/>
      <c r="I87" s="1111"/>
      <c r="J87" s="1112"/>
      <c r="K87" s="51"/>
      <c r="L87" s="26"/>
      <c r="M87" s="59"/>
      <c r="N87" s="59"/>
      <c r="O87" s="59"/>
      <c r="P87" s="59"/>
      <c r="Q87" s="59"/>
      <c r="R87" s="59"/>
      <c r="S87" s="59"/>
      <c r="T87" s="59"/>
      <c r="U87" s="59"/>
      <c r="V87" s="59"/>
      <c r="W87" s="59"/>
      <c r="X87" s="59"/>
      <c r="Y87" s="59"/>
      <c r="Z87" s="59"/>
      <c r="AA87" s="59"/>
      <c r="AB87" s="59"/>
      <c r="AC87" s="59"/>
      <c r="AD87" s="59"/>
      <c r="AE87" s="59"/>
      <c r="AF87" s="59"/>
      <c r="AG87" s="59"/>
      <c r="AH87" s="59"/>
      <c r="AI87" s="59"/>
      <c r="AJ87" s="59"/>
      <c r="AK87" s="59"/>
      <c r="AL87" s="59"/>
      <c r="AM87" s="59"/>
      <c r="AN87" s="59"/>
      <c r="AO87" s="59"/>
      <c r="AP87" s="59"/>
      <c r="AQ87" s="59"/>
      <c r="AR87" s="59"/>
      <c r="AS87" s="59"/>
      <c r="AT87" s="59"/>
      <c r="AU87" s="59"/>
      <c r="AV87" s="59"/>
      <c r="AW87" s="59"/>
      <c r="AX87" s="59"/>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c r="CJ87" s="59"/>
      <c r="CK87" s="59"/>
      <c r="CL87" s="59"/>
      <c r="CM87" s="59"/>
      <c r="CN87" s="59"/>
      <c r="CO87" s="59"/>
      <c r="CP87" s="59"/>
      <c r="CQ87" s="59"/>
      <c r="CR87" s="59"/>
      <c r="CS87" s="59"/>
      <c r="CT87" s="59"/>
      <c r="CU87" s="59"/>
      <c r="CV87" s="59"/>
      <c r="CW87" s="59"/>
      <c r="CX87" s="59"/>
      <c r="CY87" s="59"/>
      <c r="CZ87" s="59"/>
      <c r="DA87" s="59"/>
      <c r="DB87" s="59"/>
      <c r="DC87" s="59"/>
      <c r="DD87" s="59"/>
      <c r="DE87" s="59"/>
      <c r="DF87" s="59"/>
      <c r="DG87" s="59"/>
      <c r="DH87" s="59"/>
      <c r="DI87" s="59"/>
      <c r="DJ87" s="59"/>
      <c r="DK87" s="59"/>
      <c r="DL87" s="59"/>
      <c r="DM87" s="59"/>
      <c r="DN87" s="59"/>
      <c r="DO87" s="59"/>
      <c r="DP87" s="59"/>
      <c r="DQ87" s="59"/>
      <c r="DR87" s="59"/>
      <c r="DS87" s="59"/>
      <c r="DT87" s="59"/>
      <c r="DU87" s="59"/>
      <c r="DV87" s="59"/>
      <c r="DW87" s="59"/>
      <c r="DX87" s="59"/>
      <c r="DY87" s="59"/>
      <c r="DZ87" s="59"/>
      <c r="EA87" s="59"/>
      <c r="EB87" s="59"/>
      <c r="EC87" s="59"/>
      <c r="ED87" s="59"/>
      <c r="EE87" s="59"/>
      <c r="EF87" s="59"/>
      <c r="EG87" s="59"/>
      <c r="EH87" s="59"/>
      <c r="EI87" s="59"/>
      <c r="EJ87" s="59"/>
      <c r="EK87" s="59"/>
      <c r="EL87" s="59"/>
      <c r="EM87" s="59"/>
      <c r="EN87" s="59"/>
      <c r="EO87" s="59"/>
      <c r="EP87" s="59"/>
      <c r="EQ87" s="59"/>
      <c r="ER87" s="59"/>
      <c r="ES87" s="59"/>
      <c r="ET87" s="59"/>
      <c r="EU87" s="59"/>
      <c r="EV87" s="59"/>
      <c r="EW87" s="59"/>
      <c r="EX87" s="59"/>
      <c r="EY87" s="59"/>
      <c r="EZ87" s="59"/>
      <c r="FA87" s="59"/>
      <c r="FB87" s="59"/>
      <c r="FC87" s="59"/>
      <c r="FD87" s="59"/>
      <c r="FE87" s="59"/>
      <c r="FF87" s="59"/>
      <c r="FG87" s="59"/>
      <c r="FH87" s="59"/>
      <c r="FI87" s="59"/>
      <c r="FJ87" s="59"/>
      <c r="FK87" s="59"/>
      <c r="FL87" s="59"/>
      <c r="FM87" s="59"/>
      <c r="FN87" s="59"/>
      <c r="FO87" s="59"/>
      <c r="FP87" s="59"/>
      <c r="FQ87" s="59"/>
      <c r="FR87" s="59"/>
      <c r="FS87" s="59"/>
      <c r="FT87" s="59"/>
      <c r="FU87" s="59"/>
      <c r="FV87" s="59"/>
      <c r="FW87" s="59"/>
      <c r="FX87" s="59"/>
      <c r="FY87" s="59"/>
      <c r="FZ87" s="59"/>
      <c r="GA87" s="59"/>
      <c r="GB87" s="59"/>
      <c r="GC87" s="59"/>
      <c r="GD87" s="59"/>
      <c r="GE87" s="59"/>
      <c r="GF87" s="59"/>
      <c r="GG87" s="59"/>
      <c r="GH87" s="59"/>
      <c r="GI87" s="59"/>
      <c r="GJ87" s="59"/>
      <c r="GK87" s="59"/>
      <c r="GL87" s="59"/>
      <c r="GM87" s="59"/>
      <c r="GN87" s="59"/>
      <c r="GO87" s="59"/>
      <c r="GP87" s="59"/>
      <c r="GQ87" s="59"/>
      <c r="GR87" s="59"/>
      <c r="GS87" s="59"/>
      <c r="GT87" s="59"/>
      <c r="GU87" s="59"/>
      <c r="GV87" s="59"/>
      <c r="GW87" s="59"/>
      <c r="GX87" s="59"/>
      <c r="GY87" s="59"/>
      <c r="GZ87" s="59"/>
      <c r="HA87" s="59"/>
      <c r="HB87" s="59"/>
      <c r="HC87" s="59"/>
      <c r="HD87" s="59"/>
      <c r="HE87" s="59"/>
      <c r="HF87" s="59"/>
      <c r="HG87" s="59"/>
      <c r="HH87" s="59"/>
      <c r="HI87" s="59"/>
      <c r="HJ87" s="59"/>
      <c r="HK87" s="59"/>
      <c r="HL87" s="59"/>
      <c r="HM87" s="59"/>
      <c r="HN87" s="59"/>
      <c r="HO87" s="59"/>
      <c r="HP87" s="59"/>
      <c r="HQ87" s="59"/>
      <c r="HR87" s="59"/>
      <c r="HS87" s="59"/>
      <c r="HT87" s="59"/>
      <c r="HU87" s="59"/>
      <c r="HV87" s="59"/>
      <c r="HW87" s="59"/>
      <c r="HX87" s="59"/>
      <c r="HY87" s="59"/>
      <c r="HZ87" s="59"/>
      <c r="IA87" s="59"/>
      <c r="IB87" s="59"/>
      <c r="IC87" s="59"/>
      <c r="ID87" s="59"/>
      <c r="IE87" s="59"/>
      <c r="IF87" s="59"/>
      <c r="IG87" s="59"/>
      <c r="IH87" s="59"/>
      <c r="II87" s="59"/>
      <c r="IJ87" s="59"/>
      <c r="IK87" s="59"/>
      <c r="IL87" s="59"/>
      <c r="IM87" s="59"/>
      <c r="IN87" s="59"/>
      <c r="IO87" s="59"/>
      <c r="IP87" s="59"/>
      <c r="IQ87" s="59"/>
      <c r="IR87" s="59"/>
      <c r="IS87" s="59"/>
      <c r="IT87" s="59"/>
      <c r="IU87" s="59"/>
      <c r="IV87" s="59"/>
      <c r="IW87" s="59"/>
      <c r="IX87" s="59"/>
      <c r="IY87" s="59"/>
      <c r="IZ87" s="59"/>
      <c r="JA87" s="59"/>
      <c r="JB87" s="59"/>
      <c r="JC87" s="59"/>
      <c r="JD87" s="59"/>
      <c r="JE87" s="59"/>
      <c r="JF87" s="59"/>
      <c r="JG87" s="59"/>
      <c r="JH87" s="59"/>
      <c r="JI87" s="59"/>
      <c r="JJ87" s="59"/>
    </row>
    <row r="88" spans="1:270" s="17" customFormat="1" ht="35.25" customHeight="1" x14ac:dyDescent="0.2">
      <c r="A88" s="1124" t="s">
        <v>212</v>
      </c>
      <c r="B88" s="1125"/>
      <c r="C88" s="1125"/>
      <c r="D88" s="1125"/>
      <c r="E88" s="1125"/>
      <c r="F88" s="1125"/>
      <c r="G88" s="1125"/>
      <c r="H88" s="1125"/>
      <c r="I88" s="1125"/>
      <c r="J88" s="1126"/>
      <c r="K88" s="51"/>
      <c r="M88" s="59"/>
      <c r="N88" s="59"/>
      <c r="O88" s="59"/>
      <c r="P88" s="59"/>
      <c r="Q88" s="59"/>
      <c r="R88" s="59"/>
      <c r="S88" s="59"/>
      <c r="T88" s="59"/>
      <c r="U88" s="59"/>
      <c r="V88" s="59"/>
      <c r="W88" s="59"/>
      <c r="X88" s="59"/>
      <c r="Y88" s="59"/>
      <c r="Z88" s="59"/>
      <c r="AA88" s="59"/>
      <c r="AB88" s="59"/>
      <c r="AC88" s="59"/>
      <c r="AD88" s="59"/>
      <c r="AE88" s="59"/>
      <c r="AF88" s="59"/>
      <c r="AG88" s="59"/>
      <c r="AH88" s="59"/>
      <c r="AI88" s="59"/>
      <c r="AJ88" s="59"/>
      <c r="AK88" s="59"/>
      <c r="AL88" s="59"/>
      <c r="AM88" s="59"/>
      <c r="AN88" s="59"/>
      <c r="AO88" s="59"/>
      <c r="AP88" s="59"/>
      <c r="AQ88" s="59"/>
      <c r="AR88" s="59"/>
      <c r="AS88" s="59"/>
      <c r="AT88" s="59"/>
      <c r="AU88" s="59"/>
      <c r="AV88" s="59"/>
      <c r="AW88" s="59"/>
      <c r="AX88" s="59"/>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c r="CJ88" s="59"/>
      <c r="CK88" s="59"/>
      <c r="CL88" s="59"/>
      <c r="CM88" s="59"/>
      <c r="CN88" s="59"/>
      <c r="CO88" s="59"/>
      <c r="CP88" s="59"/>
      <c r="CQ88" s="59"/>
      <c r="CR88" s="59"/>
      <c r="CS88" s="59"/>
      <c r="CT88" s="59"/>
      <c r="CU88" s="59"/>
      <c r="CV88" s="59"/>
      <c r="CW88" s="59"/>
      <c r="CX88" s="59"/>
      <c r="CY88" s="59"/>
      <c r="CZ88" s="59"/>
      <c r="DA88" s="59"/>
      <c r="DB88" s="59"/>
      <c r="DC88" s="59"/>
      <c r="DD88" s="59"/>
      <c r="DE88" s="59"/>
      <c r="DF88" s="59"/>
      <c r="DG88" s="59"/>
      <c r="DH88" s="59"/>
      <c r="DI88" s="59"/>
      <c r="DJ88" s="59"/>
      <c r="DK88" s="59"/>
      <c r="DL88" s="59"/>
      <c r="DM88" s="59"/>
      <c r="DN88" s="59"/>
      <c r="DO88" s="59"/>
      <c r="DP88" s="59"/>
      <c r="DQ88" s="59"/>
      <c r="DR88" s="59"/>
      <c r="DS88" s="59"/>
      <c r="DT88" s="59"/>
      <c r="DU88" s="59"/>
      <c r="DV88" s="59"/>
      <c r="DW88" s="59"/>
      <c r="DX88" s="59"/>
      <c r="DY88" s="59"/>
      <c r="DZ88" s="59"/>
      <c r="EA88" s="59"/>
      <c r="EB88" s="59"/>
      <c r="EC88" s="59"/>
      <c r="ED88" s="59"/>
      <c r="EE88" s="59"/>
      <c r="EF88" s="59"/>
      <c r="EG88" s="59"/>
      <c r="EH88" s="59"/>
      <c r="EI88" s="59"/>
      <c r="EJ88" s="59"/>
      <c r="EK88" s="59"/>
      <c r="EL88" s="59"/>
      <c r="EM88" s="59"/>
      <c r="EN88" s="59"/>
      <c r="EO88" s="59"/>
      <c r="EP88" s="59"/>
      <c r="EQ88" s="59"/>
      <c r="ER88" s="59"/>
      <c r="ES88" s="59"/>
      <c r="ET88" s="59"/>
      <c r="EU88" s="59"/>
      <c r="EV88" s="59"/>
      <c r="EW88" s="59"/>
      <c r="EX88" s="59"/>
      <c r="EY88" s="59"/>
      <c r="EZ88" s="59"/>
      <c r="FA88" s="59"/>
      <c r="FB88" s="59"/>
      <c r="FC88" s="59"/>
      <c r="FD88" s="59"/>
      <c r="FE88" s="59"/>
      <c r="FF88" s="59"/>
      <c r="FG88" s="59"/>
      <c r="FH88" s="59"/>
      <c r="FI88" s="59"/>
      <c r="FJ88" s="59"/>
      <c r="FK88" s="59"/>
      <c r="FL88" s="59"/>
      <c r="FM88" s="59"/>
      <c r="FN88" s="59"/>
      <c r="FO88" s="59"/>
      <c r="FP88" s="59"/>
      <c r="FQ88" s="59"/>
      <c r="FR88" s="59"/>
      <c r="FS88" s="59"/>
      <c r="FT88" s="59"/>
      <c r="FU88" s="59"/>
      <c r="FV88" s="59"/>
      <c r="FW88" s="59"/>
      <c r="FX88" s="59"/>
      <c r="FY88" s="59"/>
      <c r="FZ88" s="59"/>
      <c r="GA88" s="59"/>
      <c r="GB88" s="59"/>
      <c r="GC88" s="59"/>
      <c r="GD88" s="59"/>
      <c r="GE88" s="59"/>
      <c r="GF88" s="59"/>
      <c r="GG88" s="59"/>
      <c r="GH88" s="59"/>
      <c r="GI88" s="59"/>
      <c r="GJ88" s="59"/>
      <c r="GK88" s="59"/>
      <c r="GL88" s="59"/>
      <c r="GM88" s="59"/>
      <c r="GN88" s="59"/>
      <c r="GO88" s="59"/>
      <c r="GP88" s="59"/>
      <c r="GQ88" s="59"/>
      <c r="GR88" s="59"/>
      <c r="GS88" s="59"/>
      <c r="GT88" s="59"/>
      <c r="GU88" s="59"/>
      <c r="GV88" s="59"/>
      <c r="GW88" s="59"/>
      <c r="GX88" s="59"/>
      <c r="GY88" s="59"/>
      <c r="GZ88" s="59"/>
      <c r="HA88" s="59"/>
      <c r="HB88" s="59"/>
      <c r="HC88" s="59"/>
      <c r="HD88" s="59"/>
      <c r="HE88" s="59"/>
      <c r="HF88" s="59"/>
      <c r="HG88" s="59"/>
      <c r="HH88" s="59"/>
      <c r="HI88" s="59"/>
      <c r="HJ88" s="59"/>
      <c r="HK88" s="59"/>
      <c r="HL88" s="59"/>
      <c r="HM88" s="59"/>
      <c r="HN88" s="59"/>
      <c r="HO88" s="59"/>
      <c r="HP88" s="59"/>
      <c r="HQ88" s="59"/>
      <c r="HR88" s="59"/>
      <c r="HS88" s="59"/>
      <c r="HT88" s="59"/>
      <c r="HU88" s="59"/>
      <c r="HV88" s="59"/>
      <c r="HW88" s="59"/>
      <c r="HX88" s="59"/>
      <c r="HY88" s="59"/>
      <c r="HZ88" s="59"/>
      <c r="IA88" s="59"/>
      <c r="IB88" s="59"/>
      <c r="IC88" s="59"/>
      <c r="ID88" s="59"/>
      <c r="IE88" s="59"/>
      <c r="IF88" s="59"/>
      <c r="IG88" s="59"/>
      <c r="IH88" s="59"/>
      <c r="II88" s="59"/>
      <c r="IJ88" s="59"/>
      <c r="IK88" s="59"/>
      <c r="IL88" s="59"/>
      <c r="IM88" s="59"/>
      <c r="IN88" s="59"/>
      <c r="IO88" s="59"/>
      <c r="IP88" s="59"/>
      <c r="IQ88" s="59"/>
      <c r="IR88" s="59"/>
      <c r="IS88" s="59"/>
      <c r="IT88" s="59"/>
      <c r="IU88" s="59"/>
      <c r="IV88" s="59"/>
      <c r="IW88" s="59"/>
      <c r="IX88" s="59"/>
      <c r="IY88" s="59"/>
      <c r="IZ88" s="59"/>
      <c r="JA88" s="59"/>
      <c r="JB88" s="59"/>
      <c r="JC88" s="59"/>
      <c r="JD88" s="59"/>
      <c r="JE88" s="59"/>
      <c r="JF88" s="59"/>
      <c r="JG88" s="59"/>
      <c r="JH88" s="59"/>
      <c r="JI88" s="59"/>
      <c r="JJ88" s="59"/>
    </row>
    <row r="89" spans="1:270" s="17" customFormat="1" ht="40.15" customHeight="1" x14ac:dyDescent="0.2">
      <c r="A89" s="1127"/>
      <c r="B89" s="1128"/>
      <c r="C89" s="1128"/>
      <c r="D89" s="1128"/>
      <c r="E89" s="1128"/>
      <c r="F89" s="1128"/>
      <c r="G89" s="1128"/>
      <c r="H89" s="1128"/>
      <c r="I89" s="1128"/>
      <c r="J89" s="1129"/>
      <c r="K89" s="64"/>
      <c r="L89" s="26"/>
      <c r="M89" s="59"/>
      <c r="N89" s="59"/>
      <c r="O89" s="59"/>
      <c r="P89" s="59"/>
      <c r="Q89" s="59"/>
      <c r="R89" s="59"/>
      <c r="S89" s="59"/>
      <c r="T89" s="59"/>
      <c r="U89" s="59"/>
      <c r="V89" s="59"/>
      <c r="W89" s="59"/>
      <c r="X89" s="59"/>
      <c r="Y89" s="59"/>
      <c r="Z89" s="59"/>
      <c r="AA89" s="59"/>
      <c r="AB89" s="59"/>
      <c r="AC89" s="59"/>
      <c r="AD89" s="59"/>
      <c r="AE89" s="59"/>
      <c r="AF89" s="59"/>
      <c r="AG89" s="59"/>
      <c r="AH89" s="59"/>
      <c r="AI89" s="59"/>
      <c r="AJ89" s="59"/>
      <c r="AK89" s="59"/>
      <c r="AL89" s="59"/>
      <c r="AM89" s="59"/>
      <c r="AN89" s="59"/>
      <c r="AO89" s="59"/>
      <c r="AP89" s="59"/>
      <c r="AQ89" s="59"/>
      <c r="AR89" s="59"/>
      <c r="AS89" s="59"/>
      <c r="AT89" s="59"/>
      <c r="AU89" s="59"/>
      <c r="AV89" s="59"/>
      <c r="AW89" s="59"/>
      <c r="AX89" s="59"/>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c r="CJ89" s="59"/>
      <c r="CK89" s="59"/>
      <c r="CL89" s="59"/>
      <c r="CM89" s="59"/>
      <c r="CN89" s="59"/>
      <c r="CO89" s="59"/>
      <c r="CP89" s="59"/>
      <c r="CQ89" s="59"/>
      <c r="CR89" s="59"/>
      <c r="CS89" s="59"/>
      <c r="CT89" s="59"/>
      <c r="CU89" s="59"/>
      <c r="CV89" s="59"/>
      <c r="CW89" s="59"/>
      <c r="CX89" s="59"/>
      <c r="CY89" s="59"/>
      <c r="CZ89" s="59"/>
      <c r="DA89" s="59"/>
      <c r="DB89" s="59"/>
      <c r="DC89" s="59"/>
      <c r="DD89" s="59"/>
      <c r="DE89" s="59"/>
      <c r="DF89" s="59"/>
      <c r="DG89" s="59"/>
      <c r="DH89" s="59"/>
      <c r="DI89" s="59"/>
      <c r="DJ89" s="59"/>
      <c r="DK89" s="59"/>
      <c r="DL89" s="59"/>
      <c r="DM89" s="59"/>
      <c r="DN89" s="59"/>
      <c r="DO89" s="59"/>
      <c r="DP89" s="59"/>
      <c r="DQ89" s="59"/>
      <c r="DR89" s="59"/>
      <c r="DS89" s="59"/>
      <c r="DT89" s="59"/>
      <c r="DU89" s="59"/>
      <c r="DV89" s="59"/>
      <c r="DW89" s="59"/>
      <c r="DX89" s="59"/>
      <c r="DY89" s="59"/>
      <c r="DZ89" s="59"/>
      <c r="EA89" s="59"/>
      <c r="EB89" s="59"/>
      <c r="EC89" s="59"/>
      <c r="ED89" s="59"/>
      <c r="EE89" s="59"/>
      <c r="EF89" s="59"/>
      <c r="EG89" s="59"/>
      <c r="EH89" s="59"/>
      <c r="EI89" s="59"/>
      <c r="EJ89" s="59"/>
      <c r="EK89" s="59"/>
      <c r="EL89" s="59"/>
      <c r="EM89" s="59"/>
      <c r="EN89" s="59"/>
      <c r="EO89" s="59"/>
      <c r="EP89" s="59"/>
      <c r="EQ89" s="59"/>
      <c r="ER89" s="59"/>
      <c r="ES89" s="59"/>
      <c r="ET89" s="59"/>
      <c r="EU89" s="59"/>
      <c r="EV89" s="59"/>
      <c r="EW89" s="59"/>
      <c r="EX89" s="59"/>
      <c r="EY89" s="59"/>
      <c r="EZ89" s="59"/>
      <c r="FA89" s="59"/>
      <c r="FB89" s="59"/>
      <c r="FC89" s="59"/>
      <c r="FD89" s="59"/>
      <c r="FE89" s="59"/>
      <c r="FF89" s="59"/>
      <c r="FG89" s="59"/>
      <c r="FH89" s="59"/>
      <c r="FI89" s="59"/>
      <c r="FJ89" s="59"/>
      <c r="FK89" s="59"/>
      <c r="FL89" s="59"/>
      <c r="FM89" s="59"/>
      <c r="FN89" s="59"/>
      <c r="FO89" s="59"/>
      <c r="FP89" s="59"/>
      <c r="FQ89" s="59"/>
      <c r="FR89" s="59"/>
      <c r="FS89" s="59"/>
      <c r="FT89" s="59"/>
      <c r="FU89" s="59"/>
      <c r="FV89" s="59"/>
      <c r="FW89" s="59"/>
      <c r="FX89" s="59"/>
      <c r="FY89" s="59"/>
      <c r="FZ89" s="59"/>
      <c r="GA89" s="59"/>
      <c r="GB89" s="59"/>
      <c r="GC89" s="59"/>
      <c r="GD89" s="59"/>
      <c r="GE89" s="59"/>
      <c r="GF89" s="59"/>
      <c r="GG89" s="59"/>
      <c r="GH89" s="59"/>
      <c r="GI89" s="59"/>
      <c r="GJ89" s="59"/>
      <c r="GK89" s="59"/>
      <c r="GL89" s="59"/>
      <c r="GM89" s="59"/>
      <c r="GN89" s="59"/>
      <c r="GO89" s="59"/>
      <c r="GP89" s="59"/>
      <c r="GQ89" s="59"/>
      <c r="GR89" s="59"/>
      <c r="GS89" s="59"/>
      <c r="GT89" s="59"/>
      <c r="GU89" s="59"/>
      <c r="GV89" s="59"/>
      <c r="GW89" s="59"/>
      <c r="GX89" s="59"/>
      <c r="GY89" s="59"/>
      <c r="GZ89" s="59"/>
      <c r="HA89" s="59"/>
      <c r="HB89" s="59"/>
      <c r="HC89" s="59"/>
      <c r="HD89" s="59"/>
      <c r="HE89" s="59"/>
      <c r="HF89" s="59"/>
      <c r="HG89" s="59"/>
      <c r="HH89" s="59"/>
      <c r="HI89" s="59"/>
      <c r="HJ89" s="59"/>
      <c r="HK89" s="59"/>
      <c r="HL89" s="59"/>
      <c r="HM89" s="59"/>
      <c r="HN89" s="59"/>
      <c r="HO89" s="59"/>
      <c r="HP89" s="59"/>
      <c r="HQ89" s="59"/>
      <c r="HR89" s="59"/>
      <c r="HS89" s="59"/>
      <c r="HT89" s="59"/>
      <c r="HU89" s="59"/>
      <c r="HV89" s="59"/>
      <c r="HW89" s="59"/>
      <c r="HX89" s="59"/>
      <c r="HY89" s="59"/>
      <c r="HZ89" s="59"/>
      <c r="IA89" s="59"/>
      <c r="IB89" s="59"/>
      <c r="IC89" s="59"/>
      <c r="ID89" s="59"/>
      <c r="IE89" s="59"/>
      <c r="IF89" s="59"/>
      <c r="IG89" s="59"/>
      <c r="IH89" s="59"/>
      <c r="II89" s="59"/>
      <c r="IJ89" s="59"/>
      <c r="IK89" s="59"/>
      <c r="IL89" s="59"/>
      <c r="IM89" s="59"/>
      <c r="IN89" s="59"/>
      <c r="IO89" s="59"/>
      <c r="IP89" s="59"/>
      <c r="IQ89" s="59"/>
      <c r="IR89" s="59"/>
      <c r="IS89" s="59"/>
      <c r="IT89" s="59"/>
      <c r="IU89" s="59"/>
      <c r="IV89" s="59"/>
      <c r="IW89" s="59"/>
      <c r="IX89" s="59"/>
      <c r="IY89" s="59"/>
      <c r="IZ89" s="59"/>
      <c r="JA89" s="59"/>
      <c r="JB89" s="59"/>
      <c r="JC89" s="59"/>
      <c r="JD89" s="59"/>
      <c r="JE89" s="59"/>
      <c r="JF89" s="59"/>
      <c r="JG89" s="59"/>
      <c r="JH89" s="59"/>
      <c r="JI89" s="59"/>
      <c r="JJ89" s="59"/>
    </row>
    <row r="90" spans="1:270" s="17" customFormat="1" ht="30" customHeight="1" x14ac:dyDescent="0.2">
      <c r="A90" s="1130"/>
      <c r="B90" s="1131"/>
      <c r="C90" s="1131"/>
      <c r="D90" s="1131"/>
      <c r="E90" s="1131"/>
      <c r="F90" s="1131"/>
      <c r="G90" s="1131"/>
      <c r="H90" s="1131"/>
      <c r="I90" s="1131"/>
      <c r="J90" s="1132"/>
      <c r="K90" s="51"/>
      <c r="L90" s="28"/>
      <c r="M90" s="59"/>
      <c r="N90" s="59"/>
      <c r="O90" s="59"/>
      <c r="P90" s="59"/>
      <c r="Q90" s="59"/>
      <c r="R90" s="59"/>
      <c r="S90" s="59"/>
      <c r="T90" s="59"/>
      <c r="U90" s="59"/>
      <c r="V90" s="59"/>
      <c r="W90" s="59"/>
      <c r="X90" s="59"/>
      <c r="Y90" s="59"/>
      <c r="Z90" s="59"/>
      <c r="AA90" s="59"/>
      <c r="AB90" s="59"/>
      <c r="AC90" s="59"/>
      <c r="AD90" s="59"/>
      <c r="AE90" s="59"/>
      <c r="AF90" s="59"/>
      <c r="AG90" s="59"/>
      <c r="AH90" s="59"/>
      <c r="AI90" s="59"/>
      <c r="AJ90" s="59"/>
      <c r="AK90" s="59"/>
      <c r="AL90" s="59"/>
      <c r="AM90" s="59"/>
      <c r="AN90" s="59"/>
      <c r="AO90" s="59"/>
      <c r="AP90" s="59"/>
      <c r="AQ90" s="59"/>
      <c r="AR90" s="59"/>
      <c r="AS90" s="59"/>
      <c r="AT90" s="59"/>
      <c r="AU90" s="59"/>
      <c r="AV90" s="59"/>
      <c r="AW90" s="59"/>
      <c r="AX90" s="59"/>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c r="CJ90" s="59"/>
      <c r="CK90" s="59"/>
      <c r="CL90" s="59"/>
      <c r="CM90" s="59"/>
      <c r="CN90" s="59"/>
      <c r="CO90" s="59"/>
      <c r="CP90" s="59"/>
      <c r="CQ90" s="59"/>
      <c r="CR90" s="59"/>
      <c r="CS90" s="59"/>
      <c r="CT90" s="59"/>
      <c r="CU90" s="59"/>
      <c r="CV90" s="59"/>
      <c r="CW90" s="59"/>
      <c r="CX90" s="59"/>
      <c r="CY90" s="59"/>
      <c r="CZ90" s="59"/>
      <c r="DA90" s="59"/>
      <c r="DB90" s="59"/>
      <c r="DC90" s="59"/>
      <c r="DD90" s="59"/>
      <c r="DE90" s="59"/>
      <c r="DF90" s="59"/>
      <c r="DG90" s="59"/>
      <c r="DH90" s="59"/>
      <c r="DI90" s="59"/>
      <c r="DJ90" s="59"/>
      <c r="DK90" s="59"/>
      <c r="DL90" s="59"/>
      <c r="DM90" s="59"/>
      <c r="DN90" s="59"/>
      <c r="DO90" s="59"/>
      <c r="DP90" s="59"/>
      <c r="DQ90" s="59"/>
      <c r="DR90" s="59"/>
      <c r="DS90" s="59"/>
      <c r="DT90" s="59"/>
      <c r="DU90" s="59"/>
      <c r="DV90" s="59"/>
      <c r="DW90" s="59"/>
      <c r="DX90" s="59"/>
      <c r="DY90" s="59"/>
      <c r="DZ90" s="59"/>
      <c r="EA90" s="59"/>
      <c r="EB90" s="59"/>
      <c r="EC90" s="59"/>
      <c r="ED90" s="59"/>
      <c r="EE90" s="59"/>
      <c r="EF90" s="59"/>
      <c r="EG90" s="59"/>
      <c r="EH90" s="59"/>
      <c r="EI90" s="59"/>
      <c r="EJ90" s="59"/>
      <c r="EK90" s="59"/>
      <c r="EL90" s="59"/>
      <c r="EM90" s="59"/>
      <c r="EN90" s="59"/>
      <c r="EO90" s="59"/>
      <c r="EP90" s="59"/>
      <c r="EQ90" s="59"/>
      <c r="ER90" s="59"/>
      <c r="ES90" s="59"/>
      <c r="ET90" s="59"/>
      <c r="EU90" s="59"/>
      <c r="EV90" s="59"/>
      <c r="EW90" s="59"/>
      <c r="EX90" s="59"/>
      <c r="EY90" s="59"/>
      <c r="EZ90" s="59"/>
      <c r="FA90" s="59"/>
      <c r="FB90" s="59"/>
      <c r="FC90" s="59"/>
      <c r="FD90" s="59"/>
      <c r="FE90" s="59"/>
      <c r="FF90" s="59"/>
      <c r="FG90" s="59"/>
      <c r="FH90" s="59"/>
      <c r="FI90" s="59"/>
      <c r="FJ90" s="59"/>
      <c r="FK90" s="59"/>
      <c r="FL90" s="59"/>
      <c r="FM90" s="59"/>
      <c r="FN90" s="59"/>
      <c r="FO90" s="59"/>
      <c r="FP90" s="59"/>
      <c r="FQ90" s="59"/>
      <c r="FR90" s="59"/>
      <c r="FS90" s="59"/>
      <c r="FT90" s="59"/>
      <c r="FU90" s="59"/>
      <c r="FV90" s="59"/>
      <c r="FW90" s="59"/>
      <c r="FX90" s="59"/>
      <c r="FY90" s="59"/>
      <c r="FZ90" s="59"/>
      <c r="GA90" s="59"/>
      <c r="GB90" s="59"/>
      <c r="GC90" s="59"/>
      <c r="GD90" s="59"/>
      <c r="GE90" s="59"/>
      <c r="GF90" s="59"/>
      <c r="GG90" s="59"/>
      <c r="GH90" s="59"/>
      <c r="GI90" s="59"/>
      <c r="GJ90" s="59"/>
      <c r="GK90" s="59"/>
      <c r="GL90" s="59"/>
      <c r="GM90" s="59"/>
      <c r="GN90" s="59"/>
      <c r="GO90" s="59"/>
      <c r="GP90" s="59"/>
      <c r="GQ90" s="59"/>
      <c r="GR90" s="59"/>
      <c r="GS90" s="59"/>
      <c r="GT90" s="59"/>
      <c r="GU90" s="59"/>
      <c r="GV90" s="59"/>
      <c r="GW90" s="59"/>
      <c r="GX90" s="59"/>
      <c r="GY90" s="59"/>
      <c r="GZ90" s="59"/>
      <c r="HA90" s="59"/>
      <c r="HB90" s="59"/>
      <c r="HC90" s="59"/>
      <c r="HD90" s="59"/>
      <c r="HE90" s="59"/>
      <c r="HF90" s="59"/>
      <c r="HG90" s="59"/>
      <c r="HH90" s="59"/>
      <c r="HI90" s="59"/>
      <c r="HJ90" s="59"/>
      <c r="HK90" s="59"/>
      <c r="HL90" s="59"/>
      <c r="HM90" s="59"/>
      <c r="HN90" s="59"/>
      <c r="HO90" s="59"/>
      <c r="HP90" s="59"/>
      <c r="HQ90" s="59"/>
      <c r="HR90" s="59"/>
      <c r="HS90" s="59"/>
      <c r="HT90" s="59"/>
      <c r="HU90" s="59"/>
      <c r="HV90" s="59"/>
      <c r="HW90" s="59"/>
      <c r="HX90" s="59"/>
      <c r="HY90" s="59"/>
      <c r="HZ90" s="59"/>
      <c r="IA90" s="59"/>
      <c r="IB90" s="59"/>
      <c r="IC90" s="59"/>
      <c r="ID90" s="59"/>
      <c r="IE90" s="59"/>
      <c r="IF90" s="59"/>
      <c r="IG90" s="59"/>
      <c r="IH90" s="59"/>
      <c r="II90" s="59"/>
      <c r="IJ90" s="59"/>
      <c r="IK90" s="59"/>
      <c r="IL90" s="59"/>
      <c r="IM90" s="59"/>
      <c r="IN90" s="59"/>
      <c r="IO90" s="59"/>
      <c r="IP90" s="59"/>
      <c r="IQ90" s="59"/>
      <c r="IR90" s="59"/>
      <c r="IS90" s="59"/>
      <c r="IT90" s="59"/>
      <c r="IU90" s="59"/>
      <c r="IV90" s="59"/>
      <c r="IW90" s="59"/>
      <c r="IX90" s="59"/>
      <c r="IY90" s="59"/>
      <c r="IZ90" s="59"/>
      <c r="JA90" s="59"/>
      <c r="JB90" s="59"/>
      <c r="JC90" s="59"/>
      <c r="JD90" s="59"/>
      <c r="JE90" s="59"/>
      <c r="JF90" s="59"/>
      <c r="JG90" s="59"/>
      <c r="JH90" s="59"/>
      <c r="JI90" s="59"/>
      <c r="JJ90" s="59"/>
    </row>
    <row r="91" spans="1:270" ht="30" customHeight="1" x14ac:dyDescent="0.2">
      <c r="A91" s="1130"/>
      <c r="B91" s="1131"/>
      <c r="C91" s="1131"/>
      <c r="D91" s="1131"/>
      <c r="E91" s="1131"/>
      <c r="F91" s="1131"/>
      <c r="G91" s="1131"/>
      <c r="H91" s="1131"/>
      <c r="I91" s="1131"/>
      <c r="J91" s="1132"/>
      <c r="K91" s="51"/>
    </row>
    <row r="92" spans="1:270" ht="30" customHeight="1" x14ac:dyDescent="0.2">
      <c r="A92" s="1130"/>
      <c r="B92" s="1131"/>
      <c r="C92" s="1131"/>
      <c r="D92" s="1131"/>
      <c r="E92" s="1131"/>
      <c r="F92" s="1131"/>
      <c r="G92" s="1131"/>
      <c r="H92" s="1131"/>
      <c r="I92" s="1131"/>
      <c r="J92" s="1132"/>
      <c r="K92" s="51"/>
    </row>
    <row r="93" spans="1:270" ht="30" customHeight="1" thickBot="1" x14ac:dyDescent="0.25">
      <c r="A93" s="1133"/>
      <c r="B93" s="1134"/>
      <c r="C93" s="1134"/>
      <c r="D93" s="1134"/>
      <c r="E93" s="1134"/>
      <c r="F93" s="1134"/>
      <c r="G93" s="1134"/>
      <c r="H93" s="1134"/>
      <c r="I93" s="1134"/>
      <c r="J93" s="1135"/>
      <c r="K93" s="51"/>
    </row>
    <row r="94" spans="1:270" ht="25.15" customHeight="1" thickBot="1" x14ac:dyDescent="0.25">
      <c r="A94" s="42"/>
      <c r="B94" s="241"/>
      <c r="C94" s="42"/>
      <c r="D94" s="43"/>
      <c r="E94" s="43"/>
      <c r="F94" s="205"/>
      <c r="G94" s="43"/>
      <c r="H94" s="43"/>
      <c r="I94" s="44"/>
      <c r="J94" s="44"/>
      <c r="K94" s="44"/>
    </row>
    <row r="95" spans="1:270" ht="35.25" customHeight="1" x14ac:dyDescent="0.2">
      <c r="A95" s="1108" t="s">
        <v>104</v>
      </c>
      <c r="B95" s="1027"/>
      <c r="C95" s="1027"/>
      <c r="D95" s="1027"/>
      <c r="E95" s="1027"/>
      <c r="F95" s="1027"/>
      <c r="G95" s="1027"/>
      <c r="H95" s="1027"/>
      <c r="I95" s="1027"/>
      <c r="J95" s="1028"/>
      <c r="K95" s="51"/>
      <c r="L95" s="59"/>
    </row>
    <row r="96" spans="1:270" ht="35.25" customHeight="1" x14ac:dyDescent="0.2">
      <c r="A96" s="41"/>
      <c r="B96" s="241"/>
      <c r="C96" s="51"/>
      <c r="D96" s="51"/>
      <c r="E96" s="51"/>
      <c r="F96" s="206"/>
      <c r="G96" s="51"/>
      <c r="H96" s="51"/>
      <c r="I96" s="42"/>
      <c r="J96" s="65"/>
      <c r="K96" s="59"/>
      <c r="L96" s="59"/>
    </row>
    <row r="97" spans="1:12" ht="50.25" customHeight="1" x14ac:dyDescent="0.2">
      <c r="A97" s="41"/>
      <c r="B97" s="241"/>
      <c r="C97" s="51"/>
      <c r="D97" s="51"/>
      <c r="E97" s="51"/>
      <c r="F97" s="206"/>
      <c r="G97" s="51"/>
      <c r="H97" s="51"/>
      <c r="I97" s="42"/>
      <c r="J97" s="65"/>
      <c r="K97" s="59"/>
      <c r="L97" s="59"/>
    </row>
    <row r="98" spans="1:12" ht="50.25" customHeight="1" x14ac:dyDescent="0.2">
      <c r="A98" s="41"/>
      <c r="B98" s="241"/>
      <c r="C98" s="51"/>
      <c r="D98" s="51"/>
      <c r="E98" s="51"/>
      <c r="F98" s="206"/>
      <c r="G98" s="51"/>
      <c r="H98" s="51"/>
      <c r="I98" s="42"/>
      <c r="J98" s="65"/>
      <c r="K98" s="59"/>
      <c r="L98" s="59"/>
    </row>
    <row r="99" spans="1:12" ht="50.25" customHeight="1" x14ac:dyDescent="0.2">
      <c r="A99" s="41"/>
      <c r="B99" s="241"/>
      <c r="C99" s="51"/>
      <c r="D99" s="51"/>
      <c r="E99" s="51"/>
      <c r="F99" s="206"/>
      <c r="G99" s="51"/>
      <c r="H99" s="51"/>
      <c r="I99" s="42"/>
      <c r="J99" s="65"/>
      <c r="K99" s="42"/>
      <c r="L99" s="59"/>
    </row>
    <row r="100" spans="1:12" ht="50.25" customHeight="1" x14ac:dyDescent="0.2">
      <c r="A100" s="41"/>
      <c r="B100" s="241"/>
      <c r="C100" s="51"/>
      <c r="D100" s="51"/>
      <c r="E100" s="51"/>
      <c r="F100" s="206"/>
      <c r="G100" s="51"/>
      <c r="H100" s="51"/>
      <c r="I100" s="42"/>
      <c r="J100" s="65"/>
      <c r="K100" s="59"/>
      <c r="L100" s="59"/>
    </row>
    <row r="101" spans="1:12" ht="50.25" customHeight="1" x14ac:dyDescent="0.2">
      <c r="A101" s="41"/>
      <c r="B101" s="241"/>
      <c r="C101" s="51"/>
      <c r="D101" s="51"/>
      <c r="E101" s="51"/>
      <c r="F101" s="206"/>
      <c r="G101" s="51"/>
      <c r="H101" s="51"/>
      <c r="I101" s="42"/>
      <c r="J101" s="65"/>
      <c r="K101" s="59"/>
      <c r="L101" s="59"/>
    </row>
    <row r="102" spans="1:12" ht="50.25" customHeight="1" x14ac:dyDescent="0.2">
      <c r="A102" s="41"/>
      <c r="B102" s="241"/>
      <c r="C102" s="51"/>
      <c r="D102" s="51"/>
      <c r="E102" s="51"/>
      <c r="F102" s="206"/>
      <c r="G102" s="51"/>
      <c r="H102" s="51"/>
      <c r="I102" s="42"/>
      <c r="J102" s="65"/>
      <c r="K102" s="59"/>
      <c r="L102" s="59"/>
    </row>
    <row r="103" spans="1:12" ht="30" customHeight="1" x14ac:dyDescent="0.2">
      <c r="A103" s="41"/>
      <c r="B103" s="241"/>
      <c r="C103" s="51"/>
      <c r="D103" s="51"/>
      <c r="E103" s="428"/>
      <c r="F103" s="1136" t="s">
        <v>386</v>
      </c>
      <c r="G103" s="1137"/>
      <c r="H103" s="51"/>
      <c r="I103" s="42"/>
      <c r="J103" s="65"/>
      <c r="K103" s="59"/>
      <c r="L103" s="59"/>
    </row>
    <row r="104" spans="1:12" ht="30" customHeight="1" x14ac:dyDescent="0.2">
      <c r="A104" s="41"/>
      <c r="B104" s="241"/>
      <c r="C104" s="51"/>
      <c r="D104" s="51"/>
      <c r="E104" s="428"/>
      <c r="F104" s="300" t="s">
        <v>374</v>
      </c>
      <c r="G104" s="300" t="s">
        <v>372</v>
      </c>
      <c r="H104" s="51"/>
      <c r="I104" s="42"/>
      <c r="J104" s="65"/>
      <c r="K104" s="59"/>
      <c r="L104" s="59"/>
    </row>
    <row r="105" spans="1:12" ht="30" customHeight="1" x14ac:dyDescent="0.2">
      <c r="A105" s="41"/>
      <c r="B105" s="241"/>
      <c r="C105" s="51"/>
      <c r="D105" s="51"/>
      <c r="E105" s="428"/>
      <c r="F105" s="300" t="s">
        <v>373</v>
      </c>
      <c r="G105" s="300" t="s">
        <v>371</v>
      </c>
      <c r="H105" s="51"/>
      <c r="I105" s="42"/>
      <c r="J105" s="65"/>
      <c r="K105" s="59"/>
      <c r="L105" s="59"/>
    </row>
    <row r="106" spans="1:12" ht="30" customHeight="1" x14ac:dyDescent="0.2">
      <c r="A106" s="41"/>
      <c r="B106" s="241"/>
      <c r="C106" s="51"/>
      <c r="D106" s="51"/>
      <c r="E106" s="428"/>
      <c r="F106" s="300" t="s">
        <v>142</v>
      </c>
      <c r="G106" s="300" t="s">
        <v>81</v>
      </c>
      <c r="H106" s="51"/>
      <c r="I106" s="42"/>
      <c r="J106" s="65"/>
      <c r="K106" s="59"/>
      <c r="L106" s="59"/>
    </row>
    <row r="107" spans="1:12" ht="30" customHeight="1" x14ac:dyDescent="0.2">
      <c r="A107" s="41"/>
      <c r="B107" s="241"/>
      <c r="C107" s="51"/>
      <c r="D107" s="51"/>
      <c r="E107" s="428"/>
      <c r="F107" s="300" t="s">
        <v>144</v>
      </c>
      <c r="G107" s="300" t="s">
        <v>370</v>
      </c>
      <c r="H107" s="51"/>
      <c r="I107" s="42"/>
      <c r="J107" s="65"/>
      <c r="K107" s="59"/>
      <c r="L107" s="59"/>
    </row>
    <row r="108" spans="1:12" ht="30" customHeight="1" x14ac:dyDescent="0.2">
      <c r="A108" s="41"/>
      <c r="B108" s="241"/>
      <c r="C108" s="51"/>
      <c r="D108" s="51"/>
      <c r="E108" s="428"/>
      <c r="F108" s="30">
        <v>0</v>
      </c>
      <c r="G108" s="300" t="s">
        <v>112</v>
      </c>
      <c r="H108" s="51"/>
      <c r="I108" s="42"/>
      <c r="J108" s="188"/>
      <c r="K108" s="59"/>
      <c r="L108" s="59"/>
    </row>
    <row r="109" spans="1:12" ht="30" customHeight="1" thickBot="1" x14ac:dyDescent="0.25">
      <c r="A109" s="52"/>
      <c r="B109" s="242"/>
      <c r="C109" s="53"/>
      <c r="D109" s="53"/>
      <c r="E109" s="53"/>
      <c r="F109" s="207"/>
      <c r="G109" s="53"/>
      <c r="H109" s="53"/>
      <c r="I109" s="54"/>
      <c r="J109" s="66"/>
      <c r="K109" s="59"/>
      <c r="L109" s="59"/>
    </row>
    <row r="110" spans="1:12" ht="50.25" customHeight="1" x14ac:dyDescent="0.2">
      <c r="A110" s="18"/>
      <c r="B110" s="243"/>
      <c r="C110" s="45"/>
      <c r="D110" s="45"/>
      <c r="E110" s="45"/>
      <c r="F110" s="208"/>
      <c r="G110" s="45"/>
      <c r="H110" s="45"/>
      <c r="I110" s="18"/>
      <c r="J110" s="18"/>
      <c r="K110" s="59"/>
      <c r="L110" s="59"/>
    </row>
    <row r="111" spans="1:12" ht="50.25" customHeight="1" x14ac:dyDescent="0.2">
      <c r="A111" s="18"/>
      <c r="B111" s="243"/>
      <c r="C111" s="45"/>
      <c r="D111" s="45"/>
      <c r="E111" s="45"/>
      <c r="F111" s="208"/>
      <c r="G111" s="45"/>
      <c r="H111" s="45"/>
      <c r="I111" s="18"/>
      <c r="J111" s="18"/>
      <c r="K111" s="17"/>
    </row>
    <row r="112" spans="1:12" ht="50.25" customHeight="1" x14ac:dyDescent="0.2">
      <c r="A112" s="18"/>
      <c r="B112" s="243"/>
      <c r="C112" s="45"/>
      <c r="D112" s="45"/>
      <c r="E112" s="45"/>
      <c r="F112" s="208"/>
      <c r="G112" s="45"/>
      <c r="H112" s="45"/>
      <c r="I112" s="18"/>
      <c r="J112" s="18"/>
      <c r="K112" s="17"/>
    </row>
    <row r="113" spans="1:12" ht="50.25" customHeight="1" x14ac:dyDescent="0.2">
      <c r="A113" s="18"/>
      <c r="B113" s="243"/>
      <c r="C113" s="45"/>
      <c r="D113" s="45"/>
      <c r="E113" s="45"/>
      <c r="F113" s="208"/>
      <c r="G113" s="45"/>
      <c r="H113" s="45"/>
      <c r="I113" s="18"/>
      <c r="J113" s="18"/>
      <c r="K113" s="17"/>
    </row>
    <row r="114" spans="1:12" ht="50.25" customHeight="1" x14ac:dyDescent="0.2">
      <c r="A114" s="18"/>
      <c r="B114" s="243"/>
      <c r="C114" s="45"/>
      <c r="D114" s="45"/>
      <c r="E114" s="45"/>
      <c r="F114" s="208"/>
      <c r="G114" s="45"/>
      <c r="H114" s="45"/>
      <c r="I114" s="18"/>
      <c r="J114" s="18"/>
      <c r="K114" s="17"/>
    </row>
    <row r="115" spans="1:12" ht="50.25" customHeight="1" x14ac:dyDescent="0.2">
      <c r="A115" s="18"/>
      <c r="B115" s="243"/>
      <c r="C115" s="45"/>
      <c r="D115" s="45"/>
      <c r="E115" s="45"/>
      <c r="F115" s="208"/>
      <c r="G115" s="45"/>
      <c r="H115" s="45"/>
      <c r="I115" s="18"/>
      <c r="J115" s="18"/>
      <c r="K115" s="17"/>
      <c r="L115" s="190"/>
    </row>
    <row r="116" spans="1:12" ht="50.25" customHeight="1" x14ac:dyDescent="0.2">
      <c r="A116" s="18"/>
      <c r="C116" s="45"/>
      <c r="D116" s="45"/>
      <c r="E116" s="45"/>
      <c r="F116" s="208"/>
      <c r="G116" s="45"/>
      <c r="H116" s="45"/>
      <c r="I116" s="18"/>
      <c r="J116" s="18"/>
      <c r="K116" s="17"/>
      <c r="L116" s="190"/>
    </row>
    <row r="117" spans="1:12" ht="50.25" customHeight="1" x14ac:dyDescent="0.2">
      <c r="A117" s="18"/>
      <c r="C117" s="45"/>
      <c r="D117" s="45"/>
      <c r="E117" s="45"/>
      <c r="F117" s="208"/>
      <c r="G117" s="45"/>
      <c r="H117" s="45"/>
      <c r="I117" s="18"/>
      <c r="J117" s="18"/>
      <c r="K117" s="17"/>
      <c r="L117" s="190"/>
    </row>
    <row r="118" spans="1:12" ht="50.25" customHeight="1" x14ac:dyDescent="0.2">
      <c r="A118" s="18"/>
      <c r="C118" s="45"/>
      <c r="D118" s="45"/>
      <c r="E118" s="45"/>
      <c r="F118" s="208"/>
      <c r="G118" s="45"/>
      <c r="H118" s="45"/>
      <c r="I118" s="18"/>
      <c r="J118" s="18"/>
      <c r="K118" s="17"/>
      <c r="L118" s="190"/>
    </row>
    <row r="119" spans="1:12" ht="50.25" customHeight="1" x14ac:dyDescent="0.2">
      <c r="A119" s="18"/>
      <c r="C119" s="45"/>
      <c r="D119" s="45"/>
      <c r="E119" s="45"/>
      <c r="F119" s="208"/>
      <c r="G119" s="45"/>
      <c r="H119" s="45"/>
      <c r="I119" s="18"/>
      <c r="J119" s="18"/>
      <c r="K119" s="17"/>
      <c r="L119" s="190"/>
    </row>
    <row r="120" spans="1:12" ht="50.25" customHeight="1" x14ac:dyDescent="0.2">
      <c r="A120" s="18"/>
      <c r="C120" s="45"/>
      <c r="D120" s="45"/>
      <c r="E120" s="45"/>
      <c r="F120" s="208"/>
      <c r="G120" s="45"/>
      <c r="H120" s="45"/>
      <c r="I120" s="18"/>
      <c r="J120" s="18"/>
      <c r="K120" s="17"/>
      <c r="L120" s="190"/>
    </row>
    <row r="121" spans="1:12" ht="50.25" customHeight="1" x14ac:dyDescent="0.2">
      <c r="A121" s="18"/>
      <c r="C121" s="45"/>
      <c r="D121" s="45"/>
      <c r="E121" s="45"/>
      <c r="F121" s="208"/>
      <c r="G121" s="45"/>
      <c r="H121" s="45"/>
      <c r="I121" s="18"/>
      <c r="J121" s="18"/>
      <c r="K121" s="17"/>
      <c r="L121" s="190"/>
    </row>
    <row r="122" spans="1:12" ht="50.25" customHeight="1" x14ac:dyDescent="0.2">
      <c r="A122" s="18"/>
      <c r="C122" s="45"/>
      <c r="D122" s="45"/>
      <c r="E122" s="45"/>
      <c r="F122" s="208"/>
      <c r="G122" s="45"/>
      <c r="H122" s="45"/>
      <c r="I122" s="18"/>
      <c r="J122" s="18"/>
      <c r="K122" s="17"/>
      <c r="L122" s="190"/>
    </row>
    <row r="123" spans="1:12" ht="50.25" customHeight="1" x14ac:dyDescent="0.2">
      <c r="A123" s="18"/>
      <c r="C123" s="45"/>
      <c r="D123" s="45"/>
      <c r="E123" s="45"/>
      <c r="F123" s="208"/>
      <c r="G123" s="45"/>
      <c r="H123" s="45"/>
      <c r="I123" s="18"/>
      <c r="J123" s="18"/>
      <c r="K123" s="17"/>
      <c r="L123" s="190"/>
    </row>
    <row r="124" spans="1:12" ht="50.25" customHeight="1" x14ac:dyDescent="0.2">
      <c r="A124" s="18"/>
      <c r="C124" s="45"/>
      <c r="D124" s="45"/>
      <c r="E124" s="45"/>
      <c r="F124" s="208"/>
      <c r="G124" s="45"/>
      <c r="H124" s="45"/>
      <c r="I124" s="18"/>
      <c r="J124" s="18"/>
      <c r="K124" s="17"/>
      <c r="L124" s="190"/>
    </row>
    <row r="125" spans="1:12" ht="50.25" customHeight="1" x14ac:dyDescent="0.2">
      <c r="A125" s="18"/>
      <c r="C125" s="45"/>
      <c r="D125" s="45"/>
      <c r="E125" s="45"/>
      <c r="F125" s="208"/>
      <c r="G125" s="45"/>
      <c r="H125" s="45"/>
      <c r="I125" s="18"/>
      <c r="J125" s="18"/>
      <c r="K125" s="17"/>
      <c r="L125" s="190"/>
    </row>
    <row r="126" spans="1:12" ht="50.25" customHeight="1" x14ac:dyDescent="0.2">
      <c r="A126" s="18"/>
      <c r="C126" s="45"/>
      <c r="D126" s="45"/>
      <c r="E126" s="45"/>
      <c r="F126" s="208"/>
      <c r="G126" s="45"/>
      <c r="H126" s="45"/>
      <c r="I126" s="18"/>
      <c r="J126" s="18"/>
      <c r="K126" s="17"/>
      <c r="L126" s="190"/>
    </row>
    <row r="127" spans="1:12" ht="50.25" customHeight="1" x14ac:dyDescent="0.2">
      <c r="A127" s="18"/>
      <c r="C127" s="45"/>
      <c r="D127" s="45"/>
      <c r="E127" s="45"/>
      <c r="F127" s="208"/>
      <c r="G127" s="45"/>
      <c r="H127" s="45"/>
      <c r="I127" s="18"/>
      <c r="J127" s="18"/>
      <c r="K127" s="17"/>
      <c r="L127" s="190"/>
    </row>
    <row r="128" spans="1:12" ht="50.25" customHeight="1" x14ac:dyDescent="0.2">
      <c r="A128" s="18"/>
      <c r="C128" s="45"/>
      <c r="D128" s="45"/>
      <c r="E128" s="45"/>
      <c r="F128" s="208"/>
      <c r="G128" s="45"/>
      <c r="H128" s="45"/>
      <c r="I128" s="18"/>
      <c r="J128" s="18"/>
      <c r="K128" s="17"/>
      <c r="L128" s="190"/>
    </row>
    <row r="129" spans="1:12" ht="50.25" customHeight="1" x14ac:dyDescent="0.2">
      <c r="A129" s="18"/>
      <c r="C129" s="45"/>
      <c r="D129" s="45"/>
      <c r="E129" s="45"/>
      <c r="F129" s="208"/>
      <c r="G129" s="45"/>
      <c r="H129" s="45"/>
      <c r="I129" s="18"/>
      <c r="J129" s="18"/>
      <c r="K129" s="17"/>
      <c r="L129" s="190"/>
    </row>
    <row r="130" spans="1:12" ht="50.25" customHeight="1" x14ac:dyDescent="0.2">
      <c r="A130" s="18"/>
      <c r="C130" s="45"/>
      <c r="D130" s="45"/>
      <c r="E130" s="45"/>
      <c r="F130" s="208"/>
      <c r="G130" s="45"/>
      <c r="H130" s="45"/>
      <c r="I130" s="18"/>
      <c r="J130" s="18"/>
      <c r="K130" s="17"/>
      <c r="L130" s="190"/>
    </row>
    <row r="131" spans="1:12" ht="50.25" customHeight="1" x14ac:dyDescent="0.2">
      <c r="A131" s="18"/>
      <c r="C131" s="45"/>
      <c r="D131" s="45"/>
      <c r="E131" s="45"/>
      <c r="F131" s="208"/>
      <c r="G131" s="45"/>
      <c r="H131" s="45"/>
      <c r="I131" s="18"/>
      <c r="J131" s="18"/>
      <c r="K131" s="17"/>
      <c r="L131" s="190"/>
    </row>
    <row r="132" spans="1:12" ht="50.25" customHeight="1" x14ac:dyDescent="0.2">
      <c r="A132" s="18"/>
      <c r="C132" s="45"/>
      <c r="D132" s="45"/>
      <c r="E132" s="45"/>
      <c r="F132" s="208"/>
      <c r="G132" s="45"/>
      <c r="H132" s="45"/>
      <c r="I132" s="18"/>
      <c r="J132" s="18"/>
      <c r="K132" s="17"/>
      <c r="L132" s="190"/>
    </row>
    <row r="133" spans="1:12" ht="50.25" customHeight="1" x14ac:dyDescent="0.2">
      <c r="A133" s="18"/>
      <c r="C133" s="45"/>
      <c r="D133" s="45"/>
      <c r="E133" s="45"/>
      <c r="F133" s="208"/>
      <c r="G133" s="45"/>
      <c r="H133" s="45"/>
      <c r="I133" s="18"/>
      <c r="J133" s="18"/>
      <c r="K133" s="17"/>
      <c r="L133" s="190"/>
    </row>
    <row r="134" spans="1:12" ht="50.25" customHeight="1" x14ac:dyDescent="0.2">
      <c r="A134" s="18"/>
      <c r="C134" s="45"/>
      <c r="D134" s="45"/>
      <c r="E134" s="45"/>
      <c r="F134" s="208"/>
      <c r="G134" s="45"/>
      <c r="H134" s="45"/>
      <c r="I134" s="18"/>
      <c r="J134" s="18"/>
      <c r="K134" s="17"/>
      <c r="L134" s="190"/>
    </row>
    <row r="135" spans="1:12" ht="50.25" customHeight="1" x14ac:dyDescent="0.2">
      <c r="A135" s="18"/>
      <c r="C135" s="45"/>
      <c r="D135" s="45"/>
      <c r="E135" s="45"/>
      <c r="F135" s="208"/>
      <c r="G135" s="45"/>
      <c r="H135" s="45"/>
      <c r="I135" s="18"/>
      <c r="J135" s="18"/>
      <c r="K135" s="17"/>
      <c r="L135" s="190"/>
    </row>
    <row r="136" spans="1:12" ht="50.25" customHeight="1" x14ac:dyDescent="0.2">
      <c r="A136" s="18"/>
      <c r="C136" s="45"/>
      <c r="D136" s="45"/>
      <c r="E136" s="45"/>
      <c r="F136" s="208"/>
      <c r="G136" s="45"/>
      <c r="H136" s="45"/>
      <c r="I136" s="18"/>
      <c r="J136" s="18"/>
      <c r="K136" s="17"/>
      <c r="L136" s="190"/>
    </row>
    <row r="137" spans="1:12" ht="50.25" customHeight="1" x14ac:dyDescent="0.2">
      <c r="A137" s="18"/>
      <c r="C137" s="45"/>
      <c r="D137" s="45"/>
      <c r="E137" s="45"/>
      <c r="F137" s="208"/>
      <c r="G137" s="45"/>
      <c r="H137" s="45"/>
      <c r="I137" s="18"/>
      <c r="J137" s="18"/>
      <c r="K137" s="17"/>
      <c r="L137" s="190"/>
    </row>
    <row r="138" spans="1:12" ht="50.25" customHeight="1" x14ac:dyDescent="0.2">
      <c r="A138" s="18"/>
      <c r="C138" s="45"/>
      <c r="D138" s="45"/>
      <c r="E138" s="45"/>
      <c r="F138" s="208"/>
      <c r="G138" s="45"/>
      <c r="H138" s="45"/>
      <c r="I138" s="18"/>
      <c r="J138" s="18"/>
      <c r="K138" s="17"/>
      <c r="L138" s="190"/>
    </row>
    <row r="139" spans="1:12" ht="50.25" customHeight="1" x14ac:dyDescent="0.2">
      <c r="A139" s="18"/>
      <c r="C139" s="45"/>
      <c r="D139" s="45"/>
      <c r="E139" s="45"/>
      <c r="F139" s="208"/>
      <c r="G139" s="45"/>
      <c r="H139" s="45"/>
      <c r="I139" s="18"/>
      <c r="J139" s="18"/>
      <c r="K139" s="17"/>
      <c r="L139" s="190"/>
    </row>
    <row r="140" spans="1:12" ht="50.25" customHeight="1" x14ac:dyDescent="0.2">
      <c r="A140" s="18"/>
      <c r="C140" s="45"/>
      <c r="D140" s="45"/>
      <c r="E140" s="45"/>
      <c r="F140" s="208"/>
      <c r="G140" s="45"/>
      <c r="H140" s="45"/>
      <c r="I140" s="18"/>
      <c r="J140" s="18"/>
      <c r="K140" s="17"/>
      <c r="L140" s="190"/>
    </row>
    <row r="141" spans="1:12" ht="50.25" customHeight="1" x14ac:dyDescent="0.2">
      <c r="A141" s="18"/>
      <c r="C141" s="45"/>
      <c r="D141" s="45"/>
      <c r="E141" s="45"/>
      <c r="F141" s="208"/>
      <c r="G141" s="45"/>
      <c r="H141" s="45"/>
      <c r="I141" s="18"/>
      <c r="J141" s="18"/>
      <c r="K141" s="17"/>
      <c r="L141" s="190"/>
    </row>
    <row r="142" spans="1:12" ht="50.25" customHeight="1" x14ac:dyDescent="0.2">
      <c r="A142" s="18"/>
      <c r="C142" s="45"/>
      <c r="D142" s="45"/>
      <c r="E142" s="45"/>
      <c r="F142" s="208"/>
      <c r="G142" s="45"/>
      <c r="H142" s="45"/>
      <c r="I142" s="18"/>
      <c r="J142" s="18"/>
      <c r="K142" s="17"/>
      <c r="L142" s="190"/>
    </row>
    <row r="143" spans="1:12" ht="50.25" customHeight="1" x14ac:dyDescent="0.2">
      <c r="A143" s="18"/>
      <c r="C143" s="45"/>
      <c r="D143" s="45"/>
      <c r="E143" s="45"/>
      <c r="F143" s="208"/>
      <c r="G143" s="45"/>
      <c r="H143" s="45"/>
      <c r="I143" s="18"/>
      <c r="J143" s="18"/>
      <c r="K143" s="17"/>
      <c r="L143" s="190"/>
    </row>
    <row r="144" spans="1:12" ht="50.25" customHeight="1" x14ac:dyDescent="0.2">
      <c r="A144" s="18"/>
      <c r="C144" s="45"/>
      <c r="D144" s="45"/>
      <c r="E144" s="45"/>
      <c r="F144" s="208"/>
      <c r="G144" s="45"/>
      <c r="H144" s="45"/>
      <c r="I144" s="18"/>
      <c r="J144" s="18"/>
      <c r="K144" s="17"/>
      <c r="L144" s="190"/>
    </row>
    <row r="145" spans="1:12" ht="50.25" customHeight="1" x14ac:dyDescent="0.2">
      <c r="A145" s="18"/>
      <c r="C145" s="45"/>
      <c r="D145" s="45"/>
      <c r="E145" s="45"/>
      <c r="F145" s="208"/>
      <c r="G145" s="45"/>
      <c r="H145" s="45"/>
      <c r="I145" s="18"/>
      <c r="J145" s="18"/>
      <c r="K145" s="17"/>
      <c r="L145" s="190"/>
    </row>
    <row r="146" spans="1:12" ht="50.25" customHeight="1" x14ac:dyDescent="0.2">
      <c r="A146" s="18"/>
      <c r="C146" s="45"/>
      <c r="D146" s="45"/>
      <c r="E146" s="45"/>
      <c r="F146" s="208"/>
      <c r="G146" s="45"/>
      <c r="H146" s="45"/>
      <c r="I146" s="18"/>
      <c r="J146" s="18"/>
      <c r="K146" s="17"/>
      <c r="L146" s="190"/>
    </row>
    <row r="147" spans="1:12" ht="50.25" customHeight="1" x14ac:dyDescent="0.2">
      <c r="A147" s="18"/>
      <c r="C147" s="45"/>
      <c r="D147" s="45"/>
      <c r="E147" s="45"/>
      <c r="F147" s="208"/>
      <c r="G147" s="45"/>
      <c r="H147" s="45"/>
      <c r="I147" s="18"/>
      <c r="J147" s="18"/>
      <c r="K147" s="17"/>
      <c r="L147" s="190"/>
    </row>
    <row r="148" spans="1:12" ht="50.25" customHeight="1" x14ac:dyDescent="0.2">
      <c r="A148" s="18"/>
      <c r="C148" s="45"/>
      <c r="D148" s="45"/>
      <c r="E148" s="45"/>
      <c r="F148" s="208"/>
      <c r="G148" s="45"/>
      <c r="H148" s="45"/>
      <c r="I148" s="18"/>
      <c r="J148" s="18"/>
      <c r="K148" s="17"/>
      <c r="L148" s="190"/>
    </row>
    <row r="149" spans="1:12" ht="50.25" customHeight="1" x14ac:dyDescent="0.2">
      <c r="A149" s="18"/>
      <c r="C149" s="45"/>
      <c r="D149" s="45"/>
      <c r="E149" s="45"/>
      <c r="F149" s="208"/>
      <c r="G149" s="45"/>
      <c r="H149" s="45"/>
      <c r="I149" s="18"/>
      <c r="J149" s="18"/>
      <c r="K149" s="17"/>
      <c r="L149" s="190"/>
    </row>
    <row r="150" spans="1:12" ht="50.25" customHeight="1" x14ac:dyDescent="0.2">
      <c r="A150" s="18"/>
      <c r="C150" s="45"/>
      <c r="D150" s="45"/>
      <c r="E150" s="45"/>
      <c r="F150" s="208"/>
      <c r="G150" s="45"/>
      <c r="H150" s="45"/>
      <c r="I150" s="18"/>
      <c r="J150" s="18"/>
      <c r="K150" s="17"/>
      <c r="L150" s="190"/>
    </row>
    <row r="151" spans="1:12" ht="50.25" customHeight="1" x14ac:dyDescent="0.2">
      <c r="A151" s="18"/>
      <c r="C151" s="45"/>
      <c r="D151" s="45"/>
      <c r="E151" s="45"/>
      <c r="F151" s="208"/>
      <c r="G151" s="45"/>
      <c r="H151" s="45"/>
      <c r="I151" s="18"/>
      <c r="J151" s="18"/>
      <c r="K151" s="17"/>
      <c r="L151" s="190"/>
    </row>
    <row r="152" spans="1:12" ht="50.25" customHeight="1" x14ac:dyDescent="0.2">
      <c r="A152" s="18"/>
      <c r="C152" s="45"/>
      <c r="D152" s="45"/>
      <c r="E152" s="45"/>
      <c r="F152" s="208"/>
      <c r="G152" s="45"/>
      <c r="H152" s="45"/>
      <c r="I152" s="18"/>
      <c r="J152" s="18"/>
      <c r="K152" s="17"/>
      <c r="L152" s="190"/>
    </row>
    <row r="153" spans="1:12" ht="50.25" customHeight="1" x14ac:dyDescent="0.2">
      <c r="A153" s="18"/>
      <c r="C153" s="45"/>
      <c r="D153" s="45"/>
      <c r="E153" s="45"/>
      <c r="F153" s="208"/>
      <c r="G153" s="45"/>
      <c r="H153" s="45"/>
      <c r="I153" s="18"/>
      <c r="J153" s="18"/>
      <c r="K153" s="17"/>
      <c r="L153" s="190"/>
    </row>
    <row r="154" spans="1:12" ht="50.25" customHeight="1" x14ac:dyDescent="0.2">
      <c r="A154" s="18"/>
      <c r="C154" s="45"/>
      <c r="D154" s="45"/>
      <c r="E154" s="45"/>
      <c r="F154" s="208"/>
      <c r="G154" s="45"/>
      <c r="H154" s="45"/>
      <c r="I154" s="18"/>
      <c r="J154" s="18"/>
      <c r="K154" s="17"/>
      <c r="L154" s="190"/>
    </row>
    <row r="155" spans="1:12" ht="50.25" customHeight="1" x14ac:dyDescent="0.2">
      <c r="A155" s="18"/>
      <c r="C155" s="45"/>
      <c r="D155" s="45"/>
      <c r="E155" s="45"/>
      <c r="F155" s="208"/>
      <c r="G155" s="45"/>
      <c r="H155" s="45"/>
      <c r="I155" s="18"/>
      <c r="J155" s="18"/>
      <c r="K155" s="17"/>
      <c r="L155" s="190"/>
    </row>
    <row r="156" spans="1:12" ht="50.25" customHeight="1" x14ac:dyDescent="0.2">
      <c r="A156" s="18"/>
      <c r="C156" s="45"/>
      <c r="D156" s="45"/>
      <c r="E156" s="45"/>
      <c r="F156" s="208"/>
      <c r="G156" s="45"/>
      <c r="H156" s="45"/>
      <c r="I156" s="18"/>
      <c r="J156" s="18"/>
      <c r="K156" s="17"/>
      <c r="L156" s="7"/>
    </row>
    <row r="157" spans="1:12" ht="50.25" customHeight="1" x14ac:dyDescent="0.2">
      <c r="A157" s="18"/>
      <c r="C157" s="45"/>
      <c r="D157" s="45"/>
      <c r="E157" s="45"/>
      <c r="F157" s="208"/>
      <c r="G157" s="45"/>
      <c r="H157" s="45"/>
      <c r="I157" s="18"/>
      <c r="J157" s="18"/>
      <c r="K157" s="17"/>
      <c r="L157" s="7"/>
    </row>
    <row r="158" spans="1:12" ht="50.25" customHeight="1" x14ac:dyDescent="0.2">
      <c r="A158" s="18"/>
      <c r="C158" s="45"/>
      <c r="D158" s="45"/>
      <c r="E158" s="45"/>
      <c r="F158" s="208"/>
      <c r="G158" s="45"/>
      <c r="H158" s="45"/>
      <c r="I158" s="18"/>
      <c r="J158" s="18"/>
      <c r="K158" s="17"/>
      <c r="L158" s="7"/>
    </row>
    <row r="159" spans="1:12" ht="50.25" customHeight="1" x14ac:dyDescent="0.2">
      <c r="A159" s="18"/>
      <c r="C159" s="45"/>
      <c r="D159" s="45"/>
      <c r="E159" s="45"/>
      <c r="F159" s="208"/>
      <c r="G159" s="45"/>
      <c r="H159" s="45"/>
      <c r="I159" s="18"/>
      <c r="J159" s="18"/>
      <c r="K159" s="17"/>
      <c r="L159" s="7"/>
    </row>
    <row r="160" spans="1:12" ht="50.25" customHeight="1" x14ac:dyDescent="0.2">
      <c r="A160" s="18"/>
      <c r="C160" s="45"/>
      <c r="D160" s="45"/>
      <c r="E160" s="45"/>
      <c r="F160" s="208"/>
      <c r="G160" s="45"/>
      <c r="H160" s="45"/>
      <c r="I160" s="18"/>
      <c r="J160" s="18"/>
      <c r="K160" s="17"/>
      <c r="L160" s="7"/>
    </row>
    <row r="161" spans="1:12" ht="50.25" customHeight="1" x14ac:dyDescent="0.2">
      <c r="A161" s="18"/>
      <c r="C161" s="45"/>
      <c r="D161" s="45"/>
      <c r="E161" s="45"/>
      <c r="F161" s="208"/>
      <c r="G161" s="45"/>
      <c r="H161" s="45"/>
      <c r="I161" s="18"/>
      <c r="J161" s="18"/>
      <c r="K161" s="17"/>
      <c r="L161" s="7"/>
    </row>
    <row r="162" spans="1:12" ht="50.25" customHeight="1" x14ac:dyDescent="0.2">
      <c r="A162" s="18"/>
      <c r="C162" s="45"/>
      <c r="D162" s="45"/>
      <c r="E162" s="45"/>
      <c r="F162" s="208"/>
      <c r="G162" s="45"/>
      <c r="H162" s="45"/>
      <c r="I162" s="18"/>
      <c r="J162" s="18"/>
      <c r="K162" s="17"/>
      <c r="L162" s="7"/>
    </row>
    <row r="163" spans="1:12" ht="50.25" customHeight="1" x14ac:dyDescent="0.2">
      <c r="A163" s="18"/>
      <c r="C163" s="45"/>
      <c r="D163" s="45"/>
      <c r="E163" s="45"/>
      <c r="F163" s="208"/>
      <c r="G163" s="45"/>
      <c r="H163" s="45"/>
      <c r="I163" s="18"/>
      <c r="J163" s="18"/>
      <c r="K163" s="17"/>
      <c r="L163" s="7"/>
    </row>
    <row r="164" spans="1:12" ht="50.25" customHeight="1" x14ac:dyDescent="0.2">
      <c r="A164" s="18"/>
      <c r="C164" s="45"/>
      <c r="D164" s="45"/>
      <c r="E164" s="45"/>
      <c r="F164" s="208"/>
      <c r="G164" s="45"/>
      <c r="H164" s="45"/>
      <c r="I164" s="18"/>
      <c r="J164" s="18"/>
      <c r="K164" s="17"/>
      <c r="L164" s="7"/>
    </row>
    <row r="165" spans="1:12" ht="50.25" customHeight="1" x14ac:dyDescent="0.2">
      <c r="A165" s="18"/>
      <c r="C165" s="45"/>
      <c r="D165" s="45"/>
      <c r="E165" s="45"/>
      <c r="F165" s="208"/>
      <c r="G165" s="45"/>
      <c r="H165" s="45"/>
      <c r="I165" s="18"/>
      <c r="J165" s="18"/>
      <c r="K165" s="17"/>
      <c r="L165" s="7"/>
    </row>
    <row r="166" spans="1:12" ht="50.25" customHeight="1" x14ac:dyDescent="0.2">
      <c r="A166" s="18"/>
      <c r="C166" s="45"/>
      <c r="D166" s="45"/>
      <c r="E166" s="45"/>
      <c r="F166" s="208"/>
      <c r="G166" s="45"/>
      <c r="H166" s="45"/>
      <c r="I166" s="18"/>
      <c r="J166" s="18"/>
      <c r="K166" s="17"/>
      <c r="L166" s="7"/>
    </row>
    <row r="167" spans="1:12" ht="50.25" customHeight="1" x14ac:dyDescent="0.2">
      <c r="A167" s="18"/>
      <c r="C167" s="45"/>
      <c r="D167" s="45"/>
      <c r="E167" s="45"/>
      <c r="F167" s="208"/>
      <c r="G167" s="45"/>
      <c r="H167" s="45"/>
      <c r="I167" s="18"/>
      <c r="J167" s="18"/>
      <c r="K167" s="17"/>
      <c r="L167" s="7"/>
    </row>
    <row r="168" spans="1:12" ht="50.25" customHeight="1" x14ac:dyDescent="0.2">
      <c r="A168" s="18"/>
      <c r="C168" s="45"/>
      <c r="D168" s="45"/>
      <c r="E168" s="45"/>
      <c r="F168" s="208"/>
      <c r="G168" s="45"/>
      <c r="H168" s="45"/>
      <c r="I168" s="18"/>
      <c r="J168" s="18"/>
      <c r="K168" s="17"/>
      <c r="L168" s="7"/>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275" priority="62" stopIfTrue="1" operator="containsText" text="Mostly">
      <formula>NOT(ISERROR(SEARCH("Mostly",E42)))</formula>
    </cfRule>
  </conditionalFormatting>
  <conditionalFormatting sqref="E44:F44">
    <cfRule type="containsText" dxfId="274" priority="22" stopIfTrue="1" operator="containsText" text="Mostly">
      <formula>NOT(ISERROR(SEARCH("Mostly",E44)))</formula>
    </cfRule>
  </conditionalFormatting>
  <conditionalFormatting sqref="E44:F44">
    <cfRule type="cellIs" dxfId="273" priority="23" stopIfTrue="1" operator="equal">
      <formula>"Yes - completely"</formula>
    </cfRule>
    <cfRule type="cellIs" dxfId="272" priority="24" stopIfTrue="1" operator="equal">
      <formula>"No - not at all"</formula>
    </cfRule>
    <cfRule type="cellIs" dxfId="271" priority="25" stopIfTrue="1" operator="equal">
      <formula>"Partly"</formula>
    </cfRule>
  </conditionalFormatting>
  <conditionalFormatting sqref="E56:F56">
    <cfRule type="containsText" dxfId="270" priority="50" stopIfTrue="1" operator="containsText" text="Mostly">
      <formula>NOT(ISERROR(SEARCH("Mostly",E56)))</formula>
    </cfRule>
  </conditionalFormatting>
  <conditionalFormatting sqref="E56:F56">
    <cfRule type="cellIs" dxfId="269" priority="51" stopIfTrue="1" operator="equal">
      <formula>"Yes - completely"</formula>
    </cfRule>
    <cfRule type="cellIs" dxfId="268" priority="52" stopIfTrue="1" operator="equal">
      <formula>"No - not at all"</formula>
    </cfRule>
    <cfRule type="cellIs" dxfId="267" priority="53" stopIfTrue="1" operator="equal">
      <formula>"Partly"</formula>
    </cfRule>
  </conditionalFormatting>
  <conditionalFormatting sqref="E83:F85">
    <cfRule type="containsText" dxfId="266" priority="18" stopIfTrue="1" operator="containsText" text="Mostly">
      <formula>NOT(ISERROR(SEARCH("Mostly",E83)))</formula>
    </cfRule>
  </conditionalFormatting>
  <conditionalFormatting sqref="E83:F83">
    <cfRule type="cellIs" dxfId="265" priority="19" stopIfTrue="1" operator="equal">
      <formula>"Yes - completely"</formula>
    </cfRule>
    <cfRule type="cellIs" dxfId="264" priority="20" stopIfTrue="1" operator="equal">
      <formula>"No - not at all"</formula>
    </cfRule>
    <cfRule type="cellIs" dxfId="263" priority="21" stopIfTrue="1" operator="equal">
      <formula>"Partly"</formula>
    </cfRule>
  </conditionalFormatting>
  <conditionalFormatting sqref="E78:F78">
    <cfRule type="containsText" dxfId="262" priority="38" stopIfTrue="1" operator="containsText" text="Mostly">
      <formula>NOT(ISERROR(SEARCH("Mostly",E78)))</formula>
    </cfRule>
  </conditionalFormatting>
  <conditionalFormatting sqref="E78:F78">
    <cfRule type="cellIs" dxfId="261" priority="39" stopIfTrue="1" operator="equal">
      <formula>"Yes - completely"</formula>
    </cfRule>
    <cfRule type="cellIs" dxfId="260" priority="40" stopIfTrue="1" operator="equal">
      <formula>"No - not at all"</formula>
    </cfRule>
    <cfRule type="cellIs" dxfId="259" priority="41" stopIfTrue="1" operator="equal">
      <formula>"Partly"</formula>
    </cfRule>
  </conditionalFormatting>
  <conditionalFormatting sqref="E77:F77">
    <cfRule type="containsText" dxfId="258" priority="34" stopIfTrue="1" operator="containsText" text="Mostly">
      <formula>NOT(ISERROR(SEARCH("Mostly",E77)))</formula>
    </cfRule>
  </conditionalFormatting>
  <conditionalFormatting sqref="E77:F77">
    <cfRule type="cellIs" dxfId="257" priority="35" stopIfTrue="1" operator="equal">
      <formula>"Yes - completely"</formula>
    </cfRule>
    <cfRule type="cellIs" dxfId="256" priority="36" stopIfTrue="1" operator="equal">
      <formula>"No - not at all"</formula>
    </cfRule>
    <cfRule type="cellIs" dxfId="255" priority="37" stopIfTrue="1" operator="equal">
      <formula>"Partly"</formula>
    </cfRule>
  </conditionalFormatting>
  <conditionalFormatting sqref="E75:F78">
    <cfRule type="containsText" dxfId="254" priority="26" stopIfTrue="1" operator="containsText" text="Mostly">
      <formula>NOT(ISERROR(SEARCH("Mostly",E75)))</formula>
    </cfRule>
  </conditionalFormatting>
  <conditionalFormatting sqref="E75">
    <cfRule type="cellIs" dxfId="253" priority="27" stopIfTrue="1" operator="equal">
      <formula>"Yes - completely"</formula>
    </cfRule>
    <cfRule type="cellIs" dxfId="252" priority="28" stopIfTrue="1" operator="equal">
      <formula>"No - not at all"</formula>
    </cfRule>
    <cfRule type="cellIs" dxfId="251" priority="29" stopIfTrue="1" operator="equal">
      <formula>"Partly"</formula>
    </cfRule>
  </conditionalFormatting>
  <conditionalFormatting sqref="E23:F23 E25:F25 E27:F27">
    <cfRule type="cellIs" dxfId="250" priority="72" stopIfTrue="1" operator="equal">
      <formula>"Yes"</formula>
    </cfRule>
  </conditionalFormatting>
  <conditionalFormatting sqref="E23:F23 E25:F25 E27:F27">
    <cfRule type="cellIs" dxfId="249" priority="71" stopIfTrue="1" operator="equal">
      <formula>"No"</formula>
    </cfRule>
  </conditionalFormatting>
  <conditionalFormatting sqref="E38:F41 E54:F54 E74:F74 E82 E79:F79 E60:F69 E47:F47 E45:F45 E50:F51 E57:F57 E71:F71">
    <cfRule type="containsText" dxfId="248" priority="70" stopIfTrue="1" operator="containsText" text="Mostly">
      <formula>NOT(ISERROR(SEARCH("Mostly",E38)))</formula>
    </cfRule>
  </conditionalFormatting>
  <conditionalFormatting sqref="E74:F74 E82:F82 E54:F54 E47 E38:F41 E79:F79 E60:F69 E50:F51 E45:F45 E57:F57 E71:F71">
    <cfRule type="cellIs" dxfId="247" priority="73" stopIfTrue="1" operator="equal">
      <formula>"Yes - completely"</formula>
    </cfRule>
    <cfRule type="cellIs" dxfId="246" priority="74" stopIfTrue="1" operator="equal">
      <formula>"No - not at all"</formula>
    </cfRule>
    <cfRule type="cellIs" dxfId="245" priority="75" stopIfTrue="1" operator="equal">
      <formula>"Partly"</formula>
    </cfRule>
  </conditionalFormatting>
  <conditionalFormatting sqref="E20">
    <cfRule type="cellIs" dxfId="244" priority="69" stopIfTrue="1" operator="equal">
      <formula>"Yes"</formula>
    </cfRule>
  </conditionalFormatting>
  <conditionalFormatting sqref="E20">
    <cfRule type="cellIs" dxfId="243" priority="68" stopIfTrue="1" operator="equal">
      <formula>"No"</formula>
    </cfRule>
  </conditionalFormatting>
  <conditionalFormatting sqref="E19:E20">
    <cfRule type="cellIs" dxfId="242" priority="66" stopIfTrue="1" operator="equal">
      <formula>"No"</formula>
    </cfRule>
    <cfRule type="cellIs" dxfId="241" priority="67" stopIfTrue="1" operator="equal">
      <formula>"Yes"</formula>
    </cfRule>
  </conditionalFormatting>
  <conditionalFormatting sqref="E42:F42">
    <cfRule type="cellIs" dxfId="240" priority="63" stopIfTrue="1" operator="equal">
      <formula>"Yes - completely"</formula>
    </cfRule>
    <cfRule type="cellIs" dxfId="239" priority="64" stopIfTrue="1" operator="equal">
      <formula>"No - not at all"</formula>
    </cfRule>
    <cfRule type="cellIs" dxfId="238" priority="65" stopIfTrue="1" operator="equal">
      <formula>"Partly"</formula>
    </cfRule>
  </conditionalFormatting>
  <conditionalFormatting sqref="E49:F49">
    <cfRule type="containsText" dxfId="237" priority="58" stopIfTrue="1" operator="containsText" text="Mostly">
      <formula>NOT(ISERROR(SEARCH("Mostly",E49)))</formula>
    </cfRule>
  </conditionalFormatting>
  <conditionalFormatting sqref="E49:F49">
    <cfRule type="cellIs" dxfId="236" priority="59" stopIfTrue="1" operator="equal">
      <formula>"Yes - completely"</formula>
    </cfRule>
    <cfRule type="cellIs" dxfId="235" priority="60" stopIfTrue="1" operator="equal">
      <formula>"No - not at all"</formula>
    </cfRule>
    <cfRule type="cellIs" dxfId="234" priority="61" stopIfTrue="1" operator="equal">
      <formula>"Partly"</formula>
    </cfRule>
  </conditionalFormatting>
  <conditionalFormatting sqref="E48:F49">
    <cfRule type="containsText" dxfId="233" priority="54" stopIfTrue="1" operator="containsText" text="Mostly">
      <formula>NOT(ISERROR(SEARCH("Mostly",E48)))</formula>
    </cfRule>
  </conditionalFormatting>
  <conditionalFormatting sqref="E48:F48">
    <cfRule type="cellIs" dxfId="232" priority="55" stopIfTrue="1" operator="equal">
      <formula>"Yes - completely"</formula>
    </cfRule>
    <cfRule type="cellIs" dxfId="231" priority="56" stopIfTrue="1" operator="equal">
      <formula>"No - not at all"</formula>
    </cfRule>
    <cfRule type="cellIs" dxfId="230" priority="57" stopIfTrue="1" operator="equal">
      <formula>"Partly"</formula>
    </cfRule>
  </conditionalFormatting>
  <conditionalFormatting sqref="E55:F56">
    <cfRule type="containsText" dxfId="229" priority="46" stopIfTrue="1" operator="containsText" text="Mostly">
      <formula>NOT(ISERROR(SEARCH("Mostly",E55)))</formula>
    </cfRule>
  </conditionalFormatting>
  <conditionalFormatting sqref="E55:F55">
    <cfRule type="cellIs" dxfId="228" priority="47" stopIfTrue="1" operator="equal">
      <formula>"Yes - completely"</formula>
    </cfRule>
    <cfRule type="cellIs" dxfId="227" priority="48" stopIfTrue="1" operator="equal">
      <formula>"No - not at all"</formula>
    </cfRule>
    <cfRule type="cellIs" dxfId="226" priority="49" stopIfTrue="1" operator="equal">
      <formula>"Partly"</formula>
    </cfRule>
  </conditionalFormatting>
  <conditionalFormatting sqref="E70:F70">
    <cfRule type="containsText" dxfId="225" priority="42" stopIfTrue="1" operator="containsText" text="Mostly">
      <formula>NOT(ISERROR(SEARCH("Mostly",E70)))</formula>
    </cfRule>
  </conditionalFormatting>
  <conditionalFormatting sqref="E70:F70">
    <cfRule type="cellIs" dxfId="224" priority="43" stopIfTrue="1" operator="equal">
      <formula>"Yes - completely"</formula>
    </cfRule>
    <cfRule type="cellIs" dxfId="223" priority="44" stopIfTrue="1" operator="equal">
      <formula>"No - not at all"</formula>
    </cfRule>
    <cfRule type="cellIs" dxfId="222" priority="45" stopIfTrue="1" operator="equal">
      <formula>"Partly"</formula>
    </cfRule>
  </conditionalFormatting>
  <conditionalFormatting sqref="E76:F76">
    <cfRule type="containsText" dxfId="221" priority="30" stopIfTrue="1" operator="containsText" text="Mostly">
      <formula>NOT(ISERROR(SEARCH("Mostly",E76)))</formula>
    </cfRule>
  </conditionalFormatting>
  <conditionalFormatting sqref="E76:F76">
    <cfRule type="cellIs" dxfId="220" priority="31" stopIfTrue="1" operator="equal">
      <formula>"Yes - completely"</formula>
    </cfRule>
    <cfRule type="cellIs" dxfId="219" priority="32" stopIfTrue="1" operator="equal">
      <formula>"No - not at all"</formula>
    </cfRule>
    <cfRule type="cellIs" dxfId="218" priority="33" stopIfTrue="1" operator="equal">
      <formula>"Partly"</formula>
    </cfRule>
  </conditionalFormatting>
  <conditionalFormatting sqref="E43:F43">
    <cfRule type="containsText" dxfId="217" priority="9" operator="containsText" text="3=more than 50%">
      <formula>NOT(ISERROR(SEARCH("3=more than 50%",E43)))</formula>
    </cfRule>
    <cfRule type="containsText" dxfId="216" priority="10" operator="containsText" text="2=less than 50%">
      <formula>NOT(ISERROR(SEARCH("2=less than 50%",E43)))</formula>
    </cfRule>
    <cfRule type="containsText" dxfId="215" priority="11" operator="containsText" text="4=100%">
      <formula>NOT(ISERROR(SEARCH("4=100%",E43)))</formula>
    </cfRule>
    <cfRule type="containsText" dxfId="214" priority="12" operator="containsText" text="1=0">
      <formula>NOT(ISERROR(SEARCH("1=0",E43)))</formula>
    </cfRule>
    <cfRule type="containsText" dxfId="213" priority="13" operator="containsText" text="4=100%">
      <formula>NOT(ISERROR(SEARCH("4=100%",E43)))</formula>
    </cfRule>
    <cfRule type="containsText" dxfId="212" priority="14" stopIfTrue="1" operator="containsText" text="Mostly">
      <formula>NOT(ISERROR(SEARCH("Mostly",E43)))</formula>
    </cfRule>
  </conditionalFormatting>
  <conditionalFormatting sqref="E43:F43">
    <cfRule type="cellIs" dxfId="211" priority="15" stopIfTrue="1" operator="equal">
      <formula>"Yes - completely"</formula>
    </cfRule>
    <cfRule type="cellIs" dxfId="210" priority="16" stopIfTrue="1" operator="equal">
      <formula>"No - not at all"</formula>
    </cfRule>
    <cfRule type="cellIs" dxfId="209" priority="17" stopIfTrue="1" operator="equal">
      <formula>"Partly"</formula>
    </cfRule>
  </conditionalFormatting>
  <conditionalFormatting sqref="E84:F84">
    <cfRule type="cellIs" dxfId="208" priority="6" stopIfTrue="1" operator="equal">
      <formula>"Yes - completely"</formula>
    </cfRule>
    <cfRule type="cellIs" dxfId="207" priority="7" stopIfTrue="1" operator="equal">
      <formula>"No - not at all"</formula>
    </cfRule>
    <cfRule type="cellIs" dxfId="206" priority="8" stopIfTrue="1" operator="equal">
      <formula>"Partly"</formula>
    </cfRule>
  </conditionalFormatting>
  <conditionalFormatting sqref="E85:F85">
    <cfRule type="cellIs" dxfId="205" priority="2" stopIfTrue="1" operator="equal">
      <formula>"Yes - completely"</formula>
    </cfRule>
    <cfRule type="cellIs" dxfId="204" priority="3" stopIfTrue="1" operator="equal">
      <formula>"No - not at all"</formula>
    </cfRule>
    <cfRule type="cellIs" dxfId="203" priority="4" stopIfTrue="1" operator="equal">
      <formula>"Partly"</formula>
    </cfRule>
  </conditionalFormatting>
  <dataValidations count="3">
    <dataValidation type="list" allowBlank="1" showInputMessage="1" showErrorMessage="1" sqref="E76:F79 E74:F74 E47:F51 E75 E60:E71 F60:F64 E54:F57 F66:F71 E44:F45 E38:F42 E82:F85" xr:uid="{00000000-0002-0000-1900-000000000000}">
      <formula1>"Yes - completely,Mostly,Partly,No - not at all,N/A"</formula1>
    </dataValidation>
    <dataValidation type="list" allowBlank="1" showInputMessage="1" showErrorMessage="1" sqref="E19:E20" xr:uid="{00000000-0002-0000-1900-000001000000}">
      <formula1>"Yes, No"</formula1>
    </dataValidation>
    <dataValidation type="list" allowBlank="1" showInputMessage="1" showErrorMessage="1" sqref="E43:F43" xr:uid="{00000000-0002-0000-1900-000002000000}">
      <formula1>"1=0, 2=less than 50%, 3=more than 50%, 4=100%,N/A"</formula1>
    </dataValidation>
  </dataValidations>
  <printOptions horizontalCentered="1"/>
  <pageMargins left="0.74803149606299202" right="0.74803149606299202" top="0.88582677165354295" bottom="0.88582677165354295" header="0.511811023622047" footer="0.511811023622047"/>
  <pageSetup paperSize="9" scale="10" fitToHeight="3"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8129" r:id="rId4" name="Button 1">
              <controlPr defaultSize="0" print="0" autoFill="0" autoPict="0" macro="[0]!Print_SP">
                <anchor moveWithCells="1" sizeWithCells="1">
                  <from>
                    <xdr:col>10</xdr:col>
                    <xdr:colOff>1362075</xdr:colOff>
                    <xdr:row>0</xdr:row>
                    <xdr:rowOff>114300</xdr:rowOff>
                  </from>
                  <to>
                    <xdr:col>10</xdr:col>
                    <xdr:colOff>3181350</xdr:colOff>
                    <xdr:row>0</xdr:row>
                    <xdr:rowOff>476250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45">
    <tabColor indexed="11"/>
    <pageSetUpPr fitToPage="1"/>
  </sheetPr>
  <dimension ref="A1:JJ168"/>
  <sheetViews>
    <sheetView zoomScale="70" zoomScaleNormal="70" zoomScaleSheetLayoutView="75" workbookViewId="0">
      <selection activeCell="E8" sqref="E8:J8"/>
    </sheetView>
  </sheetViews>
  <sheetFormatPr defaultColWidth="9.28515625" defaultRowHeight="50.25" customHeight="1" x14ac:dyDescent="0.2"/>
  <cols>
    <col min="1" max="1" width="4.7109375" style="698" customWidth="1"/>
    <col min="2" max="2" width="4.7109375" style="697" hidden="1" customWidth="1"/>
    <col min="3" max="3" width="73.42578125" style="699" customWidth="1"/>
    <col min="4" max="4" width="19.7109375" style="699" hidden="1" customWidth="1"/>
    <col min="5" max="5" width="14.28515625" style="699" customWidth="1"/>
    <col min="6" max="6" width="14.28515625" style="700" customWidth="1"/>
    <col min="7" max="8" width="14.28515625" style="699" customWidth="1"/>
    <col min="9" max="9" width="19.7109375" style="698" customWidth="1"/>
    <col min="10" max="10" width="72.5703125" style="698" customWidth="1"/>
    <col min="11" max="11" width="64.5703125" style="592" customWidth="1"/>
    <col min="12" max="12" width="9.28515625" style="613"/>
    <col min="13" max="20" width="9.28515625" style="591"/>
    <col min="21" max="21" width="0" style="591" hidden="1" customWidth="1"/>
    <col min="22" max="27" width="9.28515625" style="591"/>
    <col min="28" max="28" width="10.28515625" style="591" customWidth="1"/>
    <col min="29" max="29" width="9.28515625" style="591"/>
    <col min="30" max="30" width="25.5703125" style="591" customWidth="1"/>
    <col min="31" max="36" width="9.28515625" style="591"/>
    <col min="37" max="37" width="42.85546875" style="591" customWidth="1"/>
    <col min="38" max="38" width="14.42578125" style="591" bestFit="1" customWidth="1"/>
    <col min="39" max="39" width="8.28515625" style="591" bestFit="1" customWidth="1"/>
    <col min="40" max="40" width="11.42578125" style="591" bestFit="1" customWidth="1"/>
    <col min="41" max="270" width="9.28515625" style="591"/>
    <col min="271" max="16384" width="9.28515625" style="592"/>
  </cols>
  <sheetData>
    <row r="1" spans="1:270" ht="48.75" customHeight="1" x14ac:dyDescent="0.2">
      <c r="A1" s="1154" t="s">
        <v>109</v>
      </c>
      <c r="B1" s="1155"/>
      <c r="C1" s="1155"/>
      <c r="D1" s="1155"/>
      <c r="E1" s="1155"/>
      <c r="F1" s="1155"/>
      <c r="G1" s="1155"/>
      <c r="H1" s="1155"/>
      <c r="I1" s="1155"/>
      <c r="J1" s="1156"/>
      <c r="K1" s="590"/>
      <c r="L1" s="590"/>
    </row>
    <row r="2" spans="1:270" s="595" customFormat="1" ht="30" customHeight="1" x14ac:dyDescent="0.2">
      <c r="A2" s="1157" t="s">
        <v>198</v>
      </c>
      <c r="B2" s="1158"/>
      <c r="C2" s="1158"/>
      <c r="D2" s="593"/>
      <c r="E2" s="1159" t="str">
        <f>IF(Information_Page!B49=0,"-",Information_Page!B49)</f>
        <v>-</v>
      </c>
      <c r="F2" s="1160"/>
      <c r="G2" s="1160"/>
      <c r="H2" s="1160"/>
      <c r="I2" s="1160"/>
      <c r="J2" s="1161"/>
      <c r="K2" s="594"/>
      <c r="L2" s="594"/>
      <c r="M2" s="591"/>
      <c r="N2" s="591"/>
      <c r="O2" s="591"/>
      <c r="P2" s="591"/>
      <c r="Q2" s="591"/>
      <c r="R2" s="591"/>
      <c r="S2" s="591"/>
      <c r="T2" s="591"/>
      <c r="U2" s="591"/>
      <c r="V2" s="591"/>
      <c r="W2" s="591"/>
      <c r="X2" s="591"/>
      <c r="Y2" s="591"/>
      <c r="Z2" s="591"/>
      <c r="AA2" s="591"/>
      <c r="AB2" s="591"/>
      <c r="AC2" s="591"/>
      <c r="AD2" s="591"/>
      <c r="AE2" s="591"/>
      <c r="AF2" s="591"/>
      <c r="AG2" s="591"/>
      <c r="AH2" s="591"/>
      <c r="AI2" s="591"/>
      <c r="AJ2" s="591"/>
      <c r="AK2" s="591"/>
      <c r="AL2" s="591"/>
      <c r="AM2" s="591"/>
      <c r="AN2" s="591"/>
      <c r="AO2" s="591"/>
      <c r="AP2" s="591"/>
      <c r="AQ2" s="591"/>
      <c r="AR2" s="591"/>
      <c r="AS2" s="591"/>
      <c r="AT2" s="591"/>
      <c r="AU2" s="591"/>
      <c r="AV2" s="591"/>
      <c r="AW2" s="591"/>
      <c r="AX2" s="591"/>
      <c r="AY2" s="591"/>
      <c r="AZ2" s="591"/>
      <c r="BA2" s="591"/>
      <c r="BB2" s="591"/>
      <c r="BC2" s="591"/>
      <c r="BD2" s="591"/>
      <c r="BE2" s="591"/>
      <c r="BF2" s="591"/>
      <c r="BG2" s="591"/>
      <c r="BH2" s="591"/>
      <c r="BI2" s="591"/>
      <c r="BJ2" s="591"/>
      <c r="BK2" s="591"/>
      <c r="BL2" s="591"/>
      <c r="BM2" s="591"/>
      <c r="BN2" s="591"/>
      <c r="BO2" s="591"/>
      <c r="BP2" s="591"/>
      <c r="BQ2" s="591"/>
      <c r="BR2" s="591"/>
      <c r="BS2" s="591"/>
      <c r="BT2" s="591"/>
      <c r="BU2" s="591"/>
      <c r="BV2" s="591"/>
      <c r="BW2" s="591"/>
      <c r="BX2" s="591"/>
      <c r="BY2" s="591"/>
      <c r="BZ2" s="591"/>
      <c r="CA2" s="591"/>
      <c r="CB2" s="591"/>
      <c r="CC2" s="591"/>
      <c r="CD2" s="591"/>
      <c r="CE2" s="591"/>
      <c r="CF2" s="591"/>
      <c r="CG2" s="591"/>
      <c r="CH2" s="591"/>
      <c r="CI2" s="591"/>
      <c r="CJ2" s="591"/>
      <c r="CK2" s="591"/>
      <c r="CL2" s="591"/>
      <c r="CM2" s="591"/>
      <c r="CN2" s="591"/>
      <c r="CO2" s="591"/>
      <c r="CP2" s="591"/>
      <c r="CQ2" s="591"/>
      <c r="CR2" s="591"/>
      <c r="CS2" s="591"/>
      <c r="CT2" s="591"/>
      <c r="CU2" s="591"/>
      <c r="CV2" s="591"/>
      <c r="CW2" s="591"/>
      <c r="CX2" s="591"/>
      <c r="CY2" s="591"/>
      <c r="CZ2" s="591"/>
      <c r="DA2" s="591"/>
      <c r="DB2" s="591"/>
      <c r="DC2" s="591"/>
      <c r="DD2" s="591"/>
      <c r="DE2" s="591"/>
      <c r="DF2" s="591"/>
      <c r="DG2" s="591"/>
      <c r="DH2" s="591"/>
      <c r="DI2" s="591"/>
      <c r="DJ2" s="591"/>
      <c r="DK2" s="591"/>
      <c r="DL2" s="591"/>
      <c r="DM2" s="591"/>
      <c r="DN2" s="591"/>
      <c r="DO2" s="591"/>
      <c r="DP2" s="591"/>
      <c r="DQ2" s="591"/>
      <c r="DR2" s="591"/>
      <c r="DS2" s="591"/>
      <c r="DT2" s="591"/>
      <c r="DU2" s="591"/>
      <c r="DV2" s="591"/>
      <c r="DW2" s="591"/>
      <c r="DX2" s="591"/>
      <c r="DY2" s="591"/>
      <c r="DZ2" s="591"/>
      <c r="EA2" s="591"/>
      <c r="EB2" s="591"/>
      <c r="EC2" s="591"/>
      <c r="ED2" s="591"/>
      <c r="EE2" s="591"/>
      <c r="EF2" s="591"/>
      <c r="EG2" s="591"/>
      <c r="EH2" s="591"/>
      <c r="EI2" s="591"/>
      <c r="EJ2" s="591"/>
      <c r="EK2" s="591"/>
      <c r="EL2" s="591"/>
      <c r="EM2" s="591"/>
      <c r="EN2" s="591"/>
      <c r="EO2" s="591"/>
      <c r="EP2" s="591"/>
      <c r="EQ2" s="591"/>
      <c r="ER2" s="591"/>
      <c r="ES2" s="591"/>
      <c r="ET2" s="591"/>
      <c r="EU2" s="591"/>
      <c r="EV2" s="591"/>
      <c r="EW2" s="591"/>
      <c r="EX2" s="591"/>
      <c r="EY2" s="591"/>
      <c r="EZ2" s="591"/>
      <c r="FA2" s="591"/>
      <c r="FB2" s="591"/>
      <c r="FC2" s="591"/>
      <c r="FD2" s="591"/>
      <c r="FE2" s="591"/>
      <c r="FF2" s="591"/>
      <c r="FG2" s="591"/>
      <c r="FH2" s="591"/>
      <c r="FI2" s="591"/>
      <c r="FJ2" s="591"/>
      <c r="FK2" s="591"/>
      <c r="FL2" s="591"/>
      <c r="FM2" s="591"/>
      <c r="FN2" s="591"/>
      <c r="FO2" s="591"/>
      <c r="FP2" s="591"/>
      <c r="FQ2" s="591"/>
      <c r="FR2" s="591"/>
      <c r="FS2" s="591"/>
      <c r="FT2" s="591"/>
      <c r="FU2" s="591"/>
      <c r="FV2" s="591"/>
      <c r="FW2" s="591"/>
      <c r="FX2" s="591"/>
      <c r="FY2" s="591"/>
      <c r="FZ2" s="591"/>
      <c r="GA2" s="591"/>
      <c r="GB2" s="591"/>
      <c r="GC2" s="591"/>
      <c r="GD2" s="591"/>
      <c r="GE2" s="591"/>
      <c r="GF2" s="591"/>
      <c r="GG2" s="591"/>
      <c r="GH2" s="591"/>
      <c r="GI2" s="591"/>
      <c r="GJ2" s="591"/>
      <c r="GK2" s="591"/>
      <c r="GL2" s="591"/>
      <c r="GM2" s="591"/>
      <c r="GN2" s="591"/>
      <c r="GO2" s="591"/>
      <c r="GP2" s="591"/>
      <c r="GQ2" s="591"/>
      <c r="GR2" s="591"/>
      <c r="GS2" s="591"/>
      <c r="GT2" s="591"/>
      <c r="GU2" s="591"/>
      <c r="GV2" s="591"/>
      <c r="GW2" s="591"/>
      <c r="GX2" s="591"/>
      <c r="GY2" s="591"/>
      <c r="GZ2" s="591"/>
      <c r="HA2" s="591"/>
      <c r="HB2" s="591"/>
      <c r="HC2" s="591"/>
      <c r="HD2" s="591"/>
      <c r="HE2" s="591"/>
      <c r="HF2" s="591"/>
      <c r="HG2" s="591"/>
      <c r="HH2" s="591"/>
      <c r="HI2" s="591"/>
      <c r="HJ2" s="591"/>
      <c r="HK2" s="591"/>
      <c r="HL2" s="591"/>
      <c r="HM2" s="591"/>
      <c r="HN2" s="591"/>
      <c r="HO2" s="591"/>
      <c r="HP2" s="591"/>
      <c r="HQ2" s="591"/>
      <c r="HR2" s="591"/>
      <c r="HS2" s="591"/>
      <c r="HT2" s="591"/>
      <c r="HU2" s="591"/>
      <c r="HV2" s="591"/>
      <c r="HW2" s="591"/>
      <c r="HX2" s="591"/>
      <c r="HY2" s="591"/>
      <c r="HZ2" s="591"/>
      <c r="IA2" s="591"/>
      <c r="IB2" s="591"/>
      <c r="IC2" s="591"/>
      <c r="ID2" s="591"/>
      <c r="IE2" s="591"/>
      <c r="IF2" s="591"/>
      <c r="IG2" s="591"/>
      <c r="IH2" s="591"/>
      <c r="II2" s="591"/>
      <c r="IJ2" s="591"/>
      <c r="IK2" s="591"/>
      <c r="IL2" s="591"/>
      <c r="IM2" s="591"/>
      <c r="IN2" s="591"/>
      <c r="IO2" s="591"/>
      <c r="IP2" s="591"/>
      <c r="IQ2" s="591"/>
      <c r="IR2" s="591"/>
      <c r="IS2" s="591"/>
      <c r="IT2" s="591"/>
      <c r="IU2" s="591"/>
      <c r="IV2" s="591"/>
      <c r="IW2" s="591"/>
      <c r="IX2" s="591"/>
      <c r="IY2" s="591"/>
      <c r="IZ2" s="591"/>
      <c r="JA2" s="591"/>
      <c r="JB2" s="591"/>
      <c r="JC2" s="591"/>
      <c r="JD2" s="591"/>
      <c r="JE2" s="591"/>
      <c r="JF2" s="591"/>
      <c r="JG2" s="591"/>
      <c r="JH2" s="591"/>
      <c r="JI2" s="591"/>
      <c r="JJ2" s="591"/>
    </row>
    <row r="3" spans="1:270" s="598" customFormat="1" ht="30" customHeight="1" x14ac:dyDescent="0.2">
      <c r="A3" s="1157" t="s">
        <v>222</v>
      </c>
      <c r="B3" s="1158"/>
      <c r="C3" s="1158"/>
      <c r="D3" s="593"/>
      <c r="E3" s="1159" t="str">
        <f>IF(AND(Information_Page!J49=0,Information_Page!L49=0),"-",Information_Page!J49&amp;", "&amp;Information_Page!L49)</f>
        <v>-</v>
      </c>
      <c r="F3" s="1160"/>
      <c r="G3" s="1160"/>
      <c r="H3" s="1160"/>
      <c r="I3" s="1160"/>
      <c r="J3" s="1161"/>
      <c r="K3" s="594"/>
      <c r="L3" s="594"/>
      <c r="M3" s="591"/>
      <c r="N3" s="591"/>
      <c r="O3" s="591"/>
      <c r="P3" s="591"/>
      <c r="Q3" s="591"/>
      <c r="R3" s="591"/>
      <c r="S3" s="591"/>
      <c r="T3" s="591"/>
      <c r="U3" s="591"/>
      <c r="V3" s="591"/>
      <c r="W3" s="591"/>
      <c r="X3" s="591"/>
      <c r="Y3" s="591"/>
      <c r="Z3" s="591"/>
      <c r="AA3" s="591"/>
      <c r="AB3" s="596" t="s">
        <v>105</v>
      </c>
      <c r="AC3" s="596"/>
      <c r="AD3" s="596"/>
      <c r="AE3" s="596"/>
      <c r="AF3" s="596"/>
      <c r="AG3" s="596"/>
      <c r="AH3" s="591"/>
      <c r="AI3" s="597" t="s">
        <v>313</v>
      </c>
      <c r="AJ3" s="597"/>
      <c r="AK3" s="597"/>
      <c r="AL3" s="591"/>
      <c r="AM3" s="591"/>
      <c r="AN3" s="591"/>
      <c r="AO3" s="591"/>
      <c r="AP3" s="591"/>
      <c r="AQ3" s="591"/>
      <c r="AR3" s="591"/>
      <c r="AS3" s="591"/>
      <c r="AT3" s="591"/>
      <c r="AU3" s="591"/>
      <c r="AV3" s="591"/>
      <c r="AW3" s="591"/>
      <c r="AX3" s="591"/>
      <c r="AY3" s="591"/>
      <c r="AZ3" s="591"/>
      <c r="BA3" s="591"/>
      <c r="BB3" s="591"/>
      <c r="BC3" s="591"/>
      <c r="BD3" s="591"/>
      <c r="BE3" s="591"/>
      <c r="BF3" s="591"/>
      <c r="BG3" s="591"/>
      <c r="BH3" s="591"/>
      <c r="BI3" s="591"/>
      <c r="BJ3" s="591"/>
      <c r="BK3" s="591"/>
      <c r="BL3" s="591"/>
      <c r="BM3" s="591"/>
      <c r="BN3" s="591"/>
      <c r="BO3" s="591"/>
      <c r="BP3" s="591"/>
      <c r="BQ3" s="591"/>
      <c r="BR3" s="591"/>
      <c r="BS3" s="591"/>
      <c r="BT3" s="591"/>
      <c r="BU3" s="591"/>
      <c r="BV3" s="591"/>
      <c r="BW3" s="591"/>
      <c r="BX3" s="591"/>
      <c r="BY3" s="591"/>
      <c r="BZ3" s="591"/>
      <c r="CA3" s="591"/>
      <c r="CB3" s="591"/>
      <c r="CC3" s="591"/>
      <c r="CD3" s="591"/>
      <c r="CE3" s="591"/>
      <c r="CF3" s="591"/>
      <c r="CG3" s="591"/>
      <c r="CH3" s="591"/>
      <c r="CI3" s="591"/>
      <c r="CJ3" s="591"/>
      <c r="CK3" s="591"/>
      <c r="CL3" s="591"/>
      <c r="CM3" s="591"/>
      <c r="CN3" s="591"/>
      <c r="CO3" s="591"/>
      <c r="CP3" s="591"/>
      <c r="CQ3" s="591"/>
      <c r="CR3" s="591"/>
      <c r="CS3" s="591"/>
      <c r="CT3" s="591"/>
      <c r="CU3" s="591"/>
      <c r="CV3" s="591"/>
      <c r="CW3" s="591"/>
      <c r="CX3" s="591"/>
      <c r="CY3" s="591"/>
      <c r="CZ3" s="591"/>
      <c r="DA3" s="591"/>
      <c r="DB3" s="591"/>
      <c r="DC3" s="591"/>
      <c r="DD3" s="591"/>
      <c r="DE3" s="591"/>
      <c r="DF3" s="591"/>
      <c r="DG3" s="591"/>
      <c r="DH3" s="591"/>
      <c r="DI3" s="591"/>
      <c r="DJ3" s="591"/>
      <c r="DK3" s="591"/>
      <c r="DL3" s="591"/>
      <c r="DM3" s="591"/>
      <c r="DN3" s="591"/>
      <c r="DO3" s="591"/>
      <c r="DP3" s="591"/>
      <c r="DQ3" s="591"/>
      <c r="DR3" s="591"/>
      <c r="DS3" s="591"/>
      <c r="DT3" s="591"/>
      <c r="DU3" s="591"/>
      <c r="DV3" s="591"/>
      <c r="DW3" s="591"/>
      <c r="DX3" s="591"/>
      <c r="DY3" s="591"/>
      <c r="DZ3" s="591"/>
      <c r="EA3" s="591"/>
      <c r="EB3" s="591"/>
      <c r="EC3" s="591"/>
      <c r="ED3" s="591"/>
      <c r="EE3" s="591"/>
      <c r="EF3" s="591"/>
      <c r="EG3" s="591"/>
      <c r="EH3" s="591"/>
      <c r="EI3" s="591"/>
      <c r="EJ3" s="591"/>
      <c r="EK3" s="591"/>
      <c r="EL3" s="591"/>
      <c r="EM3" s="591"/>
      <c r="EN3" s="591"/>
      <c r="EO3" s="591"/>
      <c r="EP3" s="591"/>
      <c r="EQ3" s="591"/>
      <c r="ER3" s="591"/>
      <c r="ES3" s="591"/>
      <c r="ET3" s="591"/>
      <c r="EU3" s="591"/>
      <c r="EV3" s="591"/>
      <c r="EW3" s="591"/>
      <c r="EX3" s="591"/>
      <c r="EY3" s="591"/>
      <c r="EZ3" s="591"/>
      <c r="FA3" s="591"/>
      <c r="FB3" s="591"/>
      <c r="FC3" s="591"/>
      <c r="FD3" s="591"/>
      <c r="FE3" s="591"/>
      <c r="FF3" s="591"/>
      <c r="FG3" s="591"/>
      <c r="FH3" s="591"/>
      <c r="FI3" s="591"/>
      <c r="FJ3" s="591"/>
      <c r="FK3" s="591"/>
      <c r="FL3" s="591"/>
      <c r="FM3" s="591"/>
      <c r="FN3" s="591"/>
      <c r="FO3" s="591"/>
      <c r="FP3" s="591"/>
      <c r="FQ3" s="591"/>
      <c r="FR3" s="591"/>
      <c r="FS3" s="591"/>
      <c r="FT3" s="591"/>
      <c r="FU3" s="591"/>
      <c r="FV3" s="591"/>
      <c r="FW3" s="591"/>
      <c r="FX3" s="591"/>
      <c r="FY3" s="591"/>
      <c r="FZ3" s="591"/>
      <c r="GA3" s="591"/>
      <c r="GB3" s="591"/>
      <c r="GC3" s="591"/>
      <c r="GD3" s="591"/>
      <c r="GE3" s="591"/>
      <c r="GF3" s="591"/>
      <c r="GG3" s="591"/>
      <c r="GH3" s="591"/>
      <c r="GI3" s="591"/>
      <c r="GJ3" s="591"/>
      <c r="GK3" s="591"/>
      <c r="GL3" s="591"/>
      <c r="GM3" s="591"/>
      <c r="GN3" s="591"/>
      <c r="GO3" s="591"/>
      <c r="GP3" s="591"/>
      <c r="GQ3" s="591"/>
      <c r="GR3" s="591"/>
      <c r="GS3" s="591"/>
      <c r="GT3" s="591"/>
      <c r="GU3" s="591"/>
      <c r="GV3" s="591"/>
      <c r="GW3" s="591"/>
      <c r="GX3" s="591"/>
      <c r="GY3" s="591"/>
      <c r="GZ3" s="591"/>
      <c r="HA3" s="591"/>
      <c r="HB3" s="591"/>
      <c r="HC3" s="591"/>
      <c r="HD3" s="591"/>
      <c r="HE3" s="591"/>
      <c r="HF3" s="591"/>
      <c r="HG3" s="591"/>
      <c r="HH3" s="591"/>
      <c r="HI3" s="591"/>
      <c r="HJ3" s="591"/>
      <c r="HK3" s="591"/>
      <c r="HL3" s="591"/>
      <c r="HM3" s="591"/>
      <c r="HN3" s="591"/>
      <c r="HO3" s="591"/>
      <c r="HP3" s="591"/>
      <c r="HQ3" s="591"/>
      <c r="HR3" s="591"/>
      <c r="HS3" s="591"/>
      <c r="HT3" s="591"/>
      <c r="HU3" s="591"/>
      <c r="HV3" s="591"/>
      <c r="HW3" s="591"/>
      <c r="HX3" s="591"/>
      <c r="HY3" s="591"/>
      <c r="HZ3" s="591"/>
      <c r="IA3" s="591"/>
      <c r="IB3" s="591"/>
      <c r="IC3" s="591"/>
      <c r="ID3" s="591"/>
      <c r="IE3" s="591"/>
      <c r="IF3" s="591"/>
      <c r="IG3" s="591"/>
      <c r="IH3" s="591"/>
      <c r="II3" s="591"/>
      <c r="IJ3" s="591"/>
      <c r="IK3" s="591"/>
      <c r="IL3" s="591"/>
      <c r="IM3" s="591"/>
      <c r="IN3" s="591"/>
      <c r="IO3" s="591"/>
      <c r="IP3" s="591"/>
      <c r="IQ3" s="591"/>
      <c r="IR3" s="591"/>
      <c r="IS3" s="591"/>
      <c r="IT3" s="591"/>
      <c r="IU3" s="591"/>
      <c r="IV3" s="591"/>
      <c r="IW3" s="591"/>
      <c r="IX3" s="591"/>
      <c r="IY3" s="591"/>
      <c r="IZ3" s="591"/>
      <c r="JA3" s="591"/>
      <c r="JB3" s="591"/>
      <c r="JC3" s="591"/>
      <c r="JD3" s="591"/>
      <c r="JE3" s="591"/>
      <c r="JF3" s="591"/>
      <c r="JG3" s="591"/>
      <c r="JH3" s="591"/>
      <c r="JI3" s="591"/>
      <c r="JJ3" s="591"/>
    </row>
    <row r="4" spans="1:270" ht="30" customHeight="1" x14ac:dyDescent="0.2">
      <c r="A4" s="1157" t="s">
        <v>322</v>
      </c>
      <c r="B4" s="1158"/>
      <c r="C4" s="1158"/>
      <c r="D4" s="599"/>
      <c r="E4" s="1159" t="str">
        <f>IF(Information_Page!G7=0,"-",Information_Page!G7)</f>
        <v>-</v>
      </c>
      <c r="F4" s="1162"/>
      <c r="G4" s="1162"/>
      <c r="H4" s="1162"/>
      <c r="I4" s="1162"/>
      <c r="J4" s="1163"/>
      <c r="K4" s="594"/>
      <c r="L4" s="594"/>
      <c r="AB4" s="596"/>
      <c r="AC4" s="596"/>
      <c r="AD4" s="596"/>
      <c r="AE4" s="596"/>
      <c r="AF4" s="596"/>
      <c r="AG4" s="596"/>
      <c r="AI4" s="600">
        <v>1</v>
      </c>
      <c r="AJ4" s="601" t="str">
        <f>D45</f>
        <v>N/A</v>
      </c>
      <c r="AK4" s="597" t="s">
        <v>91</v>
      </c>
    </row>
    <row r="5" spans="1:270" ht="30" customHeight="1" x14ac:dyDescent="0.2">
      <c r="A5" s="1157" t="s">
        <v>106</v>
      </c>
      <c r="B5" s="1158"/>
      <c r="C5" s="1158"/>
      <c r="D5" s="599"/>
      <c r="E5" s="1164" t="str">
        <f>IF(Information_Page!N49=0,"-",Information_Page!N49)</f>
        <v>-</v>
      </c>
      <c r="F5" s="1165"/>
      <c r="G5" s="1165"/>
      <c r="H5" s="1165"/>
      <c r="I5" s="1165"/>
      <c r="J5" s="1166"/>
      <c r="K5" s="602"/>
      <c r="L5" s="594"/>
      <c r="AB5" s="596"/>
      <c r="AC5" s="596"/>
      <c r="AD5" s="596"/>
      <c r="AE5" s="596"/>
      <c r="AF5" s="596"/>
      <c r="AG5" s="596"/>
      <c r="AI5" s="600">
        <v>2</v>
      </c>
      <c r="AJ5" s="601" t="str">
        <f>D52</f>
        <v>N/A</v>
      </c>
      <c r="AK5" s="603" t="s">
        <v>94</v>
      </c>
    </row>
    <row r="6" spans="1:270" ht="30" customHeight="1" x14ac:dyDescent="0.2">
      <c r="A6" s="1170" t="s">
        <v>199</v>
      </c>
      <c r="B6" s="1171"/>
      <c r="C6" s="1171"/>
      <c r="D6" s="599"/>
      <c r="E6" s="1167" t="str">
        <f>IF(Information_Page!M49=0,"-",Information_Page!M49)</f>
        <v>-</v>
      </c>
      <c r="F6" s="1168"/>
      <c r="G6" s="1168"/>
      <c r="H6" s="1168"/>
      <c r="I6" s="1168"/>
      <c r="J6" s="1169"/>
      <c r="K6" s="602"/>
      <c r="L6" s="594"/>
      <c r="AB6" s="596">
        <v>1</v>
      </c>
      <c r="AC6" s="604" t="str">
        <f>D37</f>
        <v>N/A</v>
      </c>
      <c r="AD6" s="596" t="s">
        <v>91</v>
      </c>
      <c r="AE6" s="596"/>
      <c r="AF6" s="596"/>
      <c r="AG6" s="596"/>
      <c r="AI6" s="600">
        <v>3</v>
      </c>
      <c r="AJ6" s="601" t="str">
        <f>D58</f>
        <v>N/A</v>
      </c>
      <c r="AK6" s="603" t="s">
        <v>92</v>
      </c>
    </row>
    <row r="7" spans="1:270" ht="30" customHeight="1" x14ac:dyDescent="0.2">
      <c r="A7" s="1170" t="s">
        <v>182</v>
      </c>
      <c r="B7" s="1171"/>
      <c r="C7" s="1171"/>
      <c r="D7" s="605"/>
      <c r="E7" s="1167" t="str">
        <f>IF(Information_Page!G9=0,"-",Information_Page!G9)</f>
        <v>-</v>
      </c>
      <c r="F7" s="1168"/>
      <c r="G7" s="1168"/>
      <c r="H7" s="1168"/>
      <c r="I7" s="1168"/>
      <c r="J7" s="1169"/>
      <c r="K7" s="602"/>
      <c r="L7" s="594"/>
      <c r="AB7" s="596">
        <v>2</v>
      </c>
      <c r="AC7" s="604" t="str">
        <f>D46</f>
        <v>N/A</v>
      </c>
      <c r="AD7" s="596" t="s">
        <v>223</v>
      </c>
      <c r="AE7" s="596"/>
      <c r="AF7" s="596"/>
      <c r="AG7" s="596"/>
      <c r="AI7" s="600">
        <v>4</v>
      </c>
      <c r="AJ7" s="601" t="str">
        <f>D72</f>
        <v>N/A</v>
      </c>
      <c r="AK7" s="597" t="s">
        <v>93</v>
      </c>
    </row>
    <row r="8" spans="1:270" s="598" customFormat="1" ht="20.25" customHeight="1" x14ac:dyDescent="0.2">
      <c r="A8" s="1157" t="s">
        <v>52</v>
      </c>
      <c r="B8" s="1158"/>
      <c r="C8" s="1158"/>
      <c r="D8" s="599"/>
      <c r="E8" s="1159"/>
      <c r="F8" s="1162"/>
      <c r="G8" s="1162"/>
      <c r="H8" s="1162"/>
      <c r="I8" s="1162"/>
      <c r="J8" s="1163"/>
      <c r="K8" s="594"/>
      <c r="L8" s="606"/>
      <c r="M8" s="591"/>
      <c r="N8" s="591"/>
      <c r="O8" s="591"/>
      <c r="P8" s="591"/>
      <c r="Q8" s="591"/>
      <c r="R8" s="591"/>
      <c r="S8" s="591"/>
      <c r="T8" s="591"/>
      <c r="U8" s="591"/>
      <c r="V8" s="591"/>
      <c r="W8" s="591"/>
      <c r="X8" s="591"/>
      <c r="Y8" s="591"/>
      <c r="Z8" s="591"/>
      <c r="AA8" s="591"/>
      <c r="AB8" s="596">
        <v>3</v>
      </c>
      <c r="AC8" s="604" t="str">
        <f>D53</f>
        <v>N/A</v>
      </c>
      <c r="AD8" s="596" t="s">
        <v>92</v>
      </c>
      <c r="AE8" s="596"/>
      <c r="AF8" s="596"/>
      <c r="AG8" s="596"/>
      <c r="AH8" s="591"/>
      <c r="AI8" s="600">
        <v>5</v>
      </c>
      <c r="AJ8" s="601" t="str">
        <f>D80</f>
        <v>N/A</v>
      </c>
      <c r="AK8" s="597" t="s">
        <v>195</v>
      </c>
      <c r="AL8" s="591"/>
      <c r="AM8" s="591"/>
      <c r="AN8" s="591"/>
      <c r="AO8" s="591"/>
      <c r="AP8" s="591"/>
      <c r="AQ8" s="591"/>
      <c r="AR8" s="591"/>
      <c r="AS8" s="591"/>
      <c r="AT8" s="591"/>
      <c r="AU8" s="591"/>
      <c r="AV8" s="591"/>
      <c r="AW8" s="591"/>
      <c r="AX8" s="591"/>
      <c r="AY8" s="591"/>
      <c r="AZ8" s="591"/>
      <c r="BA8" s="591"/>
      <c r="BB8" s="591"/>
      <c r="BC8" s="591"/>
      <c r="BD8" s="591"/>
      <c r="BE8" s="591"/>
      <c r="BF8" s="591"/>
      <c r="BG8" s="591"/>
      <c r="BH8" s="591"/>
      <c r="BI8" s="591"/>
      <c r="BJ8" s="591"/>
      <c r="BK8" s="591"/>
      <c r="BL8" s="591"/>
      <c r="BM8" s="591"/>
      <c r="BN8" s="591"/>
      <c r="BO8" s="591"/>
      <c r="BP8" s="591"/>
      <c r="BQ8" s="591"/>
      <c r="BR8" s="591"/>
      <c r="BS8" s="591"/>
      <c r="BT8" s="591"/>
      <c r="BU8" s="591"/>
      <c r="BV8" s="591"/>
      <c r="BW8" s="591"/>
      <c r="BX8" s="591"/>
      <c r="BY8" s="591"/>
      <c r="BZ8" s="591"/>
      <c r="CA8" s="591"/>
      <c r="CB8" s="591"/>
      <c r="CC8" s="591"/>
      <c r="CD8" s="591"/>
      <c r="CE8" s="591"/>
      <c r="CF8" s="591"/>
      <c r="CG8" s="591"/>
      <c r="CH8" s="591"/>
      <c r="CI8" s="591"/>
      <c r="CJ8" s="591"/>
      <c r="CK8" s="591"/>
      <c r="CL8" s="591"/>
      <c r="CM8" s="591"/>
      <c r="CN8" s="591"/>
      <c r="CO8" s="591"/>
      <c r="CP8" s="591"/>
      <c r="CQ8" s="591"/>
      <c r="CR8" s="591"/>
      <c r="CS8" s="591"/>
      <c r="CT8" s="591"/>
      <c r="CU8" s="591"/>
      <c r="CV8" s="591"/>
      <c r="CW8" s="591"/>
      <c r="CX8" s="591"/>
      <c r="CY8" s="591"/>
      <c r="CZ8" s="591"/>
      <c r="DA8" s="591"/>
      <c r="DB8" s="591"/>
      <c r="DC8" s="591"/>
      <c r="DD8" s="591"/>
      <c r="DE8" s="591"/>
      <c r="DF8" s="591"/>
      <c r="DG8" s="591"/>
      <c r="DH8" s="591"/>
      <c r="DI8" s="591"/>
      <c r="DJ8" s="591"/>
      <c r="DK8" s="591"/>
      <c r="DL8" s="591"/>
      <c r="DM8" s="591"/>
      <c r="DN8" s="591"/>
      <c r="DO8" s="591"/>
      <c r="DP8" s="591"/>
      <c r="DQ8" s="591"/>
      <c r="DR8" s="591"/>
      <c r="DS8" s="591"/>
      <c r="DT8" s="591"/>
      <c r="DU8" s="591"/>
      <c r="DV8" s="591"/>
      <c r="DW8" s="591"/>
      <c r="DX8" s="591"/>
      <c r="DY8" s="591"/>
      <c r="DZ8" s="591"/>
      <c r="EA8" s="591"/>
      <c r="EB8" s="591"/>
      <c r="EC8" s="591"/>
      <c r="ED8" s="591"/>
      <c r="EE8" s="591"/>
      <c r="EF8" s="591"/>
      <c r="EG8" s="591"/>
      <c r="EH8" s="591"/>
      <c r="EI8" s="591"/>
      <c r="EJ8" s="591"/>
      <c r="EK8" s="591"/>
      <c r="EL8" s="591"/>
      <c r="EM8" s="591"/>
      <c r="EN8" s="591"/>
      <c r="EO8" s="591"/>
      <c r="EP8" s="591"/>
      <c r="EQ8" s="591"/>
      <c r="ER8" s="591"/>
      <c r="ES8" s="591"/>
      <c r="ET8" s="591"/>
      <c r="EU8" s="591"/>
      <c r="EV8" s="591"/>
      <c r="EW8" s="591"/>
      <c r="EX8" s="591"/>
      <c r="EY8" s="591"/>
      <c r="EZ8" s="591"/>
      <c r="FA8" s="591"/>
      <c r="FB8" s="591"/>
      <c r="FC8" s="591"/>
      <c r="FD8" s="591"/>
      <c r="FE8" s="591"/>
      <c r="FF8" s="591"/>
      <c r="FG8" s="591"/>
      <c r="FH8" s="591"/>
      <c r="FI8" s="591"/>
      <c r="FJ8" s="591"/>
      <c r="FK8" s="591"/>
      <c r="FL8" s="591"/>
      <c r="FM8" s="591"/>
      <c r="FN8" s="591"/>
      <c r="FO8" s="591"/>
      <c r="FP8" s="591"/>
      <c r="FQ8" s="591"/>
      <c r="FR8" s="591"/>
      <c r="FS8" s="591"/>
      <c r="FT8" s="591"/>
      <c r="FU8" s="591"/>
      <c r="FV8" s="591"/>
      <c r="FW8" s="591"/>
      <c r="FX8" s="591"/>
      <c r="FY8" s="591"/>
      <c r="FZ8" s="591"/>
      <c r="GA8" s="591"/>
      <c r="GB8" s="591"/>
      <c r="GC8" s="591"/>
      <c r="GD8" s="591"/>
      <c r="GE8" s="591"/>
      <c r="GF8" s="591"/>
      <c r="GG8" s="591"/>
      <c r="GH8" s="591"/>
      <c r="GI8" s="591"/>
      <c r="GJ8" s="591"/>
      <c r="GK8" s="591"/>
      <c r="GL8" s="591"/>
      <c r="GM8" s="591"/>
      <c r="GN8" s="591"/>
      <c r="GO8" s="591"/>
      <c r="GP8" s="591"/>
      <c r="GQ8" s="591"/>
      <c r="GR8" s="591"/>
      <c r="GS8" s="591"/>
      <c r="GT8" s="591"/>
      <c r="GU8" s="591"/>
      <c r="GV8" s="591"/>
      <c r="GW8" s="591"/>
      <c r="GX8" s="591"/>
      <c r="GY8" s="591"/>
      <c r="GZ8" s="591"/>
      <c r="HA8" s="591"/>
      <c r="HB8" s="591"/>
      <c r="HC8" s="591"/>
      <c r="HD8" s="591"/>
      <c r="HE8" s="591"/>
      <c r="HF8" s="591"/>
      <c r="HG8" s="591"/>
      <c r="HH8" s="591"/>
      <c r="HI8" s="591"/>
      <c r="HJ8" s="591"/>
      <c r="HK8" s="591"/>
      <c r="HL8" s="591"/>
      <c r="HM8" s="591"/>
      <c r="HN8" s="591"/>
      <c r="HO8" s="591"/>
      <c r="HP8" s="591"/>
      <c r="HQ8" s="591"/>
      <c r="HR8" s="591"/>
      <c r="HS8" s="591"/>
      <c r="HT8" s="591"/>
      <c r="HU8" s="591"/>
      <c r="HV8" s="591"/>
      <c r="HW8" s="591"/>
      <c r="HX8" s="591"/>
      <c r="HY8" s="591"/>
      <c r="HZ8" s="591"/>
      <c r="IA8" s="591"/>
      <c r="IB8" s="591"/>
      <c r="IC8" s="591"/>
      <c r="ID8" s="591"/>
      <c r="IE8" s="591"/>
      <c r="IF8" s="591"/>
      <c r="IG8" s="591"/>
      <c r="IH8" s="591"/>
      <c r="II8" s="591"/>
      <c r="IJ8" s="591"/>
      <c r="IK8" s="591"/>
      <c r="IL8" s="591"/>
      <c r="IM8" s="591"/>
      <c r="IN8" s="591"/>
      <c r="IO8" s="591"/>
      <c r="IP8" s="591"/>
      <c r="IQ8" s="591"/>
      <c r="IR8" s="591"/>
      <c r="IS8" s="591"/>
      <c r="IT8" s="591"/>
      <c r="IU8" s="591"/>
      <c r="IV8" s="591"/>
      <c r="IW8" s="591"/>
      <c r="IX8" s="591"/>
      <c r="IY8" s="591"/>
      <c r="IZ8" s="591"/>
      <c r="JA8" s="591"/>
      <c r="JB8" s="591"/>
      <c r="JC8" s="591"/>
      <c r="JD8" s="591"/>
      <c r="JE8" s="591"/>
      <c r="JF8" s="591"/>
      <c r="JG8" s="591"/>
      <c r="JH8" s="591"/>
      <c r="JI8" s="591"/>
      <c r="JJ8" s="591"/>
    </row>
    <row r="9" spans="1:270" s="598" customFormat="1" ht="90.75" customHeight="1" thickBot="1" x14ac:dyDescent="0.25">
      <c r="A9" s="1172" t="s">
        <v>101</v>
      </c>
      <c r="B9" s="1173"/>
      <c r="C9" s="1173"/>
      <c r="D9" s="1174"/>
      <c r="E9" s="1175" t="s">
        <v>379</v>
      </c>
      <c r="F9" s="1176"/>
      <c r="G9" s="1175" t="s">
        <v>201</v>
      </c>
      <c r="H9" s="1176"/>
      <c r="I9" s="1176"/>
      <c r="J9" s="1177"/>
      <c r="K9" s="590"/>
      <c r="L9" s="607"/>
      <c r="M9" s="591"/>
      <c r="N9" s="591"/>
      <c r="O9" s="591"/>
      <c r="P9" s="591"/>
      <c r="Q9" s="591"/>
      <c r="R9" s="591"/>
      <c r="S9" s="591"/>
      <c r="T9" s="591"/>
      <c r="U9" s="591"/>
      <c r="V9" s="591"/>
      <c r="W9" s="591"/>
      <c r="X9" s="591"/>
      <c r="Y9" s="591"/>
      <c r="Z9" s="591"/>
      <c r="AA9" s="591"/>
      <c r="AB9" s="596">
        <v>4</v>
      </c>
      <c r="AC9" s="604" t="str">
        <f>D59</f>
        <v>N/A</v>
      </c>
      <c r="AD9" s="596" t="s">
        <v>224</v>
      </c>
      <c r="AE9" s="596"/>
      <c r="AF9" s="596"/>
      <c r="AG9" s="596"/>
      <c r="AH9" s="591"/>
      <c r="AI9" s="600">
        <v>6</v>
      </c>
      <c r="AJ9" s="601" t="str">
        <f>D86</f>
        <v>N/A</v>
      </c>
      <c r="AK9" s="603" t="s">
        <v>196</v>
      </c>
      <c r="AL9" s="591"/>
      <c r="AM9" s="591"/>
      <c r="AN9" s="591"/>
      <c r="AO9" s="591"/>
      <c r="AP9" s="591"/>
      <c r="AQ9" s="591"/>
      <c r="AR9" s="591"/>
      <c r="AS9" s="591"/>
      <c r="AT9" s="591"/>
      <c r="AU9" s="591"/>
      <c r="AV9" s="591"/>
      <c r="AW9" s="591"/>
      <c r="AX9" s="591"/>
      <c r="AY9" s="591"/>
      <c r="AZ9" s="591"/>
      <c r="BA9" s="591"/>
      <c r="BB9" s="591"/>
      <c r="BC9" s="591"/>
      <c r="BD9" s="591"/>
      <c r="BE9" s="591"/>
      <c r="BF9" s="591"/>
      <c r="BG9" s="591"/>
      <c r="BH9" s="591"/>
      <c r="BI9" s="591"/>
      <c r="BJ9" s="591"/>
      <c r="BK9" s="591"/>
      <c r="BL9" s="591"/>
      <c r="BM9" s="591"/>
      <c r="BN9" s="591"/>
      <c r="BO9" s="591"/>
      <c r="BP9" s="591"/>
      <c r="BQ9" s="591"/>
      <c r="BR9" s="591"/>
      <c r="BS9" s="591"/>
      <c r="BT9" s="591"/>
      <c r="BU9" s="591"/>
      <c r="BV9" s="591"/>
      <c r="BW9" s="591"/>
      <c r="BX9" s="591"/>
      <c r="BY9" s="591"/>
      <c r="BZ9" s="591"/>
      <c r="CA9" s="591"/>
      <c r="CB9" s="591"/>
      <c r="CC9" s="591"/>
      <c r="CD9" s="591"/>
      <c r="CE9" s="591"/>
      <c r="CF9" s="591"/>
      <c r="CG9" s="591"/>
      <c r="CH9" s="591"/>
      <c r="CI9" s="591"/>
      <c r="CJ9" s="591"/>
      <c r="CK9" s="591"/>
      <c r="CL9" s="591"/>
      <c r="CM9" s="591"/>
      <c r="CN9" s="591"/>
      <c r="CO9" s="591"/>
      <c r="CP9" s="591"/>
      <c r="CQ9" s="591"/>
      <c r="CR9" s="591"/>
      <c r="CS9" s="591"/>
      <c r="CT9" s="591"/>
      <c r="CU9" s="591"/>
      <c r="CV9" s="591"/>
      <c r="CW9" s="591"/>
      <c r="CX9" s="591"/>
      <c r="CY9" s="591"/>
      <c r="CZ9" s="591"/>
      <c r="DA9" s="591"/>
      <c r="DB9" s="591"/>
      <c r="DC9" s="591"/>
      <c r="DD9" s="591"/>
      <c r="DE9" s="591"/>
      <c r="DF9" s="591"/>
      <c r="DG9" s="591"/>
      <c r="DH9" s="591"/>
      <c r="DI9" s="591"/>
      <c r="DJ9" s="591"/>
      <c r="DK9" s="591"/>
      <c r="DL9" s="591"/>
      <c r="DM9" s="591"/>
      <c r="DN9" s="591"/>
      <c r="DO9" s="591"/>
      <c r="DP9" s="591"/>
      <c r="DQ9" s="591"/>
      <c r="DR9" s="591"/>
      <c r="DS9" s="591"/>
      <c r="DT9" s="591"/>
      <c r="DU9" s="591"/>
      <c r="DV9" s="591"/>
      <c r="DW9" s="591"/>
      <c r="DX9" s="591"/>
      <c r="DY9" s="591"/>
      <c r="DZ9" s="591"/>
      <c r="EA9" s="591"/>
      <c r="EB9" s="591"/>
      <c r="EC9" s="591"/>
      <c r="ED9" s="591"/>
      <c r="EE9" s="591"/>
      <c r="EF9" s="591"/>
      <c r="EG9" s="591"/>
      <c r="EH9" s="591"/>
      <c r="EI9" s="591"/>
      <c r="EJ9" s="591"/>
      <c r="EK9" s="591"/>
      <c r="EL9" s="591"/>
      <c r="EM9" s="591"/>
      <c r="EN9" s="591"/>
      <c r="EO9" s="591"/>
      <c r="EP9" s="591"/>
      <c r="EQ9" s="591"/>
      <c r="ER9" s="591"/>
      <c r="ES9" s="591"/>
      <c r="ET9" s="591"/>
      <c r="EU9" s="591"/>
      <c r="EV9" s="591"/>
      <c r="EW9" s="591"/>
      <c r="EX9" s="591"/>
      <c r="EY9" s="591"/>
      <c r="EZ9" s="591"/>
      <c r="FA9" s="591"/>
      <c r="FB9" s="591"/>
      <c r="FC9" s="591"/>
      <c r="FD9" s="591"/>
      <c r="FE9" s="591"/>
      <c r="FF9" s="591"/>
      <c r="FG9" s="591"/>
      <c r="FH9" s="591"/>
      <c r="FI9" s="591"/>
      <c r="FJ9" s="591"/>
      <c r="FK9" s="591"/>
      <c r="FL9" s="591"/>
      <c r="FM9" s="591"/>
      <c r="FN9" s="591"/>
      <c r="FO9" s="591"/>
      <c r="FP9" s="591"/>
      <c r="FQ9" s="591"/>
      <c r="FR9" s="591"/>
      <c r="FS9" s="591"/>
      <c r="FT9" s="591"/>
      <c r="FU9" s="591"/>
      <c r="FV9" s="591"/>
      <c r="FW9" s="591"/>
      <c r="FX9" s="591"/>
      <c r="FY9" s="591"/>
      <c r="FZ9" s="591"/>
      <c r="GA9" s="591"/>
      <c r="GB9" s="591"/>
      <c r="GC9" s="591"/>
      <c r="GD9" s="591"/>
      <c r="GE9" s="591"/>
      <c r="GF9" s="591"/>
      <c r="GG9" s="591"/>
      <c r="GH9" s="591"/>
      <c r="GI9" s="591"/>
      <c r="GJ9" s="591"/>
      <c r="GK9" s="591"/>
      <c r="GL9" s="591"/>
      <c r="GM9" s="591"/>
      <c r="GN9" s="591"/>
      <c r="GO9" s="591"/>
      <c r="GP9" s="591"/>
      <c r="GQ9" s="591"/>
      <c r="GR9" s="591"/>
      <c r="GS9" s="591"/>
      <c r="GT9" s="591"/>
      <c r="GU9" s="591"/>
      <c r="GV9" s="591"/>
      <c r="GW9" s="591"/>
      <c r="GX9" s="591"/>
      <c r="GY9" s="591"/>
      <c r="GZ9" s="591"/>
      <c r="HA9" s="591"/>
      <c r="HB9" s="591"/>
      <c r="HC9" s="591"/>
      <c r="HD9" s="591"/>
      <c r="HE9" s="591"/>
      <c r="HF9" s="591"/>
      <c r="HG9" s="591"/>
      <c r="HH9" s="591"/>
      <c r="HI9" s="591"/>
      <c r="HJ9" s="591"/>
      <c r="HK9" s="591"/>
      <c r="HL9" s="591"/>
      <c r="HM9" s="591"/>
      <c r="HN9" s="591"/>
      <c r="HO9" s="591"/>
      <c r="HP9" s="591"/>
      <c r="HQ9" s="591"/>
      <c r="HR9" s="591"/>
      <c r="HS9" s="591"/>
      <c r="HT9" s="591"/>
      <c r="HU9" s="591"/>
      <c r="HV9" s="591"/>
      <c r="HW9" s="591"/>
      <c r="HX9" s="591"/>
      <c r="HY9" s="591"/>
      <c r="HZ9" s="591"/>
      <c r="IA9" s="591"/>
      <c r="IB9" s="591"/>
      <c r="IC9" s="591"/>
      <c r="ID9" s="591"/>
      <c r="IE9" s="591"/>
      <c r="IF9" s="591"/>
      <c r="IG9" s="591"/>
      <c r="IH9" s="591"/>
      <c r="II9" s="591"/>
      <c r="IJ9" s="591"/>
      <c r="IK9" s="591"/>
      <c r="IL9" s="591"/>
      <c r="IM9" s="591"/>
      <c r="IN9" s="591"/>
      <c r="IO9" s="591"/>
      <c r="IP9" s="591"/>
      <c r="IQ9" s="591"/>
      <c r="IR9" s="591"/>
      <c r="IS9" s="591"/>
      <c r="IT9" s="591"/>
      <c r="IU9" s="591"/>
      <c r="IV9" s="591"/>
      <c r="IW9" s="591"/>
      <c r="IX9" s="591"/>
      <c r="IY9" s="591"/>
      <c r="IZ9" s="591"/>
      <c r="JA9" s="591"/>
      <c r="JB9" s="591"/>
      <c r="JC9" s="591"/>
      <c r="JD9" s="591"/>
      <c r="JE9" s="591"/>
      <c r="JF9" s="591"/>
      <c r="JG9" s="591"/>
      <c r="JH9" s="591"/>
      <c r="JI9" s="591"/>
      <c r="JJ9" s="591"/>
    </row>
    <row r="10" spans="1:270" s="607" customFormat="1" ht="25.15" customHeight="1" thickBot="1" x14ac:dyDescent="0.25">
      <c r="A10" s="608"/>
      <c r="B10" s="609"/>
      <c r="C10" s="608"/>
      <c r="D10" s="610"/>
      <c r="E10" s="610"/>
      <c r="F10" s="611"/>
      <c r="G10" s="610"/>
      <c r="H10" s="612"/>
      <c r="I10" s="612"/>
      <c r="J10" s="612"/>
      <c r="K10" s="612"/>
      <c r="M10" s="591"/>
      <c r="N10" s="591"/>
      <c r="O10" s="591"/>
      <c r="P10" s="591"/>
      <c r="Q10" s="591"/>
      <c r="R10" s="591"/>
      <c r="S10" s="591"/>
      <c r="T10" s="591"/>
      <c r="U10" s="591"/>
      <c r="V10" s="591"/>
      <c r="W10" s="591"/>
      <c r="X10" s="591"/>
      <c r="Y10" s="591"/>
      <c r="Z10" s="591"/>
      <c r="AA10" s="591"/>
      <c r="AB10" s="596">
        <v>5</v>
      </c>
      <c r="AC10" s="604" t="str">
        <f>D73</f>
        <v>N/A</v>
      </c>
      <c r="AD10" s="596" t="s">
        <v>229</v>
      </c>
      <c r="AE10" s="596"/>
      <c r="AF10" s="596"/>
      <c r="AG10" s="596"/>
      <c r="AH10" s="591"/>
      <c r="AI10" s="591"/>
      <c r="AJ10" s="591"/>
      <c r="AK10" s="591"/>
      <c r="AL10" s="591"/>
      <c r="AM10" s="591"/>
      <c r="AN10" s="591"/>
      <c r="AO10" s="591"/>
      <c r="AP10" s="591"/>
      <c r="AQ10" s="591"/>
      <c r="AR10" s="591"/>
      <c r="AS10" s="591"/>
      <c r="AT10" s="591"/>
      <c r="AU10" s="591"/>
      <c r="AV10" s="591"/>
      <c r="AW10" s="591"/>
      <c r="AX10" s="591"/>
      <c r="AY10" s="591"/>
      <c r="AZ10" s="591"/>
      <c r="BA10" s="591"/>
      <c r="BB10" s="591"/>
      <c r="BC10" s="591"/>
      <c r="BD10" s="591"/>
      <c r="BE10" s="591"/>
      <c r="BF10" s="591"/>
      <c r="BG10" s="591"/>
      <c r="BH10" s="591"/>
      <c r="BI10" s="591"/>
      <c r="BJ10" s="591"/>
      <c r="BK10" s="591"/>
      <c r="BL10" s="591"/>
      <c r="BM10" s="591"/>
      <c r="BN10" s="591"/>
      <c r="BO10" s="591"/>
      <c r="BP10" s="591"/>
      <c r="BQ10" s="591"/>
      <c r="BR10" s="591"/>
      <c r="BS10" s="591"/>
      <c r="BT10" s="591"/>
      <c r="BU10" s="591"/>
      <c r="BV10" s="591"/>
      <c r="BW10" s="591"/>
      <c r="BX10" s="591"/>
      <c r="BY10" s="591"/>
      <c r="BZ10" s="591"/>
      <c r="CA10" s="591"/>
      <c r="CB10" s="591"/>
      <c r="CC10" s="591"/>
      <c r="CD10" s="591"/>
      <c r="CE10" s="591"/>
      <c r="CF10" s="591"/>
      <c r="CG10" s="591"/>
      <c r="CH10" s="591"/>
      <c r="CI10" s="591"/>
      <c r="CJ10" s="591"/>
      <c r="CK10" s="591"/>
      <c r="CL10" s="591"/>
      <c r="CM10" s="591"/>
      <c r="CN10" s="591"/>
      <c r="CO10" s="591"/>
      <c r="CP10" s="591"/>
      <c r="CQ10" s="591"/>
      <c r="CR10" s="591"/>
      <c r="CS10" s="591"/>
      <c r="CT10" s="591"/>
      <c r="CU10" s="591"/>
      <c r="CV10" s="591"/>
      <c r="CW10" s="591"/>
      <c r="CX10" s="591"/>
      <c r="CY10" s="591"/>
      <c r="CZ10" s="591"/>
      <c r="DA10" s="591"/>
      <c r="DB10" s="591"/>
      <c r="DC10" s="591"/>
      <c r="DD10" s="591"/>
      <c r="DE10" s="591"/>
      <c r="DF10" s="591"/>
      <c r="DG10" s="591"/>
      <c r="DH10" s="591"/>
      <c r="DI10" s="591"/>
      <c r="DJ10" s="591"/>
      <c r="DK10" s="591"/>
      <c r="DL10" s="591"/>
      <c r="DM10" s="591"/>
      <c r="DN10" s="591"/>
      <c r="DO10" s="591"/>
      <c r="DP10" s="591"/>
      <c r="DQ10" s="591"/>
      <c r="DR10" s="591"/>
      <c r="DS10" s="591"/>
      <c r="DT10" s="591"/>
      <c r="DU10" s="591"/>
      <c r="DV10" s="591"/>
      <c r="DW10" s="591"/>
      <c r="DX10" s="591"/>
      <c r="DY10" s="591"/>
      <c r="DZ10" s="591"/>
      <c r="EA10" s="591"/>
      <c r="EB10" s="591"/>
      <c r="EC10" s="591"/>
      <c r="ED10" s="591"/>
      <c r="EE10" s="591"/>
      <c r="EF10" s="591"/>
      <c r="EG10" s="591"/>
      <c r="EH10" s="591"/>
      <c r="EI10" s="591"/>
      <c r="EJ10" s="591"/>
      <c r="EK10" s="591"/>
      <c r="EL10" s="591"/>
      <c r="EM10" s="591"/>
      <c r="EN10" s="591"/>
      <c r="EO10" s="591"/>
      <c r="EP10" s="591"/>
      <c r="EQ10" s="591"/>
      <c r="ER10" s="591"/>
      <c r="ES10" s="591"/>
      <c r="ET10" s="591"/>
      <c r="EU10" s="591"/>
      <c r="EV10" s="591"/>
      <c r="EW10" s="591"/>
      <c r="EX10" s="591"/>
      <c r="EY10" s="591"/>
      <c r="EZ10" s="591"/>
      <c r="FA10" s="591"/>
      <c r="FB10" s="591"/>
      <c r="FC10" s="591"/>
      <c r="FD10" s="591"/>
      <c r="FE10" s="591"/>
      <c r="FF10" s="591"/>
      <c r="FG10" s="591"/>
      <c r="FH10" s="591"/>
      <c r="FI10" s="591"/>
      <c r="FJ10" s="591"/>
      <c r="FK10" s="591"/>
      <c r="FL10" s="591"/>
      <c r="FM10" s="591"/>
      <c r="FN10" s="591"/>
      <c r="FO10" s="591"/>
      <c r="FP10" s="591"/>
      <c r="FQ10" s="591"/>
      <c r="FR10" s="591"/>
      <c r="FS10" s="591"/>
      <c r="FT10" s="591"/>
      <c r="FU10" s="591"/>
      <c r="FV10" s="591"/>
      <c r="FW10" s="591"/>
      <c r="FX10" s="591"/>
      <c r="FY10" s="591"/>
      <c r="FZ10" s="591"/>
      <c r="GA10" s="591"/>
      <c r="GB10" s="591"/>
      <c r="GC10" s="591"/>
      <c r="GD10" s="591"/>
      <c r="GE10" s="591"/>
      <c r="GF10" s="591"/>
      <c r="GG10" s="591"/>
      <c r="GH10" s="591"/>
      <c r="GI10" s="591"/>
      <c r="GJ10" s="591"/>
      <c r="GK10" s="591"/>
      <c r="GL10" s="591"/>
      <c r="GM10" s="591"/>
      <c r="GN10" s="591"/>
      <c r="GO10" s="591"/>
      <c r="GP10" s="591"/>
      <c r="GQ10" s="591"/>
      <c r="GR10" s="591"/>
      <c r="GS10" s="591"/>
      <c r="GT10" s="591"/>
      <c r="GU10" s="591"/>
      <c r="GV10" s="591"/>
      <c r="GW10" s="591"/>
      <c r="GX10" s="591"/>
      <c r="GY10" s="591"/>
      <c r="GZ10" s="591"/>
      <c r="HA10" s="591"/>
      <c r="HB10" s="591"/>
      <c r="HC10" s="591"/>
      <c r="HD10" s="591"/>
      <c r="HE10" s="591"/>
      <c r="HF10" s="591"/>
      <c r="HG10" s="591"/>
      <c r="HH10" s="591"/>
      <c r="HI10" s="591"/>
      <c r="HJ10" s="591"/>
      <c r="HK10" s="591"/>
      <c r="HL10" s="591"/>
      <c r="HM10" s="591"/>
      <c r="HN10" s="591"/>
      <c r="HO10" s="591"/>
      <c r="HP10" s="591"/>
      <c r="HQ10" s="591"/>
      <c r="HR10" s="591"/>
      <c r="HS10" s="591"/>
      <c r="HT10" s="591"/>
      <c r="HU10" s="591"/>
      <c r="HV10" s="591"/>
      <c r="HW10" s="591"/>
      <c r="HX10" s="591"/>
      <c r="HY10" s="591"/>
      <c r="HZ10" s="591"/>
      <c r="IA10" s="591"/>
      <c r="IB10" s="591"/>
      <c r="IC10" s="591"/>
      <c r="ID10" s="591"/>
      <c r="IE10" s="591"/>
      <c r="IF10" s="591"/>
      <c r="IG10" s="591"/>
      <c r="IH10" s="591"/>
      <c r="II10" s="591"/>
      <c r="IJ10" s="591"/>
      <c r="IK10" s="591"/>
      <c r="IL10" s="591"/>
      <c r="IM10" s="591"/>
      <c r="IN10" s="591"/>
      <c r="IO10" s="591"/>
      <c r="IP10" s="591"/>
      <c r="IQ10" s="591"/>
      <c r="IR10" s="591"/>
      <c r="IS10" s="591"/>
      <c r="IT10" s="591"/>
      <c r="IU10" s="591"/>
      <c r="IV10" s="591"/>
      <c r="IW10" s="591"/>
      <c r="IX10" s="591"/>
      <c r="IY10" s="591"/>
      <c r="IZ10" s="591"/>
      <c r="JA10" s="591"/>
      <c r="JB10" s="591"/>
      <c r="JC10" s="591"/>
      <c r="JD10" s="591"/>
      <c r="JE10" s="591"/>
      <c r="JF10" s="591"/>
      <c r="JG10" s="591"/>
      <c r="JH10" s="591"/>
      <c r="JI10" s="591"/>
      <c r="JJ10" s="591"/>
    </row>
    <row r="11" spans="1:270" ht="37.5" customHeight="1" x14ac:dyDescent="0.2">
      <c r="A11" s="1178" t="s">
        <v>107</v>
      </c>
      <c r="B11" s="1179"/>
      <c r="C11" s="1179"/>
      <c r="D11" s="1179"/>
      <c r="E11" s="1179"/>
      <c r="F11" s="1179"/>
      <c r="G11" s="1179"/>
      <c r="H11" s="1180"/>
      <c r="I11" s="1180"/>
      <c r="J11" s="1181"/>
      <c r="K11" s="590"/>
      <c r="AB11" s="596">
        <v>6</v>
      </c>
      <c r="AC11" s="604" t="str">
        <f>D81</f>
        <v>N/A</v>
      </c>
      <c r="AD11" s="596" t="s">
        <v>197</v>
      </c>
      <c r="AE11" s="596"/>
      <c r="AF11" s="596"/>
      <c r="AG11" s="596"/>
    </row>
    <row r="12" spans="1:270" s="598" customFormat="1" ht="30" customHeight="1" x14ac:dyDescent="0.2">
      <c r="A12" s="1182" t="s">
        <v>213</v>
      </c>
      <c r="B12" s="1183"/>
      <c r="C12" s="1183"/>
      <c r="D12" s="614"/>
      <c r="E12" s="615"/>
      <c r="F12" s="1184" t="s">
        <v>51</v>
      </c>
      <c r="G12" s="1185"/>
      <c r="H12" s="1185"/>
      <c r="I12" s="1185"/>
      <c r="J12" s="1186"/>
      <c r="K12" s="590"/>
      <c r="L12" s="613"/>
      <c r="M12" s="591"/>
      <c r="N12" s="591"/>
      <c r="O12" s="591"/>
      <c r="P12" s="591"/>
      <c r="Q12" s="591"/>
      <c r="R12" s="591"/>
      <c r="S12" s="591"/>
      <c r="T12" s="591"/>
      <c r="U12" s="591"/>
      <c r="V12" s="591"/>
      <c r="W12" s="591"/>
      <c r="X12" s="591"/>
      <c r="Y12" s="591"/>
      <c r="Z12" s="591"/>
      <c r="AA12" s="591"/>
      <c r="AB12" s="596"/>
      <c r="AC12" s="596"/>
      <c r="AD12" s="596"/>
      <c r="AE12" s="596"/>
      <c r="AF12" s="596"/>
      <c r="AG12" s="596"/>
      <c r="AH12" s="591"/>
      <c r="AI12" s="591"/>
      <c r="AJ12" s="591"/>
      <c r="AK12" s="591"/>
      <c r="AL12" s="591"/>
      <c r="AM12" s="591"/>
      <c r="AN12" s="591"/>
      <c r="AO12" s="591"/>
      <c r="AP12" s="591"/>
      <c r="AQ12" s="591"/>
      <c r="AR12" s="591"/>
      <c r="AS12" s="591"/>
      <c r="AT12" s="591"/>
      <c r="AU12" s="591"/>
      <c r="AV12" s="591"/>
      <c r="AW12" s="591"/>
      <c r="AX12" s="591"/>
      <c r="AY12" s="591"/>
      <c r="AZ12" s="591"/>
      <c r="BA12" s="591"/>
      <c r="BB12" s="591"/>
      <c r="BC12" s="591"/>
      <c r="BD12" s="591"/>
      <c r="BE12" s="591"/>
      <c r="BF12" s="591"/>
      <c r="BG12" s="591"/>
      <c r="BH12" s="591"/>
      <c r="BI12" s="591"/>
      <c r="BJ12" s="591"/>
      <c r="BK12" s="591"/>
      <c r="BL12" s="591"/>
      <c r="BM12" s="591"/>
      <c r="BN12" s="591"/>
      <c r="BO12" s="591"/>
      <c r="BP12" s="591"/>
      <c r="BQ12" s="591"/>
      <c r="BR12" s="591"/>
      <c r="BS12" s="591"/>
      <c r="BT12" s="591"/>
      <c r="BU12" s="591"/>
      <c r="BV12" s="591"/>
      <c r="BW12" s="591"/>
      <c r="BX12" s="591"/>
      <c r="BY12" s="591"/>
      <c r="BZ12" s="591"/>
      <c r="CA12" s="591"/>
      <c r="CB12" s="591"/>
      <c r="CC12" s="591"/>
      <c r="CD12" s="591"/>
      <c r="CE12" s="591"/>
      <c r="CF12" s="591"/>
      <c r="CG12" s="591"/>
      <c r="CH12" s="591"/>
      <c r="CI12" s="591"/>
      <c r="CJ12" s="591"/>
      <c r="CK12" s="591"/>
      <c r="CL12" s="591"/>
      <c r="CM12" s="591"/>
      <c r="CN12" s="591"/>
      <c r="CO12" s="591"/>
      <c r="CP12" s="591"/>
      <c r="CQ12" s="591"/>
      <c r="CR12" s="591"/>
      <c r="CS12" s="591"/>
      <c r="CT12" s="591"/>
      <c r="CU12" s="591"/>
      <c r="CV12" s="591"/>
      <c r="CW12" s="591"/>
      <c r="CX12" s="591"/>
      <c r="CY12" s="591"/>
      <c r="CZ12" s="591"/>
      <c r="DA12" s="591"/>
      <c r="DB12" s="591"/>
      <c r="DC12" s="591"/>
      <c r="DD12" s="591"/>
      <c r="DE12" s="591"/>
      <c r="DF12" s="591"/>
      <c r="DG12" s="591"/>
      <c r="DH12" s="591"/>
      <c r="DI12" s="591"/>
      <c r="DJ12" s="591"/>
      <c r="DK12" s="591"/>
      <c r="DL12" s="591"/>
      <c r="DM12" s="591"/>
      <c r="DN12" s="591"/>
      <c r="DO12" s="591"/>
      <c r="DP12" s="591"/>
      <c r="DQ12" s="591"/>
      <c r="DR12" s="591"/>
      <c r="DS12" s="591"/>
      <c r="DT12" s="591"/>
      <c r="DU12" s="591"/>
      <c r="DV12" s="591"/>
      <c r="DW12" s="591"/>
      <c r="DX12" s="591"/>
      <c r="DY12" s="591"/>
      <c r="DZ12" s="591"/>
      <c r="EA12" s="591"/>
      <c r="EB12" s="591"/>
      <c r="EC12" s="591"/>
      <c r="ED12" s="591"/>
      <c r="EE12" s="591"/>
      <c r="EF12" s="591"/>
      <c r="EG12" s="591"/>
      <c r="EH12" s="591"/>
      <c r="EI12" s="591"/>
      <c r="EJ12" s="591"/>
      <c r="EK12" s="591"/>
      <c r="EL12" s="591"/>
      <c r="EM12" s="591"/>
      <c r="EN12" s="591"/>
      <c r="EO12" s="591"/>
      <c r="EP12" s="591"/>
      <c r="EQ12" s="591"/>
      <c r="ER12" s="591"/>
      <c r="ES12" s="591"/>
      <c r="ET12" s="591"/>
      <c r="EU12" s="591"/>
      <c r="EV12" s="591"/>
      <c r="EW12" s="591"/>
      <c r="EX12" s="591"/>
      <c r="EY12" s="591"/>
      <c r="EZ12" s="591"/>
      <c r="FA12" s="591"/>
      <c r="FB12" s="591"/>
      <c r="FC12" s="591"/>
      <c r="FD12" s="591"/>
      <c r="FE12" s="591"/>
      <c r="FF12" s="591"/>
      <c r="FG12" s="591"/>
      <c r="FH12" s="591"/>
      <c r="FI12" s="591"/>
      <c r="FJ12" s="591"/>
      <c r="FK12" s="591"/>
      <c r="FL12" s="591"/>
      <c r="FM12" s="591"/>
      <c r="FN12" s="591"/>
      <c r="FO12" s="591"/>
      <c r="FP12" s="591"/>
      <c r="FQ12" s="591"/>
      <c r="FR12" s="591"/>
      <c r="FS12" s="591"/>
      <c r="FT12" s="591"/>
      <c r="FU12" s="591"/>
      <c r="FV12" s="591"/>
      <c r="FW12" s="591"/>
      <c r="FX12" s="591"/>
      <c r="FY12" s="591"/>
      <c r="FZ12" s="591"/>
      <c r="GA12" s="591"/>
      <c r="GB12" s="591"/>
      <c r="GC12" s="591"/>
      <c r="GD12" s="591"/>
      <c r="GE12" s="591"/>
      <c r="GF12" s="591"/>
      <c r="GG12" s="591"/>
      <c r="GH12" s="591"/>
      <c r="GI12" s="591"/>
      <c r="GJ12" s="591"/>
      <c r="GK12" s="591"/>
      <c r="GL12" s="591"/>
      <c r="GM12" s="591"/>
      <c r="GN12" s="591"/>
      <c r="GO12" s="591"/>
      <c r="GP12" s="591"/>
      <c r="GQ12" s="591"/>
      <c r="GR12" s="591"/>
      <c r="GS12" s="591"/>
      <c r="GT12" s="591"/>
      <c r="GU12" s="591"/>
      <c r="GV12" s="591"/>
      <c r="GW12" s="591"/>
      <c r="GX12" s="591"/>
      <c r="GY12" s="591"/>
      <c r="GZ12" s="591"/>
      <c r="HA12" s="591"/>
      <c r="HB12" s="591"/>
      <c r="HC12" s="591"/>
      <c r="HD12" s="591"/>
      <c r="HE12" s="591"/>
      <c r="HF12" s="591"/>
      <c r="HG12" s="591"/>
      <c r="HH12" s="591"/>
      <c r="HI12" s="591"/>
      <c r="HJ12" s="591"/>
      <c r="HK12" s="591"/>
      <c r="HL12" s="591"/>
      <c r="HM12" s="591"/>
      <c r="HN12" s="591"/>
      <c r="HO12" s="591"/>
      <c r="HP12" s="591"/>
      <c r="HQ12" s="591"/>
      <c r="HR12" s="591"/>
      <c r="HS12" s="591"/>
      <c r="HT12" s="591"/>
      <c r="HU12" s="591"/>
      <c r="HV12" s="591"/>
      <c r="HW12" s="591"/>
      <c r="HX12" s="591"/>
      <c r="HY12" s="591"/>
      <c r="HZ12" s="591"/>
      <c r="IA12" s="591"/>
      <c r="IB12" s="591"/>
      <c r="IC12" s="591"/>
      <c r="ID12" s="591"/>
      <c r="IE12" s="591"/>
      <c r="IF12" s="591"/>
      <c r="IG12" s="591"/>
      <c r="IH12" s="591"/>
      <c r="II12" s="591"/>
      <c r="IJ12" s="591"/>
      <c r="IK12" s="591"/>
      <c r="IL12" s="591"/>
      <c r="IM12" s="591"/>
      <c r="IN12" s="591"/>
      <c r="IO12" s="591"/>
      <c r="IP12" s="591"/>
      <c r="IQ12" s="591"/>
      <c r="IR12" s="591"/>
      <c r="IS12" s="591"/>
      <c r="IT12" s="591"/>
      <c r="IU12" s="591"/>
      <c r="IV12" s="591"/>
      <c r="IW12" s="591"/>
      <c r="IX12" s="591"/>
      <c r="IY12" s="591"/>
      <c r="IZ12" s="591"/>
      <c r="JA12" s="591"/>
      <c r="JB12" s="591"/>
      <c r="JC12" s="591"/>
      <c r="JD12" s="591"/>
      <c r="JE12" s="591"/>
      <c r="JF12" s="591"/>
      <c r="JG12" s="591"/>
      <c r="JH12" s="591"/>
      <c r="JI12" s="591"/>
      <c r="JJ12" s="591"/>
    </row>
    <row r="13" spans="1:270" ht="57" customHeight="1" x14ac:dyDescent="0.2">
      <c r="A13" s="616"/>
      <c r="B13" s="617"/>
      <c r="C13" s="1190" t="s">
        <v>207</v>
      </c>
      <c r="D13" s="1191"/>
      <c r="E13" s="618" t="str">
        <f>IF(Information_Page!G7=0,"-",Information_Page!G7)</f>
        <v>-</v>
      </c>
      <c r="F13" s="1187"/>
      <c r="G13" s="1188"/>
      <c r="H13" s="1188"/>
      <c r="I13" s="1188"/>
      <c r="J13" s="1189"/>
      <c r="K13" s="590"/>
      <c r="L13" s="607"/>
      <c r="AB13" s="596"/>
      <c r="AC13" s="596"/>
      <c r="AD13" s="596"/>
      <c r="AE13" s="596"/>
      <c r="AF13" s="596"/>
      <c r="AG13" s="596"/>
    </row>
    <row r="14" spans="1:270" s="598" customFormat="1" ht="53.25" customHeight="1" x14ac:dyDescent="0.2">
      <c r="A14" s="619">
        <v>1</v>
      </c>
      <c r="B14" s="620"/>
      <c r="C14" s="621" t="s">
        <v>184</v>
      </c>
      <c r="D14" s="622" t="str">
        <f>IF(E14="Yes",1.33,IF(E14="No",0,"-"))</f>
        <v>-</v>
      </c>
      <c r="E14" s="623"/>
      <c r="F14" s="1192"/>
      <c r="G14" s="1193"/>
      <c r="H14" s="1193"/>
      <c r="I14" s="1193"/>
      <c r="J14" s="1194"/>
      <c r="K14" s="590"/>
      <c r="L14" s="607"/>
      <c r="M14" s="591"/>
      <c r="N14" s="591"/>
      <c r="O14" s="591"/>
      <c r="P14" s="591"/>
      <c r="Q14" s="591"/>
      <c r="R14" s="591"/>
      <c r="S14" s="591"/>
      <c r="T14" s="591"/>
      <c r="U14" s="591"/>
      <c r="V14" s="591"/>
      <c r="W14" s="591"/>
      <c r="X14" s="591"/>
      <c r="Y14" s="591"/>
      <c r="Z14" s="591"/>
      <c r="AA14" s="591"/>
      <c r="AB14" s="596" t="s">
        <v>108</v>
      </c>
      <c r="AC14" s="596"/>
      <c r="AD14" s="596"/>
      <c r="AE14" s="596"/>
      <c r="AF14" s="596"/>
      <c r="AG14" s="596"/>
      <c r="AH14" s="591"/>
      <c r="AI14" s="591"/>
      <c r="AJ14" s="591"/>
      <c r="AK14" s="591"/>
      <c r="AL14" s="591"/>
      <c r="AM14" s="591"/>
      <c r="AN14" s="591"/>
      <c r="AO14" s="591"/>
      <c r="AP14" s="591"/>
      <c r="AQ14" s="591"/>
      <c r="AR14" s="591"/>
      <c r="AS14" s="591"/>
      <c r="AT14" s="591"/>
      <c r="AU14" s="591"/>
      <c r="AV14" s="591"/>
      <c r="AW14" s="591"/>
      <c r="AX14" s="591"/>
      <c r="AY14" s="591"/>
      <c r="AZ14" s="591"/>
      <c r="BA14" s="591"/>
      <c r="BB14" s="591"/>
      <c r="BC14" s="591"/>
      <c r="BD14" s="591"/>
      <c r="BE14" s="591"/>
      <c r="BF14" s="591"/>
      <c r="BG14" s="591"/>
      <c r="BH14" s="591"/>
      <c r="BI14" s="591"/>
      <c r="BJ14" s="591"/>
      <c r="BK14" s="591"/>
      <c r="BL14" s="591"/>
      <c r="BM14" s="591"/>
      <c r="BN14" s="591"/>
      <c r="BO14" s="591"/>
      <c r="BP14" s="591"/>
      <c r="BQ14" s="591"/>
      <c r="BR14" s="591"/>
      <c r="BS14" s="591"/>
      <c r="BT14" s="591"/>
      <c r="BU14" s="591"/>
      <c r="BV14" s="591"/>
      <c r="BW14" s="591"/>
      <c r="BX14" s="591"/>
      <c r="BY14" s="591"/>
      <c r="BZ14" s="591"/>
      <c r="CA14" s="591"/>
      <c r="CB14" s="591"/>
      <c r="CC14" s="591"/>
      <c r="CD14" s="591"/>
      <c r="CE14" s="591"/>
      <c r="CF14" s="591"/>
      <c r="CG14" s="591"/>
      <c r="CH14" s="591"/>
      <c r="CI14" s="591"/>
      <c r="CJ14" s="591"/>
      <c r="CK14" s="591"/>
      <c r="CL14" s="591"/>
      <c r="CM14" s="591"/>
      <c r="CN14" s="591"/>
      <c r="CO14" s="591"/>
      <c r="CP14" s="591"/>
      <c r="CQ14" s="591"/>
      <c r="CR14" s="591"/>
      <c r="CS14" s="591"/>
      <c r="CT14" s="591"/>
      <c r="CU14" s="591"/>
      <c r="CV14" s="591"/>
      <c r="CW14" s="591"/>
      <c r="CX14" s="591"/>
      <c r="CY14" s="591"/>
      <c r="CZ14" s="591"/>
      <c r="DA14" s="591"/>
      <c r="DB14" s="591"/>
      <c r="DC14" s="591"/>
      <c r="DD14" s="591"/>
      <c r="DE14" s="591"/>
      <c r="DF14" s="591"/>
      <c r="DG14" s="591"/>
      <c r="DH14" s="591"/>
      <c r="DI14" s="591"/>
      <c r="DJ14" s="591"/>
      <c r="DK14" s="591"/>
      <c r="DL14" s="591"/>
      <c r="DM14" s="591"/>
      <c r="DN14" s="591"/>
      <c r="DO14" s="591"/>
      <c r="DP14" s="591"/>
      <c r="DQ14" s="591"/>
      <c r="DR14" s="591"/>
      <c r="DS14" s="591"/>
      <c r="DT14" s="591"/>
      <c r="DU14" s="591"/>
      <c r="DV14" s="591"/>
      <c r="DW14" s="591"/>
      <c r="DX14" s="591"/>
      <c r="DY14" s="591"/>
      <c r="DZ14" s="591"/>
      <c r="EA14" s="591"/>
      <c r="EB14" s="591"/>
      <c r="EC14" s="591"/>
      <c r="ED14" s="591"/>
      <c r="EE14" s="591"/>
      <c r="EF14" s="591"/>
      <c r="EG14" s="591"/>
      <c r="EH14" s="591"/>
      <c r="EI14" s="591"/>
      <c r="EJ14" s="591"/>
      <c r="EK14" s="591"/>
      <c r="EL14" s="591"/>
      <c r="EM14" s="591"/>
      <c r="EN14" s="591"/>
      <c r="EO14" s="591"/>
      <c r="EP14" s="591"/>
      <c r="EQ14" s="591"/>
      <c r="ER14" s="591"/>
      <c r="ES14" s="591"/>
      <c r="ET14" s="591"/>
      <c r="EU14" s="591"/>
      <c r="EV14" s="591"/>
      <c r="EW14" s="591"/>
      <c r="EX14" s="591"/>
      <c r="EY14" s="591"/>
      <c r="EZ14" s="591"/>
      <c r="FA14" s="591"/>
      <c r="FB14" s="591"/>
      <c r="FC14" s="591"/>
      <c r="FD14" s="591"/>
      <c r="FE14" s="591"/>
      <c r="FF14" s="591"/>
      <c r="FG14" s="591"/>
      <c r="FH14" s="591"/>
      <c r="FI14" s="591"/>
      <c r="FJ14" s="591"/>
      <c r="FK14" s="591"/>
      <c r="FL14" s="591"/>
      <c r="FM14" s="591"/>
      <c r="FN14" s="591"/>
      <c r="FO14" s="591"/>
      <c r="FP14" s="591"/>
      <c r="FQ14" s="591"/>
      <c r="FR14" s="591"/>
      <c r="FS14" s="591"/>
      <c r="FT14" s="591"/>
      <c r="FU14" s="591"/>
      <c r="FV14" s="591"/>
      <c r="FW14" s="591"/>
      <c r="FX14" s="591"/>
      <c r="FY14" s="591"/>
      <c r="FZ14" s="591"/>
      <c r="GA14" s="591"/>
      <c r="GB14" s="591"/>
      <c r="GC14" s="591"/>
      <c r="GD14" s="591"/>
      <c r="GE14" s="591"/>
      <c r="GF14" s="591"/>
      <c r="GG14" s="591"/>
      <c r="GH14" s="591"/>
      <c r="GI14" s="591"/>
      <c r="GJ14" s="591"/>
      <c r="GK14" s="591"/>
      <c r="GL14" s="591"/>
      <c r="GM14" s="591"/>
      <c r="GN14" s="591"/>
      <c r="GO14" s="591"/>
      <c r="GP14" s="591"/>
      <c r="GQ14" s="591"/>
      <c r="GR14" s="591"/>
      <c r="GS14" s="591"/>
      <c r="GT14" s="591"/>
      <c r="GU14" s="591"/>
      <c r="GV14" s="591"/>
      <c r="GW14" s="591"/>
      <c r="GX14" s="591"/>
      <c r="GY14" s="591"/>
      <c r="GZ14" s="591"/>
      <c r="HA14" s="591"/>
      <c r="HB14" s="591"/>
      <c r="HC14" s="591"/>
      <c r="HD14" s="591"/>
      <c r="HE14" s="591"/>
      <c r="HF14" s="591"/>
      <c r="HG14" s="591"/>
      <c r="HH14" s="591"/>
      <c r="HI14" s="591"/>
      <c r="HJ14" s="591"/>
      <c r="HK14" s="591"/>
      <c r="HL14" s="591"/>
      <c r="HM14" s="591"/>
      <c r="HN14" s="591"/>
      <c r="HO14" s="591"/>
      <c r="HP14" s="591"/>
      <c r="HQ14" s="591"/>
      <c r="HR14" s="591"/>
      <c r="HS14" s="591"/>
      <c r="HT14" s="591"/>
      <c r="HU14" s="591"/>
      <c r="HV14" s="591"/>
      <c r="HW14" s="591"/>
      <c r="HX14" s="591"/>
      <c r="HY14" s="591"/>
      <c r="HZ14" s="591"/>
      <c r="IA14" s="591"/>
      <c r="IB14" s="591"/>
      <c r="IC14" s="591"/>
      <c r="ID14" s="591"/>
      <c r="IE14" s="591"/>
      <c r="IF14" s="591"/>
      <c r="IG14" s="591"/>
      <c r="IH14" s="591"/>
      <c r="II14" s="591"/>
      <c r="IJ14" s="591"/>
      <c r="IK14" s="591"/>
      <c r="IL14" s="591"/>
      <c r="IM14" s="591"/>
      <c r="IN14" s="591"/>
      <c r="IO14" s="591"/>
      <c r="IP14" s="591"/>
      <c r="IQ14" s="591"/>
      <c r="IR14" s="591"/>
      <c r="IS14" s="591"/>
      <c r="IT14" s="591"/>
      <c r="IU14" s="591"/>
      <c r="IV14" s="591"/>
      <c r="IW14" s="591"/>
      <c r="IX14" s="591"/>
      <c r="IY14" s="591"/>
      <c r="IZ14" s="591"/>
      <c r="JA14" s="591"/>
      <c r="JB14" s="591"/>
      <c r="JC14" s="591"/>
      <c r="JD14" s="591"/>
      <c r="JE14" s="591"/>
      <c r="JF14" s="591"/>
      <c r="JG14" s="591"/>
      <c r="JH14" s="591"/>
      <c r="JI14" s="591"/>
      <c r="JJ14" s="591"/>
    </row>
    <row r="15" spans="1:270" s="598" customFormat="1" ht="42" customHeight="1" x14ac:dyDescent="0.2">
      <c r="A15" s="619">
        <v>2</v>
      </c>
      <c r="B15" s="620"/>
      <c r="C15" s="621" t="s">
        <v>384</v>
      </c>
      <c r="D15" s="624"/>
      <c r="E15" s="623"/>
      <c r="F15" s="1192"/>
      <c r="G15" s="1193"/>
      <c r="H15" s="1193"/>
      <c r="I15" s="1193"/>
      <c r="J15" s="1194"/>
      <c r="K15" s="590"/>
      <c r="L15" s="613"/>
      <c r="M15" s="591"/>
      <c r="N15" s="591"/>
      <c r="O15" s="591"/>
      <c r="P15" s="591"/>
      <c r="Q15" s="591"/>
      <c r="R15" s="591"/>
      <c r="S15" s="591"/>
      <c r="T15" s="591"/>
      <c r="U15" s="591"/>
      <c r="V15" s="591"/>
      <c r="W15" s="591"/>
      <c r="X15" s="591"/>
      <c r="Y15" s="591"/>
      <c r="Z15" s="591"/>
      <c r="AA15" s="591"/>
      <c r="AB15" s="596" t="str">
        <f>E13</f>
        <v>-</v>
      </c>
      <c r="AC15" s="625" t="str">
        <f>E16</f>
        <v>-</v>
      </c>
      <c r="AD15" s="596"/>
      <c r="AE15" s="596"/>
      <c r="AF15" s="596"/>
      <c r="AG15" s="596"/>
      <c r="AH15" s="591"/>
      <c r="AI15" s="591"/>
      <c r="AJ15" s="591"/>
      <c r="AK15" s="591"/>
      <c r="AL15" s="591"/>
      <c r="AM15" s="591"/>
      <c r="AN15" s="591"/>
      <c r="AO15" s="591"/>
      <c r="AP15" s="591"/>
      <c r="AQ15" s="591"/>
      <c r="AR15" s="591"/>
      <c r="AS15" s="591"/>
      <c r="AT15" s="591"/>
      <c r="AU15" s="591"/>
      <c r="AV15" s="591"/>
      <c r="AW15" s="591"/>
      <c r="AX15" s="591"/>
      <c r="AY15" s="591"/>
      <c r="AZ15" s="591"/>
      <c r="BA15" s="591"/>
      <c r="BB15" s="591"/>
      <c r="BC15" s="591"/>
      <c r="BD15" s="591"/>
      <c r="BE15" s="591"/>
      <c r="BF15" s="591"/>
      <c r="BG15" s="591"/>
      <c r="BH15" s="591"/>
      <c r="BI15" s="591"/>
      <c r="BJ15" s="591"/>
      <c r="BK15" s="591"/>
      <c r="BL15" s="591"/>
      <c r="BM15" s="591"/>
      <c r="BN15" s="591"/>
      <c r="BO15" s="591"/>
      <c r="BP15" s="591"/>
      <c r="BQ15" s="591"/>
      <c r="BR15" s="591"/>
      <c r="BS15" s="591"/>
      <c r="BT15" s="591"/>
      <c r="BU15" s="591"/>
      <c r="BV15" s="591"/>
      <c r="BW15" s="591"/>
      <c r="BX15" s="591"/>
      <c r="BY15" s="591"/>
      <c r="BZ15" s="591"/>
      <c r="CA15" s="591"/>
      <c r="CB15" s="591"/>
      <c r="CC15" s="591"/>
      <c r="CD15" s="591"/>
      <c r="CE15" s="591"/>
      <c r="CF15" s="591"/>
      <c r="CG15" s="591"/>
      <c r="CH15" s="591"/>
      <c r="CI15" s="591"/>
      <c r="CJ15" s="591"/>
      <c r="CK15" s="591"/>
      <c r="CL15" s="591"/>
      <c r="CM15" s="591"/>
      <c r="CN15" s="591"/>
      <c r="CO15" s="591"/>
      <c r="CP15" s="591"/>
      <c r="CQ15" s="591"/>
      <c r="CR15" s="591"/>
      <c r="CS15" s="591"/>
      <c r="CT15" s="591"/>
      <c r="CU15" s="591"/>
      <c r="CV15" s="591"/>
      <c r="CW15" s="591"/>
      <c r="CX15" s="591"/>
      <c r="CY15" s="591"/>
      <c r="CZ15" s="591"/>
      <c r="DA15" s="591"/>
      <c r="DB15" s="591"/>
      <c r="DC15" s="591"/>
      <c r="DD15" s="591"/>
      <c r="DE15" s="591"/>
      <c r="DF15" s="591"/>
      <c r="DG15" s="591"/>
      <c r="DH15" s="591"/>
      <c r="DI15" s="591"/>
      <c r="DJ15" s="591"/>
      <c r="DK15" s="591"/>
      <c r="DL15" s="591"/>
      <c r="DM15" s="591"/>
      <c r="DN15" s="591"/>
      <c r="DO15" s="591"/>
      <c r="DP15" s="591"/>
      <c r="DQ15" s="591"/>
      <c r="DR15" s="591"/>
      <c r="DS15" s="591"/>
      <c r="DT15" s="591"/>
      <c r="DU15" s="591"/>
      <c r="DV15" s="591"/>
      <c r="DW15" s="591"/>
      <c r="DX15" s="591"/>
      <c r="DY15" s="591"/>
      <c r="DZ15" s="591"/>
      <c r="EA15" s="591"/>
      <c r="EB15" s="591"/>
      <c r="EC15" s="591"/>
      <c r="ED15" s="591"/>
      <c r="EE15" s="591"/>
      <c r="EF15" s="591"/>
      <c r="EG15" s="591"/>
      <c r="EH15" s="591"/>
      <c r="EI15" s="591"/>
      <c r="EJ15" s="591"/>
      <c r="EK15" s="591"/>
      <c r="EL15" s="591"/>
      <c r="EM15" s="591"/>
      <c r="EN15" s="591"/>
      <c r="EO15" s="591"/>
      <c r="EP15" s="591"/>
      <c r="EQ15" s="591"/>
      <c r="ER15" s="591"/>
      <c r="ES15" s="591"/>
      <c r="ET15" s="591"/>
      <c r="EU15" s="591"/>
      <c r="EV15" s="591"/>
      <c r="EW15" s="591"/>
      <c r="EX15" s="591"/>
      <c r="EY15" s="591"/>
      <c r="EZ15" s="591"/>
      <c r="FA15" s="591"/>
      <c r="FB15" s="591"/>
      <c r="FC15" s="591"/>
      <c r="FD15" s="591"/>
      <c r="FE15" s="591"/>
      <c r="FF15" s="591"/>
      <c r="FG15" s="591"/>
      <c r="FH15" s="591"/>
      <c r="FI15" s="591"/>
      <c r="FJ15" s="591"/>
      <c r="FK15" s="591"/>
      <c r="FL15" s="591"/>
      <c r="FM15" s="591"/>
      <c r="FN15" s="591"/>
      <c r="FO15" s="591"/>
      <c r="FP15" s="591"/>
      <c r="FQ15" s="591"/>
      <c r="FR15" s="591"/>
      <c r="FS15" s="591"/>
      <c r="FT15" s="591"/>
      <c r="FU15" s="591"/>
      <c r="FV15" s="591"/>
      <c r="FW15" s="591"/>
      <c r="FX15" s="591"/>
      <c r="FY15" s="591"/>
      <c r="FZ15" s="591"/>
      <c r="GA15" s="591"/>
      <c r="GB15" s="591"/>
      <c r="GC15" s="591"/>
      <c r="GD15" s="591"/>
      <c r="GE15" s="591"/>
      <c r="GF15" s="591"/>
      <c r="GG15" s="591"/>
      <c r="GH15" s="591"/>
      <c r="GI15" s="591"/>
      <c r="GJ15" s="591"/>
      <c r="GK15" s="591"/>
      <c r="GL15" s="591"/>
      <c r="GM15" s="591"/>
      <c r="GN15" s="591"/>
      <c r="GO15" s="591"/>
      <c r="GP15" s="591"/>
      <c r="GQ15" s="591"/>
      <c r="GR15" s="591"/>
      <c r="GS15" s="591"/>
      <c r="GT15" s="591"/>
      <c r="GU15" s="591"/>
      <c r="GV15" s="591"/>
      <c r="GW15" s="591"/>
      <c r="GX15" s="591"/>
      <c r="GY15" s="591"/>
      <c r="GZ15" s="591"/>
      <c r="HA15" s="591"/>
      <c r="HB15" s="591"/>
      <c r="HC15" s="591"/>
      <c r="HD15" s="591"/>
      <c r="HE15" s="591"/>
      <c r="HF15" s="591"/>
      <c r="HG15" s="591"/>
      <c r="HH15" s="591"/>
      <c r="HI15" s="591"/>
      <c r="HJ15" s="591"/>
      <c r="HK15" s="591"/>
      <c r="HL15" s="591"/>
      <c r="HM15" s="591"/>
      <c r="HN15" s="591"/>
      <c r="HO15" s="591"/>
      <c r="HP15" s="591"/>
      <c r="HQ15" s="591"/>
      <c r="HR15" s="591"/>
      <c r="HS15" s="591"/>
      <c r="HT15" s="591"/>
      <c r="HU15" s="591"/>
      <c r="HV15" s="591"/>
      <c r="HW15" s="591"/>
      <c r="HX15" s="591"/>
      <c r="HY15" s="591"/>
      <c r="HZ15" s="591"/>
      <c r="IA15" s="591"/>
      <c r="IB15" s="591"/>
      <c r="IC15" s="591"/>
      <c r="ID15" s="591"/>
      <c r="IE15" s="591"/>
      <c r="IF15" s="591"/>
      <c r="IG15" s="591"/>
      <c r="IH15" s="591"/>
      <c r="II15" s="591"/>
      <c r="IJ15" s="591"/>
      <c r="IK15" s="591"/>
      <c r="IL15" s="591"/>
      <c r="IM15" s="591"/>
      <c r="IN15" s="591"/>
      <c r="IO15" s="591"/>
      <c r="IP15" s="591"/>
      <c r="IQ15" s="591"/>
      <c r="IR15" s="591"/>
      <c r="IS15" s="591"/>
      <c r="IT15" s="591"/>
      <c r="IU15" s="591"/>
      <c r="IV15" s="591"/>
      <c r="IW15" s="591"/>
      <c r="IX15" s="591"/>
      <c r="IY15" s="591"/>
      <c r="IZ15" s="591"/>
      <c r="JA15" s="591"/>
      <c r="JB15" s="591"/>
      <c r="JC15" s="591"/>
      <c r="JD15" s="591"/>
      <c r="JE15" s="591"/>
      <c r="JF15" s="591"/>
      <c r="JG15" s="591"/>
      <c r="JH15" s="591"/>
      <c r="JI15" s="591"/>
      <c r="JJ15" s="591"/>
    </row>
    <row r="16" spans="1:270" s="598" customFormat="1" ht="43.5" customHeight="1" x14ac:dyDescent="0.2">
      <c r="A16" s="619">
        <v>3</v>
      </c>
      <c r="B16" s="620"/>
      <c r="C16" s="621" t="s">
        <v>270</v>
      </c>
      <c r="D16" s="622" t="str">
        <f>IF(ISERROR(E14/E15),"-",E14/E15)</f>
        <v>-</v>
      </c>
      <c r="E16" s="626" t="str">
        <f>D16</f>
        <v>-</v>
      </c>
      <c r="F16" s="1195"/>
      <c r="G16" s="1193"/>
      <c r="H16" s="1193"/>
      <c r="I16" s="1193"/>
      <c r="J16" s="1194"/>
      <c r="K16" s="590"/>
      <c r="L16" s="607"/>
      <c r="M16" s="591"/>
      <c r="N16" s="591"/>
      <c r="O16" s="591"/>
      <c r="P16" s="591"/>
      <c r="Q16" s="591"/>
      <c r="R16" s="591"/>
      <c r="S16" s="591"/>
      <c r="T16" s="591"/>
      <c r="U16" s="591"/>
      <c r="V16" s="591"/>
      <c r="W16" s="591"/>
      <c r="X16" s="591"/>
      <c r="Y16" s="591"/>
      <c r="Z16" s="591"/>
      <c r="AA16" s="591"/>
      <c r="AB16" s="591"/>
      <c r="AC16" s="591"/>
      <c r="AD16" s="591"/>
      <c r="AE16" s="591"/>
      <c r="AF16" s="591"/>
      <c r="AG16" s="591"/>
      <c r="AH16" s="591"/>
      <c r="AI16" s="591"/>
      <c r="AJ16" s="591"/>
      <c r="AK16" s="591"/>
      <c r="AL16" s="591"/>
      <c r="AM16" s="591"/>
      <c r="AN16" s="591"/>
      <c r="AO16" s="591"/>
      <c r="AP16" s="591"/>
      <c r="AQ16" s="591"/>
      <c r="AR16" s="591"/>
      <c r="AS16" s="591"/>
      <c r="AT16" s="591"/>
      <c r="AU16" s="591"/>
      <c r="AV16" s="591"/>
      <c r="AW16" s="591"/>
      <c r="AX16" s="591"/>
      <c r="AY16" s="591"/>
      <c r="AZ16" s="591"/>
      <c r="BA16" s="591"/>
      <c r="BB16" s="591"/>
      <c r="BC16" s="591"/>
      <c r="BD16" s="591"/>
      <c r="BE16" s="591"/>
      <c r="BF16" s="591"/>
      <c r="BG16" s="591"/>
      <c r="BH16" s="591"/>
      <c r="BI16" s="591"/>
      <c r="BJ16" s="591"/>
      <c r="BK16" s="591"/>
      <c r="BL16" s="591"/>
      <c r="BM16" s="591"/>
      <c r="BN16" s="591"/>
      <c r="BO16" s="591"/>
      <c r="BP16" s="591"/>
      <c r="BQ16" s="591"/>
      <c r="BR16" s="591"/>
      <c r="BS16" s="591"/>
      <c r="BT16" s="591"/>
      <c r="BU16" s="591"/>
      <c r="BV16" s="591"/>
      <c r="BW16" s="591"/>
      <c r="BX16" s="591"/>
      <c r="BY16" s="591"/>
      <c r="BZ16" s="591"/>
      <c r="CA16" s="591"/>
      <c r="CB16" s="591"/>
      <c r="CC16" s="591"/>
      <c r="CD16" s="591"/>
      <c r="CE16" s="591"/>
      <c r="CF16" s="591"/>
      <c r="CG16" s="591"/>
      <c r="CH16" s="591"/>
      <c r="CI16" s="591"/>
      <c r="CJ16" s="591"/>
      <c r="CK16" s="591"/>
      <c r="CL16" s="591"/>
      <c r="CM16" s="591"/>
      <c r="CN16" s="591"/>
      <c r="CO16" s="591"/>
      <c r="CP16" s="591"/>
      <c r="CQ16" s="591"/>
      <c r="CR16" s="591"/>
      <c r="CS16" s="591"/>
      <c r="CT16" s="591"/>
      <c r="CU16" s="591"/>
      <c r="CV16" s="591"/>
      <c r="CW16" s="591"/>
      <c r="CX16" s="591"/>
      <c r="CY16" s="591"/>
      <c r="CZ16" s="591"/>
      <c r="DA16" s="591"/>
      <c r="DB16" s="591"/>
      <c r="DC16" s="591"/>
      <c r="DD16" s="591"/>
      <c r="DE16" s="591"/>
      <c r="DF16" s="591"/>
      <c r="DG16" s="591"/>
      <c r="DH16" s="591"/>
      <c r="DI16" s="591"/>
      <c r="DJ16" s="591"/>
      <c r="DK16" s="591"/>
      <c r="DL16" s="591"/>
      <c r="DM16" s="591"/>
      <c r="DN16" s="591"/>
      <c r="DO16" s="591"/>
      <c r="DP16" s="591"/>
      <c r="DQ16" s="591"/>
      <c r="DR16" s="591"/>
      <c r="DS16" s="591"/>
      <c r="DT16" s="591"/>
      <c r="DU16" s="591"/>
      <c r="DV16" s="591"/>
      <c r="DW16" s="591"/>
      <c r="DX16" s="591"/>
      <c r="DY16" s="591"/>
      <c r="DZ16" s="591"/>
      <c r="EA16" s="591"/>
      <c r="EB16" s="591"/>
      <c r="EC16" s="591"/>
      <c r="ED16" s="591"/>
      <c r="EE16" s="591"/>
      <c r="EF16" s="591"/>
      <c r="EG16" s="591"/>
      <c r="EH16" s="591"/>
      <c r="EI16" s="591"/>
      <c r="EJ16" s="591"/>
      <c r="EK16" s="591"/>
      <c r="EL16" s="591"/>
      <c r="EM16" s="591"/>
      <c r="EN16" s="591"/>
      <c r="EO16" s="591"/>
      <c r="EP16" s="591"/>
      <c r="EQ16" s="591"/>
      <c r="ER16" s="591"/>
      <c r="ES16" s="591"/>
      <c r="ET16" s="591"/>
      <c r="EU16" s="591"/>
      <c r="EV16" s="591"/>
      <c r="EW16" s="591"/>
      <c r="EX16" s="591"/>
      <c r="EY16" s="591"/>
      <c r="EZ16" s="591"/>
      <c r="FA16" s="591"/>
      <c r="FB16" s="591"/>
      <c r="FC16" s="591"/>
      <c r="FD16" s="591"/>
      <c r="FE16" s="591"/>
      <c r="FF16" s="591"/>
      <c r="FG16" s="591"/>
      <c r="FH16" s="591"/>
      <c r="FI16" s="591"/>
      <c r="FJ16" s="591"/>
      <c r="FK16" s="591"/>
      <c r="FL16" s="591"/>
      <c r="FM16" s="591"/>
      <c r="FN16" s="591"/>
      <c r="FO16" s="591"/>
      <c r="FP16" s="591"/>
      <c r="FQ16" s="591"/>
      <c r="FR16" s="591"/>
      <c r="FS16" s="591"/>
      <c r="FT16" s="591"/>
      <c r="FU16" s="591"/>
      <c r="FV16" s="591"/>
      <c r="FW16" s="591"/>
      <c r="FX16" s="591"/>
      <c r="FY16" s="591"/>
      <c r="FZ16" s="591"/>
      <c r="GA16" s="591"/>
      <c r="GB16" s="591"/>
      <c r="GC16" s="591"/>
      <c r="GD16" s="591"/>
      <c r="GE16" s="591"/>
      <c r="GF16" s="591"/>
      <c r="GG16" s="591"/>
      <c r="GH16" s="591"/>
      <c r="GI16" s="591"/>
      <c r="GJ16" s="591"/>
      <c r="GK16" s="591"/>
      <c r="GL16" s="591"/>
      <c r="GM16" s="591"/>
      <c r="GN16" s="591"/>
      <c r="GO16" s="591"/>
      <c r="GP16" s="591"/>
      <c r="GQ16" s="591"/>
      <c r="GR16" s="591"/>
      <c r="GS16" s="591"/>
      <c r="GT16" s="591"/>
      <c r="GU16" s="591"/>
      <c r="GV16" s="591"/>
      <c r="GW16" s="591"/>
      <c r="GX16" s="591"/>
      <c r="GY16" s="591"/>
      <c r="GZ16" s="591"/>
      <c r="HA16" s="591"/>
      <c r="HB16" s="591"/>
      <c r="HC16" s="591"/>
      <c r="HD16" s="591"/>
      <c r="HE16" s="591"/>
      <c r="HF16" s="591"/>
      <c r="HG16" s="591"/>
      <c r="HH16" s="591"/>
      <c r="HI16" s="591"/>
      <c r="HJ16" s="591"/>
      <c r="HK16" s="591"/>
      <c r="HL16" s="591"/>
      <c r="HM16" s="591"/>
      <c r="HN16" s="591"/>
      <c r="HO16" s="591"/>
      <c r="HP16" s="591"/>
      <c r="HQ16" s="591"/>
      <c r="HR16" s="591"/>
      <c r="HS16" s="591"/>
      <c r="HT16" s="591"/>
      <c r="HU16" s="591"/>
      <c r="HV16" s="591"/>
      <c r="HW16" s="591"/>
      <c r="HX16" s="591"/>
      <c r="HY16" s="591"/>
      <c r="HZ16" s="591"/>
      <c r="IA16" s="591"/>
      <c r="IB16" s="591"/>
      <c r="IC16" s="591"/>
      <c r="ID16" s="591"/>
      <c r="IE16" s="591"/>
      <c r="IF16" s="591"/>
      <c r="IG16" s="591"/>
      <c r="IH16" s="591"/>
      <c r="II16" s="591"/>
      <c r="IJ16" s="591"/>
      <c r="IK16" s="591"/>
      <c r="IL16" s="591"/>
      <c r="IM16" s="591"/>
      <c r="IN16" s="591"/>
      <c r="IO16" s="591"/>
      <c r="IP16" s="591"/>
      <c r="IQ16" s="591"/>
      <c r="IR16" s="591"/>
      <c r="IS16" s="591"/>
      <c r="IT16" s="591"/>
      <c r="IU16" s="591"/>
      <c r="IV16" s="591"/>
      <c r="IW16" s="591"/>
      <c r="IX16" s="591"/>
      <c r="IY16" s="591"/>
      <c r="IZ16" s="591"/>
      <c r="JA16" s="591"/>
      <c r="JB16" s="591"/>
      <c r="JC16" s="591"/>
      <c r="JD16" s="591"/>
      <c r="JE16" s="591"/>
      <c r="JF16" s="591"/>
      <c r="JG16" s="591"/>
      <c r="JH16" s="591"/>
      <c r="JI16" s="591"/>
      <c r="JJ16" s="591"/>
    </row>
    <row r="17" spans="1:270" s="598" customFormat="1" ht="55.5" customHeight="1" x14ac:dyDescent="0.2">
      <c r="A17" s="619">
        <v>4</v>
      </c>
      <c r="B17" s="620"/>
      <c r="C17" s="621" t="s">
        <v>185</v>
      </c>
      <c r="D17" s="624"/>
      <c r="E17" s="623"/>
      <c r="F17" s="1192"/>
      <c r="G17" s="1193"/>
      <c r="H17" s="1193"/>
      <c r="I17" s="1193"/>
      <c r="J17" s="1194"/>
      <c r="K17" s="590"/>
      <c r="L17" s="613"/>
      <c r="M17" s="591"/>
      <c r="N17" s="591"/>
      <c r="O17" s="591"/>
      <c r="P17" s="591"/>
      <c r="Q17" s="591"/>
      <c r="R17" s="591"/>
      <c r="S17" s="591"/>
      <c r="T17" s="591"/>
      <c r="U17" s="591"/>
      <c r="V17" s="591"/>
      <c r="W17" s="591"/>
      <c r="X17" s="591"/>
      <c r="Y17" s="591"/>
      <c r="Z17" s="591"/>
      <c r="AA17" s="591"/>
      <c r="AB17" s="591"/>
      <c r="AC17" s="591"/>
      <c r="AD17" s="591"/>
      <c r="AE17" s="591"/>
      <c r="AF17" s="591"/>
      <c r="AG17" s="591"/>
      <c r="AH17" s="591"/>
      <c r="AI17" s="591"/>
      <c r="AJ17" s="591"/>
      <c r="AK17" s="591"/>
      <c r="AL17" s="591"/>
      <c r="AM17" s="591"/>
      <c r="AN17" s="591"/>
      <c r="AO17" s="591"/>
      <c r="AP17" s="591"/>
      <c r="AQ17" s="591"/>
      <c r="AR17" s="591"/>
      <c r="AS17" s="591"/>
      <c r="AT17" s="591"/>
      <c r="AU17" s="591"/>
      <c r="AV17" s="591"/>
      <c r="AW17" s="591"/>
      <c r="AX17" s="591"/>
      <c r="AY17" s="591"/>
      <c r="AZ17" s="591"/>
      <c r="BA17" s="591"/>
      <c r="BB17" s="591"/>
      <c r="BC17" s="591"/>
      <c r="BD17" s="591"/>
      <c r="BE17" s="591"/>
      <c r="BF17" s="591"/>
      <c r="BG17" s="591"/>
      <c r="BH17" s="591"/>
      <c r="BI17" s="591"/>
      <c r="BJ17" s="591"/>
      <c r="BK17" s="591"/>
      <c r="BL17" s="591"/>
      <c r="BM17" s="591"/>
      <c r="BN17" s="591"/>
      <c r="BO17" s="591"/>
      <c r="BP17" s="591"/>
      <c r="BQ17" s="591"/>
      <c r="BR17" s="591"/>
      <c r="BS17" s="591"/>
      <c r="BT17" s="591"/>
      <c r="BU17" s="591"/>
      <c r="BV17" s="591"/>
      <c r="BW17" s="591"/>
      <c r="BX17" s="591"/>
      <c r="BY17" s="591"/>
      <c r="BZ17" s="591"/>
      <c r="CA17" s="591"/>
      <c r="CB17" s="591"/>
      <c r="CC17" s="591"/>
      <c r="CD17" s="591"/>
      <c r="CE17" s="591"/>
      <c r="CF17" s="591"/>
      <c r="CG17" s="591"/>
      <c r="CH17" s="591"/>
      <c r="CI17" s="591"/>
      <c r="CJ17" s="591"/>
      <c r="CK17" s="591"/>
      <c r="CL17" s="591"/>
      <c r="CM17" s="591"/>
      <c r="CN17" s="591"/>
      <c r="CO17" s="591"/>
      <c r="CP17" s="591"/>
      <c r="CQ17" s="591"/>
      <c r="CR17" s="591"/>
      <c r="CS17" s="591"/>
      <c r="CT17" s="591"/>
      <c r="CU17" s="591"/>
      <c r="CV17" s="591"/>
      <c r="CW17" s="591"/>
      <c r="CX17" s="591"/>
      <c r="CY17" s="591"/>
      <c r="CZ17" s="591"/>
      <c r="DA17" s="591"/>
      <c r="DB17" s="591"/>
      <c r="DC17" s="591"/>
      <c r="DD17" s="591"/>
      <c r="DE17" s="591"/>
      <c r="DF17" s="591"/>
      <c r="DG17" s="591"/>
      <c r="DH17" s="591"/>
      <c r="DI17" s="591"/>
      <c r="DJ17" s="591"/>
      <c r="DK17" s="591"/>
      <c r="DL17" s="591"/>
      <c r="DM17" s="591"/>
      <c r="DN17" s="591"/>
      <c r="DO17" s="591"/>
      <c r="DP17" s="591"/>
      <c r="DQ17" s="591"/>
      <c r="DR17" s="591"/>
      <c r="DS17" s="591"/>
      <c r="DT17" s="591"/>
      <c r="DU17" s="591"/>
      <c r="DV17" s="591"/>
      <c r="DW17" s="591"/>
      <c r="DX17" s="591"/>
      <c r="DY17" s="591"/>
      <c r="DZ17" s="591"/>
      <c r="EA17" s="591"/>
      <c r="EB17" s="591"/>
      <c r="EC17" s="591"/>
      <c r="ED17" s="591"/>
      <c r="EE17" s="591"/>
      <c r="EF17" s="591"/>
      <c r="EG17" s="591"/>
      <c r="EH17" s="591"/>
      <c r="EI17" s="591"/>
      <c r="EJ17" s="591"/>
      <c r="EK17" s="591"/>
      <c r="EL17" s="591"/>
      <c r="EM17" s="591"/>
      <c r="EN17" s="591"/>
      <c r="EO17" s="591"/>
      <c r="EP17" s="591"/>
      <c r="EQ17" s="591"/>
      <c r="ER17" s="591"/>
      <c r="ES17" s="591"/>
      <c r="ET17" s="591"/>
      <c r="EU17" s="591"/>
      <c r="EV17" s="591"/>
      <c r="EW17" s="591"/>
      <c r="EX17" s="591"/>
      <c r="EY17" s="591"/>
      <c r="EZ17" s="591"/>
      <c r="FA17" s="591"/>
      <c r="FB17" s="591"/>
      <c r="FC17" s="591"/>
      <c r="FD17" s="591"/>
      <c r="FE17" s="591"/>
      <c r="FF17" s="591"/>
      <c r="FG17" s="591"/>
      <c r="FH17" s="591"/>
      <c r="FI17" s="591"/>
      <c r="FJ17" s="591"/>
      <c r="FK17" s="591"/>
      <c r="FL17" s="591"/>
      <c r="FM17" s="591"/>
      <c r="FN17" s="591"/>
      <c r="FO17" s="591"/>
      <c r="FP17" s="591"/>
      <c r="FQ17" s="591"/>
      <c r="FR17" s="591"/>
      <c r="FS17" s="591"/>
      <c r="FT17" s="591"/>
      <c r="FU17" s="591"/>
      <c r="FV17" s="591"/>
      <c r="FW17" s="591"/>
      <c r="FX17" s="591"/>
      <c r="FY17" s="591"/>
      <c r="FZ17" s="591"/>
      <c r="GA17" s="591"/>
      <c r="GB17" s="591"/>
      <c r="GC17" s="591"/>
      <c r="GD17" s="591"/>
      <c r="GE17" s="591"/>
      <c r="GF17" s="591"/>
      <c r="GG17" s="591"/>
      <c r="GH17" s="591"/>
      <c r="GI17" s="591"/>
      <c r="GJ17" s="591"/>
      <c r="GK17" s="591"/>
      <c r="GL17" s="591"/>
      <c r="GM17" s="591"/>
      <c r="GN17" s="591"/>
      <c r="GO17" s="591"/>
      <c r="GP17" s="591"/>
      <c r="GQ17" s="591"/>
      <c r="GR17" s="591"/>
      <c r="GS17" s="591"/>
      <c r="GT17" s="591"/>
      <c r="GU17" s="591"/>
      <c r="GV17" s="591"/>
      <c r="GW17" s="591"/>
      <c r="GX17" s="591"/>
      <c r="GY17" s="591"/>
      <c r="GZ17" s="591"/>
      <c r="HA17" s="591"/>
      <c r="HB17" s="591"/>
      <c r="HC17" s="591"/>
      <c r="HD17" s="591"/>
      <c r="HE17" s="591"/>
      <c r="HF17" s="591"/>
      <c r="HG17" s="591"/>
      <c r="HH17" s="591"/>
      <c r="HI17" s="591"/>
      <c r="HJ17" s="591"/>
      <c r="HK17" s="591"/>
      <c r="HL17" s="591"/>
      <c r="HM17" s="591"/>
      <c r="HN17" s="591"/>
      <c r="HO17" s="591"/>
      <c r="HP17" s="591"/>
      <c r="HQ17" s="591"/>
      <c r="HR17" s="591"/>
      <c r="HS17" s="591"/>
      <c r="HT17" s="591"/>
      <c r="HU17" s="591"/>
      <c r="HV17" s="591"/>
      <c r="HW17" s="591"/>
      <c r="HX17" s="591"/>
      <c r="HY17" s="591"/>
      <c r="HZ17" s="591"/>
      <c r="IA17" s="591"/>
      <c r="IB17" s="591"/>
      <c r="IC17" s="591"/>
      <c r="ID17" s="591"/>
      <c r="IE17" s="591"/>
      <c r="IF17" s="591"/>
      <c r="IG17" s="591"/>
      <c r="IH17" s="591"/>
      <c r="II17" s="591"/>
      <c r="IJ17" s="591"/>
      <c r="IK17" s="591"/>
      <c r="IL17" s="591"/>
      <c r="IM17" s="591"/>
      <c r="IN17" s="591"/>
      <c r="IO17" s="591"/>
      <c r="IP17" s="591"/>
      <c r="IQ17" s="591"/>
      <c r="IR17" s="591"/>
      <c r="IS17" s="591"/>
      <c r="IT17" s="591"/>
      <c r="IU17" s="591"/>
      <c r="IV17" s="591"/>
      <c r="IW17" s="591"/>
      <c r="IX17" s="591"/>
      <c r="IY17" s="591"/>
      <c r="IZ17" s="591"/>
      <c r="JA17" s="591"/>
      <c r="JB17" s="591"/>
      <c r="JC17" s="591"/>
      <c r="JD17" s="591"/>
      <c r="JE17" s="591"/>
      <c r="JF17" s="591"/>
      <c r="JG17" s="591"/>
      <c r="JH17" s="591"/>
      <c r="JI17" s="591"/>
      <c r="JJ17" s="591"/>
    </row>
    <row r="18" spans="1:270" ht="56.25" customHeight="1" x14ac:dyDescent="0.2">
      <c r="A18" s="619">
        <v>5</v>
      </c>
      <c r="B18" s="620"/>
      <c r="C18" s="621" t="s">
        <v>380</v>
      </c>
      <c r="D18" s="622" t="str">
        <f>IF(ISERROR(E14/E17),"-",E14/E17)</f>
        <v>-</v>
      </c>
      <c r="E18" s="626" t="str">
        <f>D18</f>
        <v>-</v>
      </c>
      <c r="F18" s="1192"/>
      <c r="G18" s="1193"/>
      <c r="H18" s="1193"/>
      <c r="I18" s="1193"/>
      <c r="J18" s="1194"/>
      <c r="K18" s="590"/>
      <c r="L18" s="607"/>
    </row>
    <row r="19" spans="1:270" ht="50.25" customHeight="1" x14ac:dyDescent="0.2">
      <c r="A19" s="627" t="s">
        <v>306</v>
      </c>
      <c r="B19" s="627"/>
      <c r="C19" s="628" t="s">
        <v>290</v>
      </c>
      <c r="D19" s="629" t="str">
        <f>IF(E19="Yes",1.33,IF(E19="No",0,"-"))</f>
        <v>-</v>
      </c>
      <c r="E19" s="630"/>
      <c r="F19" s="1195"/>
      <c r="G19" s="1193"/>
      <c r="H19" s="1193"/>
      <c r="I19" s="1193"/>
      <c r="J19" s="1194"/>
      <c r="K19" s="590"/>
      <c r="L19" s="607"/>
    </row>
    <row r="20" spans="1:270" ht="56.25" customHeight="1" x14ac:dyDescent="0.2">
      <c r="A20" s="627" t="s">
        <v>307</v>
      </c>
      <c r="B20" s="627"/>
      <c r="C20" s="628" t="s">
        <v>291</v>
      </c>
      <c r="D20" s="629" t="str">
        <f>IF(E20="Yes",1.33,IF(E20="No",0,"-"))</f>
        <v>-</v>
      </c>
      <c r="E20" s="630"/>
      <c r="F20" s="1195"/>
      <c r="G20" s="1193"/>
      <c r="H20" s="1193"/>
      <c r="I20" s="1193"/>
      <c r="J20" s="1194"/>
      <c r="K20" s="590"/>
      <c r="L20" s="607"/>
    </row>
    <row r="21" spans="1:270" s="598" customFormat="1" ht="30" customHeight="1" x14ac:dyDescent="0.2">
      <c r="A21" s="1182" t="s">
        <v>214</v>
      </c>
      <c r="B21" s="1183"/>
      <c r="C21" s="1183"/>
      <c r="D21" s="1183"/>
      <c r="E21" s="1183"/>
      <c r="F21" s="1183"/>
      <c r="G21" s="1183"/>
      <c r="H21" s="1183"/>
      <c r="I21" s="1183"/>
      <c r="J21" s="1196"/>
      <c r="K21" s="590"/>
      <c r="L21" s="607"/>
      <c r="M21" s="591"/>
      <c r="N21" s="591"/>
      <c r="O21" s="591"/>
      <c r="P21" s="591"/>
      <c r="Q21" s="591"/>
      <c r="R21" s="591"/>
      <c r="S21" s="591"/>
      <c r="T21" s="591"/>
      <c r="U21" s="591"/>
      <c r="V21" s="591"/>
      <c r="W21" s="591"/>
      <c r="X21" s="591"/>
      <c r="Y21" s="591"/>
      <c r="Z21" s="591"/>
      <c r="AA21" s="591"/>
      <c r="AB21" s="591"/>
      <c r="AC21" s="591"/>
      <c r="AD21" s="591"/>
      <c r="AE21" s="591"/>
      <c r="AF21" s="591"/>
      <c r="AG21" s="591"/>
      <c r="AH21" s="591"/>
      <c r="AI21" s="591"/>
      <c r="AJ21" s="591"/>
      <c r="AK21" s="591"/>
      <c r="AL21" s="591"/>
      <c r="AM21" s="591"/>
      <c r="AN21" s="591"/>
      <c r="AO21" s="591"/>
      <c r="AP21" s="591"/>
      <c r="AQ21" s="591"/>
      <c r="AR21" s="591"/>
      <c r="AS21" s="591"/>
      <c r="AT21" s="591"/>
      <c r="AU21" s="591"/>
      <c r="AV21" s="591"/>
      <c r="AW21" s="591"/>
      <c r="AX21" s="591"/>
      <c r="AY21" s="591"/>
      <c r="AZ21" s="591"/>
      <c r="BA21" s="591"/>
      <c r="BB21" s="591"/>
      <c r="BC21" s="591"/>
      <c r="BD21" s="591"/>
      <c r="BE21" s="591"/>
      <c r="BF21" s="591"/>
      <c r="BG21" s="591"/>
      <c r="BH21" s="591"/>
      <c r="BI21" s="591"/>
      <c r="BJ21" s="591"/>
      <c r="BK21" s="591"/>
      <c r="BL21" s="591"/>
      <c r="BM21" s="591"/>
      <c r="BN21" s="591"/>
      <c r="BO21" s="591"/>
      <c r="BP21" s="591"/>
      <c r="BQ21" s="591"/>
      <c r="BR21" s="591"/>
      <c r="BS21" s="591"/>
      <c r="BT21" s="591"/>
      <c r="BU21" s="591"/>
      <c r="BV21" s="591"/>
      <c r="BW21" s="591"/>
      <c r="BX21" s="591"/>
      <c r="BY21" s="591"/>
      <c r="BZ21" s="591"/>
      <c r="CA21" s="591"/>
      <c r="CB21" s="591"/>
      <c r="CC21" s="591"/>
      <c r="CD21" s="591"/>
      <c r="CE21" s="591"/>
      <c r="CF21" s="591"/>
      <c r="CG21" s="591"/>
      <c r="CH21" s="591"/>
      <c r="CI21" s="591"/>
      <c r="CJ21" s="591"/>
      <c r="CK21" s="591"/>
      <c r="CL21" s="591"/>
      <c r="CM21" s="591"/>
      <c r="CN21" s="591"/>
      <c r="CO21" s="591"/>
      <c r="CP21" s="591"/>
      <c r="CQ21" s="591"/>
      <c r="CR21" s="591"/>
      <c r="CS21" s="591"/>
      <c r="CT21" s="591"/>
      <c r="CU21" s="591"/>
      <c r="CV21" s="591"/>
      <c r="CW21" s="591"/>
      <c r="CX21" s="591"/>
      <c r="CY21" s="591"/>
      <c r="CZ21" s="591"/>
      <c r="DA21" s="591"/>
      <c r="DB21" s="591"/>
      <c r="DC21" s="591"/>
      <c r="DD21" s="591"/>
      <c r="DE21" s="591"/>
      <c r="DF21" s="591"/>
      <c r="DG21" s="591"/>
      <c r="DH21" s="591"/>
      <c r="DI21" s="591"/>
      <c r="DJ21" s="591"/>
      <c r="DK21" s="591"/>
      <c r="DL21" s="591"/>
      <c r="DM21" s="591"/>
      <c r="DN21" s="591"/>
      <c r="DO21" s="591"/>
      <c r="DP21" s="591"/>
      <c r="DQ21" s="591"/>
      <c r="DR21" s="591"/>
      <c r="DS21" s="591"/>
      <c r="DT21" s="591"/>
      <c r="DU21" s="591"/>
      <c r="DV21" s="591"/>
      <c r="DW21" s="591"/>
      <c r="DX21" s="591"/>
      <c r="DY21" s="591"/>
      <c r="DZ21" s="591"/>
      <c r="EA21" s="591"/>
      <c r="EB21" s="591"/>
      <c r="EC21" s="591"/>
      <c r="ED21" s="591"/>
      <c r="EE21" s="591"/>
      <c r="EF21" s="591"/>
      <c r="EG21" s="591"/>
      <c r="EH21" s="591"/>
      <c r="EI21" s="591"/>
      <c r="EJ21" s="591"/>
      <c r="EK21" s="591"/>
      <c r="EL21" s="591"/>
      <c r="EM21" s="591"/>
      <c r="EN21" s="591"/>
      <c r="EO21" s="591"/>
      <c r="EP21" s="591"/>
      <c r="EQ21" s="591"/>
      <c r="ER21" s="591"/>
      <c r="ES21" s="591"/>
      <c r="ET21" s="591"/>
      <c r="EU21" s="591"/>
      <c r="EV21" s="591"/>
      <c r="EW21" s="591"/>
      <c r="EX21" s="591"/>
      <c r="EY21" s="591"/>
      <c r="EZ21" s="591"/>
      <c r="FA21" s="591"/>
      <c r="FB21" s="591"/>
      <c r="FC21" s="591"/>
      <c r="FD21" s="591"/>
      <c r="FE21" s="591"/>
      <c r="FF21" s="591"/>
      <c r="FG21" s="591"/>
      <c r="FH21" s="591"/>
      <c r="FI21" s="591"/>
      <c r="FJ21" s="591"/>
      <c r="FK21" s="591"/>
      <c r="FL21" s="591"/>
      <c r="FM21" s="591"/>
      <c r="FN21" s="591"/>
      <c r="FO21" s="591"/>
      <c r="FP21" s="591"/>
      <c r="FQ21" s="591"/>
      <c r="FR21" s="591"/>
      <c r="FS21" s="591"/>
      <c r="FT21" s="591"/>
      <c r="FU21" s="591"/>
      <c r="FV21" s="591"/>
      <c r="FW21" s="591"/>
      <c r="FX21" s="591"/>
      <c r="FY21" s="591"/>
      <c r="FZ21" s="591"/>
      <c r="GA21" s="591"/>
      <c r="GB21" s="591"/>
      <c r="GC21" s="591"/>
      <c r="GD21" s="591"/>
      <c r="GE21" s="591"/>
      <c r="GF21" s="591"/>
      <c r="GG21" s="591"/>
      <c r="GH21" s="591"/>
      <c r="GI21" s="591"/>
      <c r="GJ21" s="591"/>
      <c r="GK21" s="591"/>
      <c r="GL21" s="591"/>
      <c r="GM21" s="591"/>
      <c r="GN21" s="591"/>
      <c r="GO21" s="591"/>
      <c r="GP21" s="591"/>
      <c r="GQ21" s="591"/>
      <c r="GR21" s="591"/>
      <c r="GS21" s="591"/>
      <c r="GT21" s="591"/>
      <c r="GU21" s="591"/>
      <c r="GV21" s="591"/>
      <c r="GW21" s="591"/>
      <c r="GX21" s="591"/>
      <c r="GY21" s="591"/>
      <c r="GZ21" s="591"/>
      <c r="HA21" s="591"/>
      <c r="HB21" s="591"/>
      <c r="HC21" s="591"/>
      <c r="HD21" s="591"/>
      <c r="HE21" s="591"/>
      <c r="HF21" s="591"/>
      <c r="HG21" s="591"/>
      <c r="HH21" s="591"/>
      <c r="HI21" s="591"/>
      <c r="HJ21" s="591"/>
      <c r="HK21" s="591"/>
      <c r="HL21" s="591"/>
      <c r="HM21" s="591"/>
      <c r="HN21" s="591"/>
      <c r="HO21" s="591"/>
      <c r="HP21" s="591"/>
      <c r="HQ21" s="591"/>
      <c r="HR21" s="591"/>
      <c r="HS21" s="591"/>
      <c r="HT21" s="591"/>
      <c r="HU21" s="591"/>
      <c r="HV21" s="591"/>
      <c r="HW21" s="591"/>
      <c r="HX21" s="591"/>
      <c r="HY21" s="591"/>
      <c r="HZ21" s="591"/>
      <c r="IA21" s="591"/>
      <c r="IB21" s="591"/>
      <c r="IC21" s="591"/>
      <c r="ID21" s="591"/>
      <c r="IE21" s="591"/>
      <c r="IF21" s="591"/>
      <c r="IG21" s="591"/>
      <c r="IH21" s="591"/>
      <c r="II21" s="591"/>
      <c r="IJ21" s="591"/>
      <c r="IK21" s="591"/>
      <c r="IL21" s="591"/>
      <c r="IM21" s="591"/>
      <c r="IN21" s="591"/>
      <c r="IO21" s="591"/>
      <c r="IP21" s="591"/>
      <c r="IQ21" s="591"/>
      <c r="IR21" s="591"/>
      <c r="IS21" s="591"/>
      <c r="IT21" s="591"/>
      <c r="IU21" s="591"/>
      <c r="IV21" s="591"/>
      <c r="IW21" s="591"/>
      <c r="IX21" s="591"/>
      <c r="IY21" s="591"/>
      <c r="IZ21" s="591"/>
      <c r="JA21" s="591"/>
      <c r="JB21" s="591"/>
      <c r="JC21" s="591"/>
      <c r="JD21" s="591"/>
      <c r="JE21" s="591"/>
      <c r="JF21" s="591"/>
      <c r="JG21" s="591"/>
      <c r="JH21" s="591"/>
      <c r="JI21" s="591"/>
      <c r="JJ21" s="591"/>
    </row>
    <row r="22" spans="1:270" s="598" customFormat="1" ht="40.15" customHeight="1" x14ac:dyDescent="0.2">
      <c r="A22" s="616"/>
      <c r="B22" s="631"/>
      <c r="C22" s="632" t="s">
        <v>208</v>
      </c>
      <c r="D22" s="633"/>
      <c r="E22" s="618" t="str">
        <f>E13</f>
        <v>-</v>
      </c>
      <c r="F22" s="1197"/>
      <c r="G22" s="1198"/>
      <c r="H22" s="1198"/>
      <c r="I22" s="1198"/>
      <c r="J22" s="1199"/>
      <c r="K22" s="590"/>
      <c r="L22" s="607"/>
      <c r="M22" s="591"/>
      <c r="N22" s="591"/>
      <c r="O22" s="591"/>
      <c r="P22" s="591"/>
      <c r="Q22" s="591"/>
      <c r="R22" s="591"/>
      <c r="S22" s="591"/>
      <c r="T22" s="591"/>
      <c r="U22" s="591"/>
      <c r="V22" s="591"/>
      <c r="W22" s="591"/>
      <c r="X22" s="591"/>
      <c r="Y22" s="591"/>
      <c r="Z22" s="591"/>
      <c r="AA22" s="591"/>
      <c r="AB22" s="591"/>
      <c r="AC22" s="591"/>
      <c r="AD22" s="591"/>
      <c r="AE22" s="591"/>
      <c r="AF22" s="591"/>
      <c r="AG22" s="591"/>
      <c r="AH22" s="591"/>
      <c r="AI22" s="591"/>
      <c r="AJ22" s="591"/>
      <c r="AK22" s="591"/>
      <c r="AL22" s="591"/>
      <c r="AM22" s="591"/>
      <c r="AN22" s="591"/>
      <c r="AO22" s="591"/>
      <c r="AP22" s="591"/>
      <c r="AQ22" s="591"/>
      <c r="AR22" s="591"/>
      <c r="AS22" s="591"/>
      <c r="AT22" s="591"/>
      <c r="AU22" s="591"/>
      <c r="AV22" s="591"/>
      <c r="AW22" s="591"/>
      <c r="AX22" s="591"/>
      <c r="AY22" s="591"/>
      <c r="AZ22" s="591"/>
      <c r="BA22" s="591"/>
      <c r="BB22" s="591"/>
      <c r="BC22" s="591"/>
      <c r="BD22" s="591"/>
      <c r="BE22" s="591"/>
      <c r="BF22" s="591"/>
      <c r="BG22" s="591"/>
      <c r="BH22" s="591"/>
      <c r="BI22" s="591"/>
      <c r="BJ22" s="591"/>
      <c r="BK22" s="591"/>
      <c r="BL22" s="591"/>
      <c r="BM22" s="591"/>
      <c r="BN22" s="591"/>
      <c r="BO22" s="591"/>
      <c r="BP22" s="591"/>
      <c r="BQ22" s="591"/>
      <c r="BR22" s="591"/>
      <c r="BS22" s="591"/>
      <c r="BT22" s="591"/>
      <c r="BU22" s="591"/>
      <c r="BV22" s="591"/>
      <c r="BW22" s="591"/>
      <c r="BX22" s="591"/>
      <c r="BY22" s="591"/>
      <c r="BZ22" s="591"/>
      <c r="CA22" s="591"/>
      <c r="CB22" s="591"/>
      <c r="CC22" s="591"/>
      <c r="CD22" s="591"/>
      <c r="CE22" s="591"/>
      <c r="CF22" s="591"/>
      <c r="CG22" s="591"/>
      <c r="CH22" s="591"/>
      <c r="CI22" s="591"/>
      <c r="CJ22" s="591"/>
      <c r="CK22" s="591"/>
      <c r="CL22" s="591"/>
      <c r="CM22" s="591"/>
      <c r="CN22" s="591"/>
      <c r="CO22" s="591"/>
      <c r="CP22" s="591"/>
      <c r="CQ22" s="591"/>
      <c r="CR22" s="591"/>
      <c r="CS22" s="591"/>
      <c r="CT22" s="591"/>
      <c r="CU22" s="591"/>
      <c r="CV22" s="591"/>
      <c r="CW22" s="591"/>
      <c r="CX22" s="591"/>
      <c r="CY22" s="591"/>
      <c r="CZ22" s="591"/>
      <c r="DA22" s="591"/>
      <c r="DB22" s="591"/>
      <c r="DC22" s="591"/>
      <c r="DD22" s="591"/>
      <c r="DE22" s="591"/>
      <c r="DF22" s="591"/>
      <c r="DG22" s="591"/>
      <c r="DH22" s="591"/>
      <c r="DI22" s="591"/>
      <c r="DJ22" s="591"/>
      <c r="DK22" s="591"/>
      <c r="DL22" s="591"/>
      <c r="DM22" s="591"/>
      <c r="DN22" s="591"/>
      <c r="DO22" s="591"/>
      <c r="DP22" s="591"/>
      <c r="DQ22" s="591"/>
      <c r="DR22" s="591"/>
      <c r="DS22" s="591"/>
      <c r="DT22" s="591"/>
      <c r="DU22" s="591"/>
      <c r="DV22" s="591"/>
      <c r="DW22" s="591"/>
      <c r="DX22" s="591"/>
      <c r="DY22" s="591"/>
      <c r="DZ22" s="591"/>
      <c r="EA22" s="591"/>
      <c r="EB22" s="591"/>
      <c r="EC22" s="591"/>
      <c r="ED22" s="591"/>
      <c r="EE22" s="591"/>
      <c r="EF22" s="591"/>
      <c r="EG22" s="591"/>
      <c r="EH22" s="591"/>
      <c r="EI22" s="591"/>
      <c r="EJ22" s="591"/>
      <c r="EK22" s="591"/>
      <c r="EL22" s="591"/>
      <c r="EM22" s="591"/>
      <c r="EN22" s="591"/>
      <c r="EO22" s="591"/>
      <c r="EP22" s="591"/>
      <c r="EQ22" s="591"/>
      <c r="ER22" s="591"/>
      <c r="ES22" s="591"/>
      <c r="ET22" s="591"/>
      <c r="EU22" s="591"/>
      <c r="EV22" s="591"/>
      <c r="EW22" s="591"/>
      <c r="EX22" s="591"/>
      <c r="EY22" s="591"/>
      <c r="EZ22" s="591"/>
      <c r="FA22" s="591"/>
      <c r="FB22" s="591"/>
      <c r="FC22" s="591"/>
      <c r="FD22" s="591"/>
      <c r="FE22" s="591"/>
      <c r="FF22" s="591"/>
      <c r="FG22" s="591"/>
      <c r="FH22" s="591"/>
      <c r="FI22" s="591"/>
      <c r="FJ22" s="591"/>
      <c r="FK22" s="591"/>
      <c r="FL22" s="591"/>
      <c r="FM22" s="591"/>
      <c r="FN22" s="591"/>
      <c r="FO22" s="591"/>
      <c r="FP22" s="591"/>
      <c r="FQ22" s="591"/>
      <c r="FR22" s="591"/>
      <c r="FS22" s="591"/>
      <c r="FT22" s="591"/>
      <c r="FU22" s="591"/>
      <c r="FV22" s="591"/>
      <c r="FW22" s="591"/>
      <c r="FX22" s="591"/>
      <c r="FY22" s="591"/>
      <c r="FZ22" s="591"/>
      <c r="GA22" s="591"/>
      <c r="GB22" s="591"/>
      <c r="GC22" s="591"/>
      <c r="GD22" s="591"/>
      <c r="GE22" s="591"/>
      <c r="GF22" s="591"/>
      <c r="GG22" s="591"/>
      <c r="GH22" s="591"/>
      <c r="GI22" s="591"/>
      <c r="GJ22" s="591"/>
      <c r="GK22" s="591"/>
      <c r="GL22" s="591"/>
      <c r="GM22" s="591"/>
      <c r="GN22" s="591"/>
      <c r="GO22" s="591"/>
      <c r="GP22" s="591"/>
      <c r="GQ22" s="591"/>
      <c r="GR22" s="591"/>
      <c r="GS22" s="591"/>
      <c r="GT22" s="591"/>
      <c r="GU22" s="591"/>
      <c r="GV22" s="591"/>
      <c r="GW22" s="591"/>
      <c r="GX22" s="591"/>
      <c r="GY22" s="591"/>
      <c r="GZ22" s="591"/>
      <c r="HA22" s="591"/>
      <c r="HB22" s="591"/>
      <c r="HC22" s="591"/>
      <c r="HD22" s="591"/>
      <c r="HE22" s="591"/>
      <c r="HF22" s="591"/>
      <c r="HG22" s="591"/>
      <c r="HH22" s="591"/>
      <c r="HI22" s="591"/>
      <c r="HJ22" s="591"/>
      <c r="HK22" s="591"/>
      <c r="HL22" s="591"/>
      <c r="HM22" s="591"/>
      <c r="HN22" s="591"/>
      <c r="HO22" s="591"/>
      <c r="HP22" s="591"/>
      <c r="HQ22" s="591"/>
      <c r="HR22" s="591"/>
      <c r="HS22" s="591"/>
      <c r="HT22" s="591"/>
      <c r="HU22" s="591"/>
      <c r="HV22" s="591"/>
      <c r="HW22" s="591"/>
      <c r="HX22" s="591"/>
      <c r="HY22" s="591"/>
      <c r="HZ22" s="591"/>
      <c r="IA22" s="591"/>
      <c r="IB22" s="591"/>
      <c r="IC22" s="591"/>
      <c r="ID22" s="591"/>
      <c r="IE22" s="591"/>
      <c r="IF22" s="591"/>
      <c r="IG22" s="591"/>
      <c r="IH22" s="591"/>
      <c r="II22" s="591"/>
      <c r="IJ22" s="591"/>
      <c r="IK22" s="591"/>
      <c r="IL22" s="591"/>
      <c r="IM22" s="591"/>
      <c r="IN22" s="591"/>
      <c r="IO22" s="591"/>
      <c r="IP22" s="591"/>
      <c r="IQ22" s="591"/>
      <c r="IR22" s="591"/>
      <c r="IS22" s="591"/>
      <c r="IT22" s="591"/>
      <c r="IU22" s="591"/>
      <c r="IV22" s="591"/>
      <c r="IW22" s="591"/>
      <c r="IX22" s="591"/>
      <c r="IY22" s="591"/>
      <c r="IZ22" s="591"/>
      <c r="JA22" s="591"/>
      <c r="JB22" s="591"/>
      <c r="JC22" s="591"/>
      <c r="JD22" s="591"/>
      <c r="JE22" s="591"/>
      <c r="JF22" s="591"/>
      <c r="JG22" s="591"/>
      <c r="JH22" s="591"/>
      <c r="JI22" s="591"/>
      <c r="JJ22" s="591"/>
    </row>
    <row r="23" spans="1:270" s="598" customFormat="1" ht="45" customHeight="1" x14ac:dyDescent="0.2">
      <c r="A23" s="634">
        <v>6</v>
      </c>
      <c r="B23" s="635"/>
      <c r="C23" s="621" t="s">
        <v>362</v>
      </c>
      <c r="D23" s="622" t="str">
        <f>IF(E23="Yes",1.33,IF(E23="No",0,"-"))</f>
        <v>-</v>
      </c>
      <c r="E23" s="630"/>
      <c r="F23" s="1200"/>
      <c r="G23" s="1193"/>
      <c r="H23" s="1193"/>
      <c r="I23" s="1193"/>
      <c r="J23" s="1194"/>
      <c r="K23" s="590"/>
      <c r="L23" s="607"/>
      <c r="M23" s="591"/>
      <c r="N23" s="591"/>
      <c r="O23" s="591"/>
      <c r="P23" s="591"/>
      <c r="Q23" s="591"/>
      <c r="R23" s="591"/>
      <c r="S23" s="591"/>
      <c r="T23" s="591"/>
      <c r="U23" s="591"/>
      <c r="V23" s="591"/>
      <c r="W23" s="591"/>
      <c r="X23" s="591"/>
      <c r="Y23" s="591"/>
      <c r="Z23" s="591"/>
      <c r="AA23" s="591"/>
      <c r="AB23" s="591"/>
      <c r="AC23" s="591"/>
      <c r="AD23" s="591"/>
      <c r="AE23" s="591"/>
      <c r="AF23" s="591"/>
      <c r="AG23" s="591"/>
      <c r="AH23" s="591"/>
      <c r="AI23" s="591"/>
      <c r="AJ23" s="591"/>
      <c r="AK23" s="591"/>
      <c r="AL23" s="591"/>
      <c r="AM23" s="591"/>
      <c r="AN23" s="591"/>
      <c r="AO23" s="591"/>
      <c r="AP23" s="591"/>
      <c r="AQ23" s="591"/>
      <c r="AR23" s="591"/>
      <c r="AS23" s="591"/>
      <c r="AT23" s="591"/>
      <c r="AU23" s="591"/>
      <c r="AV23" s="591"/>
      <c r="AW23" s="591"/>
      <c r="AX23" s="591"/>
      <c r="AY23" s="591"/>
      <c r="AZ23" s="591"/>
      <c r="BA23" s="591"/>
      <c r="BB23" s="591"/>
      <c r="BC23" s="591"/>
      <c r="BD23" s="591"/>
      <c r="BE23" s="591"/>
      <c r="BF23" s="591"/>
      <c r="BG23" s="591"/>
      <c r="BH23" s="591"/>
      <c r="BI23" s="591"/>
      <c r="BJ23" s="591"/>
      <c r="BK23" s="591"/>
      <c r="BL23" s="591"/>
      <c r="BM23" s="591"/>
      <c r="BN23" s="591"/>
      <c r="BO23" s="591"/>
      <c r="BP23" s="591"/>
      <c r="BQ23" s="591"/>
      <c r="BR23" s="591"/>
      <c r="BS23" s="591"/>
      <c r="BT23" s="591"/>
      <c r="BU23" s="591"/>
      <c r="BV23" s="591"/>
      <c r="BW23" s="591"/>
      <c r="BX23" s="591"/>
      <c r="BY23" s="591"/>
      <c r="BZ23" s="591"/>
      <c r="CA23" s="591"/>
      <c r="CB23" s="591"/>
      <c r="CC23" s="591"/>
      <c r="CD23" s="591"/>
      <c r="CE23" s="591"/>
      <c r="CF23" s="591"/>
      <c r="CG23" s="591"/>
      <c r="CH23" s="591"/>
      <c r="CI23" s="591"/>
      <c r="CJ23" s="591"/>
      <c r="CK23" s="591"/>
      <c r="CL23" s="591"/>
      <c r="CM23" s="591"/>
      <c r="CN23" s="591"/>
      <c r="CO23" s="591"/>
      <c r="CP23" s="591"/>
      <c r="CQ23" s="591"/>
      <c r="CR23" s="591"/>
      <c r="CS23" s="591"/>
      <c r="CT23" s="591"/>
      <c r="CU23" s="591"/>
      <c r="CV23" s="591"/>
      <c r="CW23" s="591"/>
      <c r="CX23" s="591"/>
      <c r="CY23" s="591"/>
      <c r="CZ23" s="591"/>
      <c r="DA23" s="591"/>
      <c r="DB23" s="591"/>
      <c r="DC23" s="591"/>
      <c r="DD23" s="591"/>
      <c r="DE23" s="591"/>
      <c r="DF23" s="591"/>
      <c r="DG23" s="591"/>
      <c r="DH23" s="591"/>
      <c r="DI23" s="591"/>
      <c r="DJ23" s="591"/>
      <c r="DK23" s="591"/>
      <c r="DL23" s="591"/>
      <c r="DM23" s="591"/>
      <c r="DN23" s="591"/>
      <c r="DO23" s="591"/>
      <c r="DP23" s="591"/>
      <c r="DQ23" s="591"/>
      <c r="DR23" s="591"/>
      <c r="DS23" s="591"/>
      <c r="DT23" s="591"/>
      <c r="DU23" s="591"/>
      <c r="DV23" s="591"/>
      <c r="DW23" s="591"/>
      <c r="DX23" s="591"/>
      <c r="DY23" s="591"/>
      <c r="DZ23" s="591"/>
      <c r="EA23" s="591"/>
      <c r="EB23" s="591"/>
      <c r="EC23" s="591"/>
      <c r="ED23" s="591"/>
      <c r="EE23" s="591"/>
      <c r="EF23" s="591"/>
      <c r="EG23" s="591"/>
      <c r="EH23" s="591"/>
      <c r="EI23" s="591"/>
      <c r="EJ23" s="591"/>
      <c r="EK23" s="591"/>
      <c r="EL23" s="591"/>
      <c r="EM23" s="591"/>
      <c r="EN23" s="591"/>
      <c r="EO23" s="591"/>
      <c r="EP23" s="591"/>
      <c r="EQ23" s="591"/>
      <c r="ER23" s="591"/>
      <c r="ES23" s="591"/>
      <c r="ET23" s="591"/>
      <c r="EU23" s="591"/>
      <c r="EV23" s="591"/>
      <c r="EW23" s="591"/>
      <c r="EX23" s="591"/>
      <c r="EY23" s="591"/>
      <c r="EZ23" s="591"/>
      <c r="FA23" s="591"/>
      <c r="FB23" s="591"/>
      <c r="FC23" s="591"/>
      <c r="FD23" s="591"/>
      <c r="FE23" s="591"/>
      <c r="FF23" s="591"/>
      <c r="FG23" s="591"/>
      <c r="FH23" s="591"/>
      <c r="FI23" s="591"/>
      <c r="FJ23" s="591"/>
      <c r="FK23" s="591"/>
      <c r="FL23" s="591"/>
      <c r="FM23" s="591"/>
      <c r="FN23" s="591"/>
      <c r="FO23" s="591"/>
      <c r="FP23" s="591"/>
      <c r="FQ23" s="591"/>
      <c r="FR23" s="591"/>
      <c r="FS23" s="591"/>
      <c r="FT23" s="591"/>
      <c r="FU23" s="591"/>
      <c r="FV23" s="591"/>
      <c r="FW23" s="591"/>
      <c r="FX23" s="591"/>
      <c r="FY23" s="591"/>
      <c r="FZ23" s="591"/>
      <c r="GA23" s="591"/>
      <c r="GB23" s="591"/>
      <c r="GC23" s="591"/>
      <c r="GD23" s="591"/>
      <c r="GE23" s="591"/>
      <c r="GF23" s="591"/>
      <c r="GG23" s="591"/>
      <c r="GH23" s="591"/>
      <c r="GI23" s="591"/>
      <c r="GJ23" s="591"/>
      <c r="GK23" s="591"/>
      <c r="GL23" s="591"/>
      <c r="GM23" s="591"/>
      <c r="GN23" s="591"/>
      <c r="GO23" s="591"/>
      <c r="GP23" s="591"/>
      <c r="GQ23" s="591"/>
      <c r="GR23" s="591"/>
      <c r="GS23" s="591"/>
      <c r="GT23" s="591"/>
      <c r="GU23" s="591"/>
      <c r="GV23" s="591"/>
      <c r="GW23" s="591"/>
      <c r="GX23" s="591"/>
      <c r="GY23" s="591"/>
      <c r="GZ23" s="591"/>
      <c r="HA23" s="591"/>
      <c r="HB23" s="591"/>
      <c r="HC23" s="591"/>
      <c r="HD23" s="591"/>
      <c r="HE23" s="591"/>
      <c r="HF23" s="591"/>
      <c r="HG23" s="591"/>
      <c r="HH23" s="591"/>
      <c r="HI23" s="591"/>
      <c r="HJ23" s="591"/>
      <c r="HK23" s="591"/>
      <c r="HL23" s="591"/>
      <c r="HM23" s="591"/>
      <c r="HN23" s="591"/>
      <c r="HO23" s="591"/>
      <c r="HP23" s="591"/>
      <c r="HQ23" s="591"/>
      <c r="HR23" s="591"/>
      <c r="HS23" s="591"/>
      <c r="HT23" s="591"/>
      <c r="HU23" s="591"/>
      <c r="HV23" s="591"/>
      <c r="HW23" s="591"/>
      <c r="HX23" s="591"/>
      <c r="HY23" s="591"/>
      <c r="HZ23" s="591"/>
      <c r="IA23" s="591"/>
      <c r="IB23" s="591"/>
      <c r="IC23" s="591"/>
      <c r="ID23" s="591"/>
      <c r="IE23" s="591"/>
      <c r="IF23" s="591"/>
      <c r="IG23" s="591"/>
      <c r="IH23" s="591"/>
      <c r="II23" s="591"/>
      <c r="IJ23" s="591"/>
      <c r="IK23" s="591"/>
      <c r="IL23" s="591"/>
      <c r="IM23" s="591"/>
      <c r="IN23" s="591"/>
      <c r="IO23" s="591"/>
      <c r="IP23" s="591"/>
      <c r="IQ23" s="591"/>
      <c r="IR23" s="591"/>
      <c r="IS23" s="591"/>
      <c r="IT23" s="591"/>
      <c r="IU23" s="591"/>
      <c r="IV23" s="591"/>
      <c r="IW23" s="591"/>
      <c r="IX23" s="591"/>
      <c r="IY23" s="591"/>
      <c r="IZ23" s="591"/>
      <c r="JA23" s="591"/>
      <c r="JB23" s="591"/>
      <c r="JC23" s="591"/>
      <c r="JD23" s="591"/>
      <c r="JE23" s="591"/>
      <c r="JF23" s="591"/>
      <c r="JG23" s="591"/>
      <c r="JH23" s="591"/>
      <c r="JI23" s="591"/>
      <c r="JJ23" s="591"/>
    </row>
    <row r="24" spans="1:270" s="598" customFormat="1" ht="40.15" customHeight="1" x14ac:dyDescent="0.2">
      <c r="A24" s="634">
        <v>7</v>
      </c>
      <c r="B24" s="635"/>
      <c r="C24" s="636" t="s">
        <v>381</v>
      </c>
      <c r="D24" s="622"/>
      <c r="E24" s="637"/>
      <c r="F24" s="1200"/>
      <c r="G24" s="1193"/>
      <c r="H24" s="1193"/>
      <c r="I24" s="1193"/>
      <c r="J24" s="1194"/>
      <c r="K24" s="590"/>
      <c r="L24" s="607"/>
      <c r="M24" s="591"/>
      <c r="N24" s="591"/>
      <c r="O24" s="591"/>
      <c r="P24" s="591"/>
      <c r="Q24" s="591"/>
      <c r="R24" s="591"/>
      <c r="S24" s="591"/>
      <c r="T24" s="591"/>
      <c r="U24" s="591"/>
      <c r="V24" s="591"/>
      <c r="W24" s="591"/>
      <c r="X24" s="591"/>
      <c r="Y24" s="591"/>
      <c r="Z24" s="591"/>
      <c r="AA24" s="591"/>
      <c r="AB24" s="591"/>
      <c r="AC24" s="591"/>
      <c r="AD24" s="591"/>
      <c r="AE24" s="591"/>
      <c r="AF24" s="591"/>
      <c r="AG24" s="591"/>
      <c r="AH24" s="591"/>
      <c r="AI24" s="591"/>
      <c r="AJ24" s="591"/>
      <c r="AK24" s="591"/>
      <c r="AL24" s="591"/>
      <c r="AM24" s="591"/>
      <c r="AN24" s="591"/>
      <c r="AO24" s="591"/>
      <c r="AP24" s="591"/>
      <c r="AQ24" s="591"/>
      <c r="AR24" s="591"/>
      <c r="AS24" s="591"/>
      <c r="AT24" s="591"/>
      <c r="AU24" s="591"/>
      <c r="AV24" s="591"/>
      <c r="AW24" s="591"/>
      <c r="AX24" s="591"/>
      <c r="AY24" s="591"/>
      <c r="AZ24" s="591"/>
      <c r="BA24" s="591"/>
      <c r="BB24" s="591"/>
      <c r="BC24" s="591"/>
      <c r="BD24" s="591"/>
      <c r="BE24" s="591"/>
      <c r="BF24" s="591"/>
      <c r="BG24" s="591"/>
      <c r="BH24" s="591"/>
      <c r="BI24" s="591"/>
      <c r="BJ24" s="591"/>
      <c r="BK24" s="591"/>
      <c r="BL24" s="591"/>
      <c r="BM24" s="591"/>
      <c r="BN24" s="591"/>
      <c r="BO24" s="591"/>
      <c r="BP24" s="591"/>
      <c r="BQ24" s="591"/>
      <c r="BR24" s="591"/>
      <c r="BS24" s="591"/>
      <c r="BT24" s="591"/>
      <c r="BU24" s="591"/>
      <c r="BV24" s="591"/>
      <c r="BW24" s="591"/>
      <c r="BX24" s="591"/>
      <c r="BY24" s="591"/>
      <c r="BZ24" s="591"/>
      <c r="CA24" s="591"/>
      <c r="CB24" s="591"/>
      <c r="CC24" s="591"/>
      <c r="CD24" s="591"/>
      <c r="CE24" s="591"/>
      <c r="CF24" s="591"/>
      <c r="CG24" s="591"/>
      <c r="CH24" s="591"/>
      <c r="CI24" s="591"/>
      <c r="CJ24" s="591"/>
      <c r="CK24" s="591"/>
      <c r="CL24" s="591"/>
      <c r="CM24" s="591"/>
      <c r="CN24" s="591"/>
      <c r="CO24" s="591"/>
      <c r="CP24" s="591"/>
      <c r="CQ24" s="591"/>
      <c r="CR24" s="591"/>
      <c r="CS24" s="591"/>
      <c r="CT24" s="591"/>
      <c r="CU24" s="591"/>
      <c r="CV24" s="591"/>
      <c r="CW24" s="591"/>
      <c r="CX24" s="591"/>
      <c r="CY24" s="591"/>
      <c r="CZ24" s="591"/>
      <c r="DA24" s="591"/>
      <c r="DB24" s="591"/>
      <c r="DC24" s="591"/>
      <c r="DD24" s="591"/>
      <c r="DE24" s="591"/>
      <c r="DF24" s="591"/>
      <c r="DG24" s="591"/>
      <c r="DH24" s="591"/>
      <c r="DI24" s="591"/>
      <c r="DJ24" s="591"/>
      <c r="DK24" s="591"/>
      <c r="DL24" s="591"/>
      <c r="DM24" s="591"/>
      <c r="DN24" s="591"/>
      <c r="DO24" s="591"/>
      <c r="DP24" s="591"/>
      <c r="DQ24" s="591"/>
      <c r="DR24" s="591"/>
      <c r="DS24" s="591"/>
      <c r="DT24" s="591"/>
      <c r="DU24" s="591"/>
      <c r="DV24" s="591"/>
      <c r="DW24" s="591"/>
      <c r="DX24" s="591"/>
      <c r="DY24" s="591"/>
      <c r="DZ24" s="591"/>
      <c r="EA24" s="591"/>
      <c r="EB24" s="591"/>
      <c r="EC24" s="591"/>
      <c r="ED24" s="591"/>
      <c r="EE24" s="591"/>
      <c r="EF24" s="591"/>
      <c r="EG24" s="591"/>
      <c r="EH24" s="591"/>
      <c r="EI24" s="591"/>
      <c r="EJ24" s="591"/>
      <c r="EK24" s="591"/>
      <c r="EL24" s="591"/>
      <c r="EM24" s="591"/>
      <c r="EN24" s="591"/>
      <c r="EO24" s="591"/>
      <c r="EP24" s="591"/>
      <c r="EQ24" s="591"/>
      <c r="ER24" s="591"/>
      <c r="ES24" s="591"/>
      <c r="ET24" s="591"/>
      <c r="EU24" s="591"/>
      <c r="EV24" s="591"/>
      <c r="EW24" s="591"/>
      <c r="EX24" s="591"/>
      <c r="EY24" s="591"/>
      <c r="EZ24" s="591"/>
      <c r="FA24" s="591"/>
      <c r="FB24" s="591"/>
      <c r="FC24" s="591"/>
      <c r="FD24" s="591"/>
      <c r="FE24" s="591"/>
      <c r="FF24" s="591"/>
      <c r="FG24" s="591"/>
      <c r="FH24" s="591"/>
      <c r="FI24" s="591"/>
      <c r="FJ24" s="591"/>
      <c r="FK24" s="591"/>
      <c r="FL24" s="591"/>
      <c r="FM24" s="591"/>
      <c r="FN24" s="591"/>
      <c r="FO24" s="591"/>
      <c r="FP24" s="591"/>
      <c r="FQ24" s="591"/>
      <c r="FR24" s="591"/>
      <c r="FS24" s="591"/>
      <c r="FT24" s="591"/>
      <c r="FU24" s="591"/>
      <c r="FV24" s="591"/>
      <c r="FW24" s="591"/>
      <c r="FX24" s="591"/>
      <c r="FY24" s="591"/>
      <c r="FZ24" s="591"/>
      <c r="GA24" s="591"/>
      <c r="GB24" s="591"/>
      <c r="GC24" s="591"/>
      <c r="GD24" s="591"/>
      <c r="GE24" s="591"/>
      <c r="GF24" s="591"/>
      <c r="GG24" s="591"/>
      <c r="GH24" s="591"/>
      <c r="GI24" s="591"/>
      <c r="GJ24" s="591"/>
      <c r="GK24" s="591"/>
      <c r="GL24" s="591"/>
      <c r="GM24" s="591"/>
      <c r="GN24" s="591"/>
      <c r="GO24" s="591"/>
      <c r="GP24" s="591"/>
      <c r="GQ24" s="591"/>
      <c r="GR24" s="591"/>
      <c r="GS24" s="591"/>
      <c r="GT24" s="591"/>
      <c r="GU24" s="591"/>
      <c r="GV24" s="591"/>
      <c r="GW24" s="591"/>
      <c r="GX24" s="591"/>
      <c r="GY24" s="591"/>
      <c r="GZ24" s="591"/>
      <c r="HA24" s="591"/>
      <c r="HB24" s="591"/>
      <c r="HC24" s="591"/>
      <c r="HD24" s="591"/>
      <c r="HE24" s="591"/>
      <c r="HF24" s="591"/>
      <c r="HG24" s="591"/>
      <c r="HH24" s="591"/>
      <c r="HI24" s="591"/>
      <c r="HJ24" s="591"/>
      <c r="HK24" s="591"/>
      <c r="HL24" s="591"/>
      <c r="HM24" s="591"/>
      <c r="HN24" s="591"/>
      <c r="HO24" s="591"/>
      <c r="HP24" s="591"/>
      <c r="HQ24" s="591"/>
      <c r="HR24" s="591"/>
      <c r="HS24" s="591"/>
      <c r="HT24" s="591"/>
      <c r="HU24" s="591"/>
      <c r="HV24" s="591"/>
      <c r="HW24" s="591"/>
      <c r="HX24" s="591"/>
      <c r="HY24" s="591"/>
      <c r="HZ24" s="591"/>
      <c r="IA24" s="591"/>
      <c r="IB24" s="591"/>
      <c r="IC24" s="591"/>
      <c r="ID24" s="591"/>
      <c r="IE24" s="591"/>
      <c r="IF24" s="591"/>
      <c r="IG24" s="591"/>
      <c r="IH24" s="591"/>
      <c r="II24" s="591"/>
      <c r="IJ24" s="591"/>
      <c r="IK24" s="591"/>
      <c r="IL24" s="591"/>
      <c r="IM24" s="591"/>
      <c r="IN24" s="591"/>
      <c r="IO24" s="591"/>
      <c r="IP24" s="591"/>
      <c r="IQ24" s="591"/>
      <c r="IR24" s="591"/>
      <c r="IS24" s="591"/>
      <c r="IT24" s="591"/>
      <c r="IU24" s="591"/>
      <c r="IV24" s="591"/>
      <c r="IW24" s="591"/>
      <c r="IX24" s="591"/>
      <c r="IY24" s="591"/>
      <c r="IZ24" s="591"/>
      <c r="JA24" s="591"/>
      <c r="JB24" s="591"/>
      <c r="JC24" s="591"/>
      <c r="JD24" s="591"/>
      <c r="JE24" s="591"/>
      <c r="JF24" s="591"/>
      <c r="JG24" s="591"/>
      <c r="JH24" s="591"/>
      <c r="JI24" s="591"/>
      <c r="JJ24" s="591"/>
    </row>
    <row r="25" spans="1:270" s="598" customFormat="1" ht="41.25" customHeight="1" x14ac:dyDescent="0.2">
      <c r="A25" s="634">
        <v>8</v>
      </c>
      <c r="B25" s="635"/>
      <c r="C25" s="621" t="s">
        <v>364</v>
      </c>
      <c r="D25" s="638" t="str">
        <f>IF(ISERROR(E24/E23),"-",E24/E23)</f>
        <v>-</v>
      </c>
      <c r="E25" s="639" t="str">
        <f>D25</f>
        <v>-</v>
      </c>
      <c r="F25" s="1201"/>
      <c r="G25" s="1193"/>
      <c r="H25" s="1193"/>
      <c r="I25" s="1193"/>
      <c r="J25" s="1194"/>
      <c r="K25" s="590"/>
      <c r="L25" s="607"/>
      <c r="M25" s="591"/>
      <c r="N25" s="591"/>
      <c r="O25" s="591"/>
      <c r="P25" s="591"/>
      <c r="Q25" s="591"/>
      <c r="R25" s="591"/>
      <c r="S25" s="591"/>
      <c r="T25" s="591"/>
      <c r="U25" s="591"/>
      <c r="V25" s="591"/>
      <c r="W25" s="591"/>
      <c r="X25" s="591"/>
      <c r="Y25" s="591"/>
      <c r="Z25" s="591"/>
      <c r="AA25" s="591"/>
      <c r="AB25" s="591"/>
      <c r="AC25" s="591"/>
      <c r="AD25" s="591"/>
      <c r="AE25" s="591"/>
      <c r="AF25" s="591"/>
      <c r="AG25" s="591"/>
      <c r="AH25" s="591"/>
      <c r="AI25" s="591"/>
      <c r="AJ25" s="591"/>
      <c r="AK25" s="591"/>
      <c r="AL25" s="591"/>
      <c r="AM25" s="591"/>
      <c r="AN25" s="591"/>
      <c r="AO25" s="591"/>
      <c r="AP25" s="591"/>
      <c r="AQ25" s="591"/>
      <c r="AR25" s="591"/>
      <c r="AS25" s="591"/>
      <c r="AT25" s="591"/>
      <c r="AU25" s="591"/>
      <c r="AV25" s="591"/>
      <c r="AW25" s="591"/>
      <c r="AX25" s="591"/>
      <c r="AY25" s="591"/>
      <c r="AZ25" s="591"/>
      <c r="BA25" s="591"/>
      <c r="BB25" s="591"/>
      <c r="BC25" s="591"/>
      <c r="BD25" s="591"/>
      <c r="BE25" s="591"/>
      <c r="BF25" s="591"/>
      <c r="BG25" s="591"/>
      <c r="BH25" s="591"/>
      <c r="BI25" s="591"/>
      <c r="BJ25" s="591"/>
      <c r="BK25" s="591"/>
      <c r="BL25" s="591"/>
      <c r="BM25" s="591"/>
      <c r="BN25" s="591"/>
      <c r="BO25" s="591"/>
      <c r="BP25" s="591"/>
      <c r="BQ25" s="591"/>
      <c r="BR25" s="591"/>
      <c r="BS25" s="591"/>
      <c r="BT25" s="591"/>
      <c r="BU25" s="591"/>
      <c r="BV25" s="591"/>
      <c r="BW25" s="591"/>
      <c r="BX25" s="591"/>
      <c r="BY25" s="591"/>
      <c r="BZ25" s="591"/>
      <c r="CA25" s="591"/>
      <c r="CB25" s="591"/>
      <c r="CC25" s="591"/>
      <c r="CD25" s="591"/>
      <c r="CE25" s="591"/>
      <c r="CF25" s="591"/>
      <c r="CG25" s="591"/>
      <c r="CH25" s="591"/>
      <c r="CI25" s="591"/>
      <c r="CJ25" s="591"/>
      <c r="CK25" s="591"/>
      <c r="CL25" s="591"/>
      <c r="CM25" s="591"/>
      <c r="CN25" s="591"/>
      <c r="CO25" s="591"/>
      <c r="CP25" s="591"/>
      <c r="CQ25" s="591"/>
      <c r="CR25" s="591"/>
      <c r="CS25" s="591"/>
      <c r="CT25" s="591"/>
      <c r="CU25" s="591"/>
      <c r="CV25" s="591"/>
      <c r="CW25" s="591"/>
      <c r="CX25" s="591"/>
      <c r="CY25" s="591"/>
      <c r="CZ25" s="591"/>
      <c r="DA25" s="591"/>
      <c r="DB25" s="591"/>
      <c r="DC25" s="591"/>
      <c r="DD25" s="591"/>
      <c r="DE25" s="591"/>
      <c r="DF25" s="591"/>
      <c r="DG25" s="591"/>
      <c r="DH25" s="591"/>
      <c r="DI25" s="591"/>
      <c r="DJ25" s="591"/>
      <c r="DK25" s="591"/>
      <c r="DL25" s="591"/>
      <c r="DM25" s="591"/>
      <c r="DN25" s="591"/>
      <c r="DO25" s="591"/>
      <c r="DP25" s="591"/>
      <c r="DQ25" s="591"/>
      <c r="DR25" s="591"/>
      <c r="DS25" s="591"/>
      <c r="DT25" s="591"/>
      <c r="DU25" s="591"/>
      <c r="DV25" s="591"/>
      <c r="DW25" s="591"/>
      <c r="DX25" s="591"/>
      <c r="DY25" s="591"/>
      <c r="DZ25" s="591"/>
      <c r="EA25" s="591"/>
      <c r="EB25" s="591"/>
      <c r="EC25" s="591"/>
      <c r="ED25" s="591"/>
      <c r="EE25" s="591"/>
      <c r="EF25" s="591"/>
      <c r="EG25" s="591"/>
      <c r="EH25" s="591"/>
      <c r="EI25" s="591"/>
      <c r="EJ25" s="591"/>
      <c r="EK25" s="591"/>
      <c r="EL25" s="591"/>
      <c r="EM25" s="591"/>
      <c r="EN25" s="591"/>
      <c r="EO25" s="591"/>
      <c r="EP25" s="591"/>
      <c r="EQ25" s="591"/>
      <c r="ER25" s="591"/>
      <c r="ES25" s="591"/>
      <c r="ET25" s="591"/>
      <c r="EU25" s="591"/>
      <c r="EV25" s="591"/>
      <c r="EW25" s="591"/>
      <c r="EX25" s="591"/>
      <c r="EY25" s="591"/>
      <c r="EZ25" s="591"/>
      <c r="FA25" s="591"/>
      <c r="FB25" s="591"/>
      <c r="FC25" s="591"/>
      <c r="FD25" s="591"/>
      <c r="FE25" s="591"/>
      <c r="FF25" s="591"/>
      <c r="FG25" s="591"/>
      <c r="FH25" s="591"/>
      <c r="FI25" s="591"/>
      <c r="FJ25" s="591"/>
      <c r="FK25" s="591"/>
      <c r="FL25" s="591"/>
      <c r="FM25" s="591"/>
      <c r="FN25" s="591"/>
      <c r="FO25" s="591"/>
      <c r="FP25" s="591"/>
      <c r="FQ25" s="591"/>
      <c r="FR25" s="591"/>
      <c r="FS25" s="591"/>
      <c r="FT25" s="591"/>
      <c r="FU25" s="591"/>
      <c r="FV25" s="591"/>
      <c r="FW25" s="591"/>
      <c r="FX25" s="591"/>
      <c r="FY25" s="591"/>
      <c r="FZ25" s="591"/>
      <c r="GA25" s="591"/>
      <c r="GB25" s="591"/>
      <c r="GC25" s="591"/>
      <c r="GD25" s="591"/>
      <c r="GE25" s="591"/>
      <c r="GF25" s="591"/>
      <c r="GG25" s="591"/>
      <c r="GH25" s="591"/>
      <c r="GI25" s="591"/>
      <c r="GJ25" s="591"/>
      <c r="GK25" s="591"/>
      <c r="GL25" s="591"/>
      <c r="GM25" s="591"/>
      <c r="GN25" s="591"/>
      <c r="GO25" s="591"/>
      <c r="GP25" s="591"/>
      <c r="GQ25" s="591"/>
      <c r="GR25" s="591"/>
      <c r="GS25" s="591"/>
      <c r="GT25" s="591"/>
      <c r="GU25" s="591"/>
      <c r="GV25" s="591"/>
      <c r="GW25" s="591"/>
      <c r="GX25" s="591"/>
      <c r="GY25" s="591"/>
      <c r="GZ25" s="591"/>
      <c r="HA25" s="591"/>
      <c r="HB25" s="591"/>
      <c r="HC25" s="591"/>
      <c r="HD25" s="591"/>
      <c r="HE25" s="591"/>
      <c r="HF25" s="591"/>
      <c r="HG25" s="591"/>
      <c r="HH25" s="591"/>
      <c r="HI25" s="591"/>
      <c r="HJ25" s="591"/>
      <c r="HK25" s="591"/>
      <c r="HL25" s="591"/>
      <c r="HM25" s="591"/>
      <c r="HN25" s="591"/>
      <c r="HO25" s="591"/>
      <c r="HP25" s="591"/>
      <c r="HQ25" s="591"/>
      <c r="HR25" s="591"/>
      <c r="HS25" s="591"/>
      <c r="HT25" s="591"/>
      <c r="HU25" s="591"/>
      <c r="HV25" s="591"/>
      <c r="HW25" s="591"/>
      <c r="HX25" s="591"/>
      <c r="HY25" s="591"/>
      <c r="HZ25" s="591"/>
      <c r="IA25" s="591"/>
      <c r="IB25" s="591"/>
      <c r="IC25" s="591"/>
      <c r="ID25" s="591"/>
      <c r="IE25" s="591"/>
      <c r="IF25" s="591"/>
      <c r="IG25" s="591"/>
      <c r="IH25" s="591"/>
      <c r="II25" s="591"/>
      <c r="IJ25" s="591"/>
      <c r="IK25" s="591"/>
      <c r="IL25" s="591"/>
      <c r="IM25" s="591"/>
      <c r="IN25" s="591"/>
      <c r="IO25" s="591"/>
      <c r="IP25" s="591"/>
      <c r="IQ25" s="591"/>
      <c r="IR25" s="591"/>
      <c r="IS25" s="591"/>
      <c r="IT25" s="591"/>
      <c r="IU25" s="591"/>
      <c r="IV25" s="591"/>
      <c r="IW25" s="591"/>
      <c r="IX25" s="591"/>
      <c r="IY25" s="591"/>
      <c r="IZ25" s="591"/>
      <c r="JA25" s="591"/>
      <c r="JB25" s="591"/>
      <c r="JC25" s="591"/>
      <c r="JD25" s="591"/>
      <c r="JE25" s="591"/>
      <c r="JF25" s="591"/>
      <c r="JG25" s="591"/>
      <c r="JH25" s="591"/>
      <c r="JI25" s="591"/>
      <c r="JJ25" s="591"/>
    </row>
    <row r="26" spans="1:270" s="598" customFormat="1" ht="33" customHeight="1" x14ac:dyDescent="0.2">
      <c r="A26" s="634">
        <v>9</v>
      </c>
      <c r="B26" s="635"/>
      <c r="C26" s="621" t="s">
        <v>368</v>
      </c>
      <c r="D26" s="622"/>
      <c r="E26" s="637"/>
      <c r="F26" s="1200"/>
      <c r="G26" s="1193"/>
      <c r="H26" s="1193"/>
      <c r="I26" s="1193"/>
      <c r="J26" s="1194"/>
      <c r="K26" s="590"/>
      <c r="L26" s="607"/>
      <c r="M26" s="591"/>
      <c r="N26" s="591"/>
      <c r="O26" s="591"/>
      <c r="P26" s="591"/>
      <c r="Q26" s="591"/>
      <c r="R26" s="591"/>
      <c r="S26" s="591"/>
      <c r="T26" s="591"/>
      <c r="U26" s="591"/>
      <c r="V26" s="591"/>
      <c r="W26" s="591"/>
      <c r="X26" s="591"/>
      <c r="Y26" s="591"/>
      <c r="Z26" s="591"/>
      <c r="AA26" s="591"/>
      <c r="AB26" s="591"/>
      <c r="AC26" s="591"/>
      <c r="AD26" s="591"/>
      <c r="AE26" s="591"/>
      <c r="AF26" s="591"/>
      <c r="AG26" s="591"/>
      <c r="AH26" s="591"/>
      <c r="AI26" s="591"/>
      <c r="AJ26" s="591"/>
      <c r="AK26" s="591"/>
      <c r="AL26" s="591"/>
      <c r="AM26" s="591"/>
      <c r="AN26" s="591"/>
      <c r="AO26" s="591"/>
      <c r="AP26" s="591"/>
      <c r="AQ26" s="591"/>
      <c r="AR26" s="591"/>
      <c r="AS26" s="591"/>
      <c r="AT26" s="591"/>
      <c r="AU26" s="591"/>
      <c r="AV26" s="591"/>
      <c r="AW26" s="591"/>
      <c r="AX26" s="591"/>
      <c r="AY26" s="591"/>
      <c r="AZ26" s="591"/>
      <c r="BA26" s="591"/>
      <c r="BB26" s="591"/>
      <c r="BC26" s="591"/>
      <c r="BD26" s="591"/>
      <c r="BE26" s="591"/>
      <c r="BF26" s="591"/>
      <c r="BG26" s="591"/>
      <c r="BH26" s="591"/>
      <c r="BI26" s="591"/>
      <c r="BJ26" s="591"/>
      <c r="BK26" s="591"/>
      <c r="BL26" s="591"/>
      <c r="BM26" s="591"/>
      <c r="BN26" s="591"/>
      <c r="BO26" s="591"/>
      <c r="BP26" s="591"/>
      <c r="BQ26" s="591"/>
      <c r="BR26" s="591"/>
      <c r="BS26" s="591"/>
      <c r="BT26" s="591"/>
      <c r="BU26" s="591"/>
      <c r="BV26" s="591"/>
      <c r="BW26" s="591"/>
      <c r="BX26" s="591"/>
      <c r="BY26" s="591"/>
      <c r="BZ26" s="591"/>
      <c r="CA26" s="591"/>
      <c r="CB26" s="591"/>
      <c r="CC26" s="591"/>
      <c r="CD26" s="591"/>
      <c r="CE26" s="591"/>
      <c r="CF26" s="591"/>
      <c r="CG26" s="591"/>
      <c r="CH26" s="591"/>
      <c r="CI26" s="591"/>
      <c r="CJ26" s="591"/>
      <c r="CK26" s="591"/>
      <c r="CL26" s="591"/>
      <c r="CM26" s="591"/>
      <c r="CN26" s="591"/>
      <c r="CO26" s="591"/>
      <c r="CP26" s="591"/>
      <c r="CQ26" s="591"/>
      <c r="CR26" s="591"/>
      <c r="CS26" s="591"/>
      <c r="CT26" s="591"/>
      <c r="CU26" s="591"/>
      <c r="CV26" s="591"/>
      <c r="CW26" s="591"/>
      <c r="CX26" s="591"/>
      <c r="CY26" s="591"/>
      <c r="CZ26" s="591"/>
      <c r="DA26" s="591"/>
      <c r="DB26" s="591"/>
      <c r="DC26" s="591"/>
      <c r="DD26" s="591"/>
      <c r="DE26" s="591"/>
      <c r="DF26" s="591"/>
      <c r="DG26" s="591"/>
      <c r="DH26" s="591"/>
      <c r="DI26" s="591"/>
      <c r="DJ26" s="591"/>
      <c r="DK26" s="591"/>
      <c r="DL26" s="591"/>
      <c r="DM26" s="591"/>
      <c r="DN26" s="591"/>
      <c r="DO26" s="591"/>
      <c r="DP26" s="591"/>
      <c r="DQ26" s="591"/>
      <c r="DR26" s="591"/>
      <c r="DS26" s="591"/>
      <c r="DT26" s="591"/>
      <c r="DU26" s="591"/>
      <c r="DV26" s="591"/>
      <c r="DW26" s="591"/>
      <c r="DX26" s="591"/>
      <c r="DY26" s="591"/>
      <c r="DZ26" s="591"/>
      <c r="EA26" s="591"/>
      <c r="EB26" s="591"/>
      <c r="EC26" s="591"/>
      <c r="ED26" s="591"/>
      <c r="EE26" s="591"/>
      <c r="EF26" s="591"/>
      <c r="EG26" s="591"/>
      <c r="EH26" s="591"/>
      <c r="EI26" s="591"/>
      <c r="EJ26" s="591"/>
      <c r="EK26" s="591"/>
      <c r="EL26" s="591"/>
      <c r="EM26" s="591"/>
      <c r="EN26" s="591"/>
      <c r="EO26" s="591"/>
      <c r="EP26" s="591"/>
      <c r="EQ26" s="591"/>
      <c r="ER26" s="591"/>
      <c r="ES26" s="591"/>
      <c r="ET26" s="591"/>
      <c r="EU26" s="591"/>
      <c r="EV26" s="591"/>
      <c r="EW26" s="591"/>
      <c r="EX26" s="591"/>
      <c r="EY26" s="591"/>
      <c r="EZ26" s="591"/>
      <c r="FA26" s="591"/>
      <c r="FB26" s="591"/>
      <c r="FC26" s="591"/>
      <c r="FD26" s="591"/>
      <c r="FE26" s="591"/>
      <c r="FF26" s="591"/>
      <c r="FG26" s="591"/>
      <c r="FH26" s="591"/>
      <c r="FI26" s="591"/>
      <c r="FJ26" s="591"/>
      <c r="FK26" s="591"/>
      <c r="FL26" s="591"/>
      <c r="FM26" s="591"/>
      <c r="FN26" s="591"/>
      <c r="FO26" s="591"/>
      <c r="FP26" s="591"/>
      <c r="FQ26" s="591"/>
      <c r="FR26" s="591"/>
      <c r="FS26" s="591"/>
      <c r="FT26" s="591"/>
      <c r="FU26" s="591"/>
      <c r="FV26" s="591"/>
      <c r="FW26" s="591"/>
      <c r="FX26" s="591"/>
      <c r="FY26" s="591"/>
      <c r="FZ26" s="591"/>
      <c r="GA26" s="591"/>
      <c r="GB26" s="591"/>
      <c r="GC26" s="591"/>
      <c r="GD26" s="591"/>
      <c r="GE26" s="591"/>
      <c r="GF26" s="591"/>
      <c r="GG26" s="591"/>
      <c r="GH26" s="591"/>
      <c r="GI26" s="591"/>
      <c r="GJ26" s="591"/>
      <c r="GK26" s="591"/>
      <c r="GL26" s="591"/>
      <c r="GM26" s="591"/>
      <c r="GN26" s="591"/>
      <c r="GO26" s="591"/>
      <c r="GP26" s="591"/>
      <c r="GQ26" s="591"/>
      <c r="GR26" s="591"/>
      <c r="GS26" s="591"/>
      <c r="GT26" s="591"/>
      <c r="GU26" s="591"/>
      <c r="GV26" s="591"/>
      <c r="GW26" s="591"/>
      <c r="GX26" s="591"/>
      <c r="GY26" s="591"/>
      <c r="GZ26" s="591"/>
      <c r="HA26" s="591"/>
      <c r="HB26" s="591"/>
      <c r="HC26" s="591"/>
      <c r="HD26" s="591"/>
      <c r="HE26" s="591"/>
      <c r="HF26" s="591"/>
      <c r="HG26" s="591"/>
      <c r="HH26" s="591"/>
      <c r="HI26" s="591"/>
      <c r="HJ26" s="591"/>
      <c r="HK26" s="591"/>
      <c r="HL26" s="591"/>
      <c r="HM26" s="591"/>
      <c r="HN26" s="591"/>
      <c r="HO26" s="591"/>
      <c r="HP26" s="591"/>
      <c r="HQ26" s="591"/>
      <c r="HR26" s="591"/>
      <c r="HS26" s="591"/>
      <c r="HT26" s="591"/>
      <c r="HU26" s="591"/>
      <c r="HV26" s="591"/>
      <c r="HW26" s="591"/>
      <c r="HX26" s="591"/>
      <c r="HY26" s="591"/>
      <c r="HZ26" s="591"/>
      <c r="IA26" s="591"/>
      <c r="IB26" s="591"/>
      <c r="IC26" s="591"/>
      <c r="ID26" s="591"/>
      <c r="IE26" s="591"/>
      <c r="IF26" s="591"/>
      <c r="IG26" s="591"/>
      <c r="IH26" s="591"/>
      <c r="II26" s="591"/>
      <c r="IJ26" s="591"/>
      <c r="IK26" s="591"/>
      <c r="IL26" s="591"/>
      <c r="IM26" s="591"/>
      <c r="IN26" s="591"/>
      <c r="IO26" s="591"/>
      <c r="IP26" s="591"/>
      <c r="IQ26" s="591"/>
      <c r="IR26" s="591"/>
      <c r="IS26" s="591"/>
      <c r="IT26" s="591"/>
      <c r="IU26" s="591"/>
      <c r="IV26" s="591"/>
      <c r="IW26" s="591"/>
      <c r="IX26" s="591"/>
      <c r="IY26" s="591"/>
      <c r="IZ26" s="591"/>
      <c r="JA26" s="591"/>
      <c r="JB26" s="591"/>
      <c r="JC26" s="591"/>
      <c r="JD26" s="591"/>
      <c r="JE26" s="591"/>
      <c r="JF26" s="591"/>
      <c r="JG26" s="591"/>
      <c r="JH26" s="591"/>
      <c r="JI26" s="591"/>
      <c r="JJ26" s="591"/>
    </row>
    <row r="27" spans="1:270" s="598" customFormat="1" ht="36.75" customHeight="1" x14ac:dyDescent="0.2">
      <c r="A27" s="640">
        <v>10</v>
      </c>
      <c r="B27" s="635"/>
      <c r="C27" s="621" t="s">
        <v>365</v>
      </c>
      <c r="D27" s="638" t="str">
        <f>IF(ISERROR(E26/E24),"-",E26/E24)</f>
        <v>-</v>
      </c>
      <c r="E27" s="639" t="str">
        <f>D27</f>
        <v>-</v>
      </c>
      <c r="F27" s="1201"/>
      <c r="G27" s="1193"/>
      <c r="H27" s="1193"/>
      <c r="I27" s="1193"/>
      <c r="J27" s="1194"/>
      <c r="K27" s="590"/>
      <c r="L27" s="607"/>
      <c r="M27" s="591"/>
      <c r="N27" s="591"/>
      <c r="O27" s="591"/>
      <c r="P27" s="591"/>
      <c r="Q27" s="591"/>
      <c r="R27" s="591"/>
      <c r="S27" s="591"/>
      <c r="T27" s="591"/>
      <c r="U27" s="591"/>
      <c r="V27" s="591"/>
      <c r="W27" s="591"/>
      <c r="X27" s="591"/>
      <c r="Y27" s="591"/>
      <c r="Z27" s="591"/>
      <c r="AA27" s="591"/>
      <c r="AB27" s="591"/>
      <c r="AC27" s="591"/>
      <c r="AD27" s="591"/>
      <c r="AE27" s="591"/>
      <c r="AF27" s="591"/>
      <c r="AG27" s="591"/>
      <c r="AH27" s="591"/>
      <c r="AI27" s="591"/>
      <c r="AJ27" s="591"/>
      <c r="AK27" s="591"/>
      <c r="AL27" s="591"/>
      <c r="AM27" s="591"/>
      <c r="AN27" s="591"/>
      <c r="AO27" s="591"/>
      <c r="AP27" s="591"/>
      <c r="AQ27" s="591"/>
      <c r="AR27" s="591"/>
      <c r="AS27" s="591"/>
      <c r="AT27" s="591"/>
      <c r="AU27" s="591"/>
      <c r="AV27" s="591"/>
      <c r="AW27" s="591"/>
      <c r="AX27" s="591"/>
      <c r="AY27" s="591"/>
      <c r="AZ27" s="591"/>
      <c r="BA27" s="591"/>
      <c r="BB27" s="591"/>
      <c r="BC27" s="591"/>
      <c r="BD27" s="591"/>
      <c r="BE27" s="591"/>
      <c r="BF27" s="591"/>
      <c r="BG27" s="591"/>
      <c r="BH27" s="591"/>
      <c r="BI27" s="591"/>
      <c r="BJ27" s="591"/>
      <c r="BK27" s="591"/>
      <c r="BL27" s="591"/>
      <c r="BM27" s="591"/>
      <c r="BN27" s="591"/>
      <c r="BO27" s="591"/>
      <c r="BP27" s="591"/>
      <c r="BQ27" s="591"/>
      <c r="BR27" s="591"/>
      <c r="BS27" s="591"/>
      <c r="BT27" s="591"/>
      <c r="BU27" s="591"/>
      <c r="BV27" s="591"/>
      <c r="BW27" s="591"/>
      <c r="BX27" s="591"/>
      <c r="BY27" s="591"/>
      <c r="BZ27" s="591"/>
      <c r="CA27" s="591"/>
      <c r="CB27" s="591"/>
      <c r="CC27" s="591"/>
      <c r="CD27" s="591"/>
      <c r="CE27" s="591"/>
      <c r="CF27" s="591"/>
      <c r="CG27" s="591"/>
      <c r="CH27" s="591"/>
      <c r="CI27" s="591"/>
      <c r="CJ27" s="591"/>
      <c r="CK27" s="591"/>
      <c r="CL27" s="591"/>
      <c r="CM27" s="591"/>
      <c r="CN27" s="591"/>
      <c r="CO27" s="591"/>
      <c r="CP27" s="591"/>
      <c r="CQ27" s="591"/>
      <c r="CR27" s="591"/>
      <c r="CS27" s="591"/>
      <c r="CT27" s="591"/>
      <c r="CU27" s="591"/>
      <c r="CV27" s="591"/>
      <c r="CW27" s="591"/>
      <c r="CX27" s="591"/>
      <c r="CY27" s="591"/>
      <c r="CZ27" s="591"/>
      <c r="DA27" s="591"/>
      <c r="DB27" s="591"/>
      <c r="DC27" s="591"/>
      <c r="DD27" s="591"/>
      <c r="DE27" s="591"/>
      <c r="DF27" s="591"/>
      <c r="DG27" s="591"/>
      <c r="DH27" s="591"/>
      <c r="DI27" s="591"/>
      <c r="DJ27" s="591"/>
      <c r="DK27" s="591"/>
      <c r="DL27" s="591"/>
      <c r="DM27" s="591"/>
      <c r="DN27" s="591"/>
      <c r="DO27" s="591"/>
      <c r="DP27" s="591"/>
      <c r="DQ27" s="591"/>
      <c r="DR27" s="591"/>
      <c r="DS27" s="591"/>
      <c r="DT27" s="591"/>
      <c r="DU27" s="591"/>
      <c r="DV27" s="591"/>
      <c r="DW27" s="591"/>
      <c r="DX27" s="591"/>
      <c r="DY27" s="591"/>
      <c r="DZ27" s="591"/>
      <c r="EA27" s="591"/>
      <c r="EB27" s="591"/>
      <c r="EC27" s="591"/>
      <c r="ED27" s="591"/>
      <c r="EE27" s="591"/>
      <c r="EF27" s="591"/>
      <c r="EG27" s="591"/>
      <c r="EH27" s="591"/>
      <c r="EI27" s="591"/>
      <c r="EJ27" s="591"/>
      <c r="EK27" s="591"/>
      <c r="EL27" s="591"/>
      <c r="EM27" s="591"/>
      <c r="EN27" s="591"/>
      <c r="EO27" s="591"/>
      <c r="EP27" s="591"/>
      <c r="EQ27" s="591"/>
      <c r="ER27" s="591"/>
      <c r="ES27" s="591"/>
      <c r="ET27" s="591"/>
      <c r="EU27" s="591"/>
      <c r="EV27" s="591"/>
      <c r="EW27" s="591"/>
      <c r="EX27" s="591"/>
      <c r="EY27" s="591"/>
      <c r="EZ27" s="591"/>
      <c r="FA27" s="591"/>
      <c r="FB27" s="591"/>
      <c r="FC27" s="591"/>
      <c r="FD27" s="591"/>
      <c r="FE27" s="591"/>
      <c r="FF27" s="591"/>
      <c r="FG27" s="591"/>
      <c r="FH27" s="591"/>
      <c r="FI27" s="591"/>
      <c r="FJ27" s="591"/>
      <c r="FK27" s="591"/>
      <c r="FL27" s="591"/>
      <c r="FM27" s="591"/>
      <c r="FN27" s="591"/>
      <c r="FO27" s="591"/>
      <c r="FP27" s="591"/>
      <c r="FQ27" s="591"/>
      <c r="FR27" s="591"/>
      <c r="FS27" s="591"/>
      <c r="FT27" s="591"/>
      <c r="FU27" s="591"/>
      <c r="FV27" s="591"/>
      <c r="FW27" s="591"/>
      <c r="FX27" s="591"/>
      <c r="FY27" s="591"/>
      <c r="FZ27" s="591"/>
      <c r="GA27" s="591"/>
      <c r="GB27" s="591"/>
      <c r="GC27" s="591"/>
      <c r="GD27" s="591"/>
      <c r="GE27" s="591"/>
      <c r="GF27" s="591"/>
      <c r="GG27" s="591"/>
      <c r="GH27" s="591"/>
      <c r="GI27" s="591"/>
      <c r="GJ27" s="591"/>
      <c r="GK27" s="591"/>
      <c r="GL27" s="591"/>
      <c r="GM27" s="591"/>
      <c r="GN27" s="591"/>
      <c r="GO27" s="591"/>
      <c r="GP27" s="591"/>
      <c r="GQ27" s="591"/>
      <c r="GR27" s="591"/>
      <c r="GS27" s="591"/>
      <c r="GT27" s="591"/>
      <c r="GU27" s="591"/>
      <c r="GV27" s="591"/>
      <c r="GW27" s="591"/>
      <c r="GX27" s="591"/>
      <c r="GY27" s="591"/>
      <c r="GZ27" s="591"/>
      <c r="HA27" s="591"/>
      <c r="HB27" s="591"/>
      <c r="HC27" s="591"/>
      <c r="HD27" s="591"/>
      <c r="HE27" s="591"/>
      <c r="HF27" s="591"/>
      <c r="HG27" s="591"/>
      <c r="HH27" s="591"/>
      <c r="HI27" s="591"/>
      <c r="HJ27" s="591"/>
      <c r="HK27" s="591"/>
      <c r="HL27" s="591"/>
      <c r="HM27" s="591"/>
      <c r="HN27" s="591"/>
      <c r="HO27" s="591"/>
      <c r="HP27" s="591"/>
      <c r="HQ27" s="591"/>
      <c r="HR27" s="591"/>
      <c r="HS27" s="591"/>
      <c r="HT27" s="591"/>
      <c r="HU27" s="591"/>
      <c r="HV27" s="591"/>
      <c r="HW27" s="591"/>
      <c r="HX27" s="591"/>
      <c r="HY27" s="591"/>
      <c r="HZ27" s="591"/>
      <c r="IA27" s="591"/>
      <c r="IB27" s="591"/>
      <c r="IC27" s="591"/>
      <c r="ID27" s="591"/>
      <c r="IE27" s="591"/>
      <c r="IF27" s="591"/>
      <c r="IG27" s="591"/>
      <c r="IH27" s="591"/>
      <c r="II27" s="591"/>
      <c r="IJ27" s="591"/>
      <c r="IK27" s="591"/>
      <c r="IL27" s="591"/>
      <c r="IM27" s="591"/>
      <c r="IN27" s="591"/>
      <c r="IO27" s="591"/>
      <c r="IP27" s="591"/>
      <c r="IQ27" s="591"/>
      <c r="IR27" s="591"/>
      <c r="IS27" s="591"/>
      <c r="IT27" s="591"/>
      <c r="IU27" s="591"/>
      <c r="IV27" s="591"/>
      <c r="IW27" s="591"/>
      <c r="IX27" s="591"/>
      <c r="IY27" s="591"/>
      <c r="IZ27" s="591"/>
      <c r="JA27" s="591"/>
      <c r="JB27" s="591"/>
      <c r="JC27" s="591"/>
      <c r="JD27" s="591"/>
      <c r="JE27" s="591"/>
      <c r="JF27" s="591"/>
      <c r="JG27" s="591"/>
      <c r="JH27" s="591"/>
      <c r="JI27" s="591"/>
      <c r="JJ27" s="591"/>
    </row>
    <row r="28" spans="1:270" s="598" customFormat="1" ht="43.5" customHeight="1" x14ac:dyDescent="0.2">
      <c r="A28" s="640">
        <v>11</v>
      </c>
      <c r="B28" s="635"/>
      <c r="C28" s="621" t="s">
        <v>366</v>
      </c>
      <c r="D28" s="622"/>
      <c r="E28" s="637"/>
      <c r="F28" s="1200"/>
      <c r="G28" s="1193"/>
      <c r="H28" s="1193"/>
      <c r="I28" s="1193"/>
      <c r="J28" s="1194"/>
      <c r="K28" s="590"/>
      <c r="L28" s="607"/>
      <c r="M28" s="591"/>
      <c r="N28" s="591"/>
      <c r="O28" s="591"/>
      <c r="P28" s="591"/>
      <c r="Q28" s="591"/>
      <c r="R28" s="591"/>
      <c r="S28" s="591"/>
      <c r="T28" s="591"/>
      <c r="U28" s="591"/>
      <c r="V28" s="591"/>
      <c r="W28" s="591"/>
      <c r="X28" s="591"/>
      <c r="Y28" s="591"/>
      <c r="Z28" s="591"/>
      <c r="AA28" s="591"/>
      <c r="AB28" s="591"/>
      <c r="AC28" s="591"/>
      <c r="AD28" s="591"/>
      <c r="AE28" s="591"/>
      <c r="AF28" s="591"/>
      <c r="AG28" s="591"/>
      <c r="AH28" s="591"/>
      <c r="AI28" s="591"/>
      <c r="AJ28" s="591"/>
      <c r="AK28" s="591"/>
      <c r="AL28" s="591"/>
      <c r="AM28" s="591"/>
      <c r="AN28" s="591"/>
      <c r="AO28" s="591"/>
      <c r="AP28" s="591"/>
      <c r="AQ28" s="591"/>
      <c r="AR28" s="591"/>
      <c r="AS28" s="591"/>
      <c r="AT28" s="591"/>
      <c r="AU28" s="591"/>
      <c r="AV28" s="591"/>
      <c r="AW28" s="591"/>
      <c r="AX28" s="591"/>
      <c r="AY28" s="591"/>
      <c r="AZ28" s="591"/>
      <c r="BA28" s="591"/>
      <c r="BB28" s="591"/>
      <c r="BC28" s="591"/>
      <c r="BD28" s="591"/>
      <c r="BE28" s="591"/>
      <c r="BF28" s="591"/>
      <c r="BG28" s="591"/>
      <c r="BH28" s="591"/>
      <c r="BI28" s="591"/>
      <c r="BJ28" s="591"/>
      <c r="BK28" s="591"/>
      <c r="BL28" s="591"/>
      <c r="BM28" s="591"/>
      <c r="BN28" s="591"/>
      <c r="BO28" s="591"/>
      <c r="BP28" s="591"/>
      <c r="BQ28" s="591"/>
      <c r="BR28" s="591"/>
      <c r="BS28" s="591"/>
      <c r="BT28" s="591"/>
      <c r="BU28" s="591"/>
      <c r="BV28" s="591"/>
      <c r="BW28" s="591"/>
      <c r="BX28" s="591"/>
      <c r="BY28" s="591"/>
      <c r="BZ28" s="591"/>
      <c r="CA28" s="591"/>
      <c r="CB28" s="591"/>
      <c r="CC28" s="591"/>
      <c r="CD28" s="591"/>
      <c r="CE28" s="591"/>
      <c r="CF28" s="591"/>
      <c r="CG28" s="591"/>
      <c r="CH28" s="591"/>
      <c r="CI28" s="591"/>
      <c r="CJ28" s="591"/>
      <c r="CK28" s="591"/>
      <c r="CL28" s="591"/>
      <c r="CM28" s="591"/>
      <c r="CN28" s="591"/>
      <c r="CO28" s="591"/>
      <c r="CP28" s="591"/>
      <c r="CQ28" s="591"/>
      <c r="CR28" s="591"/>
      <c r="CS28" s="591"/>
      <c r="CT28" s="591"/>
      <c r="CU28" s="591"/>
      <c r="CV28" s="591"/>
      <c r="CW28" s="591"/>
      <c r="CX28" s="591"/>
      <c r="CY28" s="591"/>
      <c r="CZ28" s="591"/>
      <c r="DA28" s="591"/>
      <c r="DB28" s="591"/>
      <c r="DC28" s="591"/>
      <c r="DD28" s="591"/>
      <c r="DE28" s="591"/>
      <c r="DF28" s="591"/>
      <c r="DG28" s="591"/>
      <c r="DH28" s="591"/>
      <c r="DI28" s="591"/>
      <c r="DJ28" s="591"/>
      <c r="DK28" s="591"/>
      <c r="DL28" s="591"/>
      <c r="DM28" s="591"/>
      <c r="DN28" s="591"/>
      <c r="DO28" s="591"/>
      <c r="DP28" s="591"/>
      <c r="DQ28" s="591"/>
      <c r="DR28" s="591"/>
      <c r="DS28" s="591"/>
      <c r="DT28" s="591"/>
      <c r="DU28" s="591"/>
      <c r="DV28" s="591"/>
      <c r="DW28" s="591"/>
      <c r="DX28" s="591"/>
      <c r="DY28" s="591"/>
      <c r="DZ28" s="591"/>
      <c r="EA28" s="591"/>
      <c r="EB28" s="591"/>
      <c r="EC28" s="591"/>
      <c r="ED28" s="591"/>
      <c r="EE28" s="591"/>
      <c r="EF28" s="591"/>
      <c r="EG28" s="591"/>
      <c r="EH28" s="591"/>
      <c r="EI28" s="591"/>
      <c r="EJ28" s="591"/>
      <c r="EK28" s="591"/>
      <c r="EL28" s="591"/>
      <c r="EM28" s="591"/>
      <c r="EN28" s="591"/>
      <c r="EO28" s="591"/>
      <c r="EP28" s="591"/>
      <c r="EQ28" s="591"/>
      <c r="ER28" s="591"/>
      <c r="ES28" s="591"/>
      <c r="ET28" s="591"/>
      <c r="EU28" s="591"/>
      <c r="EV28" s="591"/>
      <c r="EW28" s="591"/>
      <c r="EX28" s="591"/>
      <c r="EY28" s="591"/>
      <c r="EZ28" s="591"/>
      <c r="FA28" s="591"/>
      <c r="FB28" s="591"/>
      <c r="FC28" s="591"/>
      <c r="FD28" s="591"/>
      <c r="FE28" s="591"/>
      <c r="FF28" s="591"/>
      <c r="FG28" s="591"/>
      <c r="FH28" s="591"/>
      <c r="FI28" s="591"/>
      <c r="FJ28" s="591"/>
      <c r="FK28" s="591"/>
      <c r="FL28" s="591"/>
      <c r="FM28" s="591"/>
      <c r="FN28" s="591"/>
      <c r="FO28" s="591"/>
      <c r="FP28" s="591"/>
      <c r="FQ28" s="591"/>
      <c r="FR28" s="591"/>
      <c r="FS28" s="591"/>
      <c r="FT28" s="591"/>
      <c r="FU28" s="591"/>
      <c r="FV28" s="591"/>
      <c r="FW28" s="591"/>
      <c r="FX28" s="591"/>
      <c r="FY28" s="591"/>
      <c r="FZ28" s="591"/>
      <c r="GA28" s="591"/>
      <c r="GB28" s="591"/>
      <c r="GC28" s="591"/>
      <c r="GD28" s="591"/>
      <c r="GE28" s="591"/>
      <c r="GF28" s="591"/>
      <c r="GG28" s="591"/>
      <c r="GH28" s="591"/>
      <c r="GI28" s="591"/>
      <c r="GJ28" s="591"/>
      <c r="GK28" s="591"/>
      <c r="GL28" s="591"/>
      <c r="GM28" s="591"/>
      <c r="GN28" s="591"/>
      <c r="GO28" s="591"/>
      <c r="GP28" s="591"/>
      <c r="GQ28" s="591"/>
      <c r="GR28" s="591"/>
      <c r="GS28" s="591"/>
      <c r="GT28" s="591"/>
      <c r="GU28" s="591"/>
      <c r="GV28" s="591"/>
      <c r="GW28" s="591"/>
      <c r="GX28" s="591"/>
      <c r="GY28" s="591"/>
      <c r="GZ28" s="591"/>
      <c r="HA28" s="591"/>
      <c r="HB28" s="591"/>
      <c r="HC28" s="591"/>
      <c r="HD28" s="591"/>
      <c r="HE28" s="591"/>
      <c r="HF28" s="591"/>
      <c r="HG28" s="591"/>
      <c r="HH28" s="591"/>
      <c r="HI28" s="591"/>
      <c r="HJ28" s="591"/>
      <c r="HK28" s="591"/>
      <c r="HL28" s="591"/>
      <c r="HM28" s="591"/>
      <c r="HN28" s="591"/>
      <c r="HO28" s="591"/>
      <c r="HP28" s="591"/>
      <c r="HQ28" s="591"/>
      <c r="HR28" s="591"/>
      <c r="HS28" s="591"/>
      <c r="HT28" s="591"/>
      <c r="HU28" s="591"/>
      <c r="HV28" s="591"/>
      <c r="HW28" s="591"/>
      <c r="HX28" s="591"/>
      <c r="HY28" s="591"/>
      <c r="HZ28" s="591"/>
      <c r="IA28" s="591"/>
      <c r="IB28" s="591"/>
      <c r="IC28" s="591"/>
      <c r="ID28" s="591"/>
      <c r="IE28" s="591"/>
      <c r="IF28" s="591"/>
      <c r="IG28" s="591"/>
      <c r="IH28" s="591"/>
      <c r="II28" s="591"/>
      <c r="IJ28" s="591"/>
      <c r="IK28" s="591"/>
      <c r="IL28" s="591"/>
      <c r="IM28" s="591"/>
      <c r="IN28" s="591"/>
      <c r="IO28" s="591"/>
      <c r="IP28" s="591"/>
      <c r="IQ28" s="591"/>
      <c r="IR28" s="591"/>
      <c r="IS28" s="591"/>
      <c r="IT28" s="591"/>
      <c r="IU28" s="591"/>
      <c r="IV28" s="591"/>
      <c r="IW28" s="591"/>
      <c r="IX28" s="591"/>
      <c r="IY28" s="591"/>
      <c r="IZ28" s="591"/>
      <c r="JA28" s="591"/>
      <c r="JB28" s="591"/>
      <c r="JC28" s="591"/>
      <c r="JD28" s="591"/>
      <c r="JE28" s="591"/>
      <c r="JF28" s="591"/>
      <c r="JG28" s="591"/>
      <c r="JH28" s="591"/>
      <c r="JI28" s="591"/>
      <c r="JJ28" s="591"/>
    </row>
    <row r="29" spans="1:270" s="598" customFormat="1" ht="33.75" customHeight="1" x14ac:dyDescent="0.2">
      <c r="A29" s="641">
        <v>12</v>
      </c>
      <c r="B29" s="642"/>
      <c r="C29" s="621" t="s">
        <v>367</v>
      </c>
      <c r="D29" s="638" t="str">
        <f>IF(ISERROR(E28/E24),"-",E28/E24)</f>
        <v>-</v>
      </c>
      <c r="E29" s="643" t="str">
        <f>D29</f>
        <v>-</v>
      </c>
      <c r="F29" s="1206"/>
      <c r="G29" s="1206"/>
      <c r="H29" s="1206"/>
      <c r="I29" s="1206"/>
      <c r="J29" s="1206"/>
      <c r="K29" s="590"/>
      <c r="L29" s="607"/>
      <c r="M29" s="591"/>
      <c r="N29" s="591"/>
      <c r="O29" s="591"/>
      <c r="P29" s="591"/>
      <c r="Q29" s="591"/>
      <c r="R29" s="591"/>
      <c r="S29" s="591"/>
      <c r="T29" s="591"/>
      <c r="U29" s="591"/>
      <c r="V29" s="591"/>
      <c r="W29" s="591"/>
      <c r="X29" s="591"/>
      <c r="Y29" s="591"/>
      <c r="Z29" s="591"/>
      <c r="AA29" s="591"/>
      <c r="AB29" s="591"/>
      <c r="AC29" s="591"/>
      <c r="AD29" s="591"/>
      <c r="AE29" s="591"/>
      <c r="AF29" s="591"/>
      <c r="AG29" s="591"/>
      <c r="AH29" s="591"/>
      <c r="AI29" s="591"/>
      <c r="AJ29" s="591"/>
      <c r="AK29" s="591"/>
      <c r="AL29" s="591"/>
      <c r="AM29" s="591"/>
      <c r="AN29" s="591"/>
      <c r="AO29" s="591"/>
      <c r="AP29" s="591"/>
      <c r="AQ29" s="591"/>
      <c r="AR29" s="591"/>
      <c r="AS29" s="591"/>
      <c r="AT29" s="591"/>
      <c r="AU29" s="591"/>
      <c r="AV29" s="591"/>
      <c r="AW29" s="591"/>
      <c r="AX29" s="591"/>
      <c r="AY29" s="591"/>
      <c r="AZ29" s="591"/>
      <c r="BA29" s="591"/>
      <c r="BB29" s="591"/>
      <c r="BC29" s="591"/>
      <c r="BD29" s="591"/>
      <c r="BE29" s="591"/>
      <c r="BF29" s="591"/>
      <c r="BG29" s="591"/>
      <c r="BH29" s="591"/>
      <c r="BI29" s="591"/>
      <c r="BJ29" s="591"/>
      <c r="BK29" s="591"/>
      <c r="BL29" s="591"/>
      <c r="BM29" s="591"/>
      <c r="BN29" s="591"/>
      <c r="BO29" s="591"/>
      <c r="BP29" s="591"/>
      <c r="BQ29" s="591"/>
      <c r="BR29" s="591"/>
      <c r="BS29" s="591"/>
      <c r="BT29" s="591"/>
      <c r="BU29" s="591"/>
      <c r="BV29" s="591"/>
      <c r="BW29" s="591"/>
      <c r="BX29" s="591"/>
      <c r="BY29" s="591"/>
      <c r="BZ29" s="591"/>
      <c r="CA29" s="591"/>
      <c r="CB29" s="591"/>
      <c r="CC29" s="591"/>
      <c r="CD29" s="591"/>
      <c r="CE29" s="591"/>
      <c r="CF29" s="591"/>
      <c r="CG29" s="591"/>
      <c r="CH29" s="591"/>
      <c r="CI29" s="591"/>
      <c r="CJ29" s="591"/>
      <c r="CK29" s="591"/>
      <c r="CL29" s="591"/>
      <c r="CM29" s="591"/>
      <c r="CN29" s="591"/>
      <c r="CO29" s="591"/>
      <c r="CP29" s="591"/>
      <c r="CQ29" s="591"/>
      <c r="CR29" s="591"/>
      <c r="CS29" s="591"/>
      <c r="CT29" s="591"/>
      <c r="CU29" s="591"/>
      <c r="CV29" s="591"/>
      <c r="CW29" s="591"/>
      <c r="CX29" s="591"/>
      <c r="CY29" s="591"/>
      <c r="CZ29" s="591"/>
      <c r="DA29" s="591"/>
      <c r="DB29" s="591"/>
      <c r="DC29" s="591"/>
      <c r="DD29" s="591"/>
      <c r="DE29" s="591"/>
      <c r="DF29" s="591"/>
      <c r="DG29" s="591"/>
      <c r="DH29" s="591"/>
      <c r="DI29" s="591"/>
      <c r="DJ29" s="591"/>
      <c r="DK29" s="591"/>
      <c r="DL29" s="591"/>
      <c r="DM29" s="591"/>
      <c r="DN29" s="591"/>
      <c r="DO29" s="591"/>
      <c r="DP29" s="591"/>
      <c r="DQ29" s="591"/>
      <c r="DR29" s="591"/>
      <c r="DS29" s="591"/>
      <c r="DT29" s="591"/>
      <c r="DU29" s="591"/>
      <c r="DV29" s="591"/>
      <c r="DW29" s="591"/>
      <c r="DX29" s="591"/>
      <c r="DY29" s="591"/>
      <c r="DZ29" s="591"/>
      <c r="EA29" s="591"/>
      <c r="EB29" s="591"/>
      <c r="EC29" s="591"/>
      <c r="ED29" s="591"/>
      <c r="EE29" s="591"/>
      <c r="EF29" s="591"/>
      <c r="EG29" s="591"/>
      <c r="EH29" s="591"/>
      <c r="EI29" s="591"/>
      <c r="EJ29" s="591"/>
      <c r="EK29" s="591"/>
      <c r="EL29" s="591"/>
      <c r="EM29" s="591"/>
      <c r="EN29" s="591"/>
      <c r="EO29" s="591"/>
      <c r="EP29" s="591"/>
      <c r="EQ29" s="591"/>
      <c r="ER29" s="591"/>
      <c r="ES29" s="591"/>
      <c r="ET29" s="591"/>
      <c r="EU29" s="591"/>
      <c r="EV29" s="591"/>
      <c r="EW29" s="591"/>
      <c r="EX29" s="591"/>
      <c r="EY29" s="591"/>
      <c r="EZ29" s="591"/>
      <c r="FA29" s="591"/>
      <c r="FB29" s="591"/>
      <c r="FC29" s="591"/>
      <c r="FD29" s="591"/>
      <c r="FE29" s="591"/>
      <c r="FF29" s="591"/>
      <c r="FG29" s="591"/>
      <c r="FH29" s="591"/>
      <c r="FI29" s="591"/>
      <c r="FJ29" s="591"/>
      <c r="FK29" s="591"/>
      <c r="FL29" s="591"/>
      <c r="FM29" s="591"/>
      <c r="FN29" s="591"/>
      <c r="FO29" s="591"/>
      <c r="FP29" s="591"/>
      <c r="FQ29" s="591"/>
      <c r="FR29" s="591"/>
      <c r="FS29" s="591"/>
      <c r="FT29" s="591"/>
      <c r="FU29" s="591"/>
      <c r="FV29" s="591"/>
      <c r="FW29" s="591"/>
      <c r="FX29" s="591"/>
      <c r="FY29" s="591"/>
      <c r="FZ29" s="591"/>
      <c r="GA29" s="591"/>
      <c r="GB29" s="591"/>
      <c r="GC29" s="591"/>
      <c r="GD29" s="591"/>
      <c r="GE29" s="591"/>
      <c r="GF29" s="591"/>
      <c r="GG29" s="591"/>
      <c r="GH29" s="591"/>
      <c r="GI29" s="591"/>
      <c r="GJ29" s="591"/>
      <c r="GK29" s="591"/>
      <c r="GL29" s="591"/>
      <c r="GM29" s="591"/>
      <c r="GN29" s="591"/>
      <c r="GO29" s="591"/>
      <c r="GP29" s="591"/>
      <c r="GQ29" s="591"/>
      <c r="GR29" s="591"/>
      <c r="GS29" s="591"/>
      <c r="GT29" s="591"/>
      <c r="GU29" s="591"/>
      <c r="GV29" s="591"/>
      <c r="GW29" s="591"/>
      <c r="GX29" s="591"/>
      <c r="GY29" s="591"/>
      <c r="GZ29" s="591"/>
      <c r="HA29" s="591"/>
      <c r="HB29" s="591"/>
      <c r="HC29" s="591"/>
      <c r="HD29" s="591"/>
      <c r="HE29" s="591"/>
      <c r="HF29" s="591"/>
      <c r="HG29" s="591"/>
      <c r="HH29" s="591"/>
      <c r="HI29" s="591"/>
      <c r="HJ29" s="591"/>
      <c r="HK29" s="591"/>
      <c r="HL29" s="591"/>
      <c r="HM29" s="591"/>
      <c r="HN29" s="591"/>
      <c r="HO29" s="591"/>
      <c r="HP29" s="591"/>
      <c r="HQ29" s="591"/>
      <c r="HR29" s="591"/>
      <c r="HS29" s="591"/>
      <c r="HT29" s="591"/>
      <c r="HU29" s="591"/>
      <c r="HV29" s="591"/>
      <c r="HW29" s="591"/>
      <c r="HX29" s="591"/>
      <c r="HY29" s="591"/>
      <c r="HZ29" s="591"/>
      <c r="IA29" s="591"/>
      <c r="IB29" s="591"/>
      <c r="IC29" s="591"/>
      <c r="ID29" s="591"/>
      <c r="IE29" s="591"/>
      <c r="IF29" s="591"/>
      <c r="IG29" s="591"/>
      <c r="IH29" s="591"/>
      <c r="II29" s="591"/>
      <c r="IJ29" s="591"/>
      <c r="IK29" s="591"/>
      <c r="IL29" s="591"/>
      <c r="IM29" s="591"/>
      <c r="IN29" s="591"/>
      <c r="IO29" s="591"/>
      <c r="IP29" s="591"/>
      <c r="IQ29" s="591"/>
      <c r="IR29" s="591"/>
      <c r="IS29" s="591"/>
      <c r="IT29" s="591"/>
      <c r="IU29" s="591"/>
      <c r="IV29" s="591"/>
      <c r="IW29" s="591"/>
      <c r="IX29" s="591"/>
      <c r="IY29" s="591"/>
      <c r="IZ29" s="591"/>
      <c r="JA29" s="591"/>
      <c r="JB29" s="591"/>
      <c r="JC29" s="591"/>
      <c r="JD29" s="591"/>
      <c r="JE29" s="591"/>
      <c r="JF29" s="591"/>
      <c r="JG29" s="591"/>
      <c r="JH29" s="591"/>
      <c r="JI29" s="591"/>
      <c r="JJ29" s="591"/>
    </row>
    <row r="30" spans="1:270" s="598" customFormat="1" ht="30" customHeight="1" x14ac:dyDescent="0.2">
      <c r="A30" s="1182" t="s">
        <v>82</v>
      </c>
      <c r="B30" s="1183"/>
      <c r="C30" s="1183"/>
      <c r="D30" s="1183"/>
      <c r="E30" s="1183"/>
      <c r="F30" s="1183"/>
      <c r="G30" s="1183"/>
      <c r="H30" s="1183"/>
      <c r="I30" s="1183"/>
      <c r="J30" s="1196"/>
      <c r="K30" s="590"/>
      <c r="L30" s="607"/>
      <c r="M30" s="591"/>
      <c r="N30" s="591"/>
      <c r="O30" s="591"/>
      <c r="P30" s="591"/>
      <c r="Q30" s="591"/>
      <c r="R30" s="591"/>
      <c r="S30" s="591"/>
      <c r="T30" s="591"/>
      <c r="U30" s="591"/>
      <c r="V30" s="591"/>
      <c r="W30" s="591"/>
      <c r="X30" s="591"/>
      <c r="Y30" s="591"/>
      <c r="Z30" s="591"/>
      <c r="AA30" s="591"/>
      <c r="AB30" s="591"/>
      <c r="AC30" s="591"/>
      <c r="AD30" s="591"/>
      <c r="AE30" s="591"/>
      <c r="AF30" s="591"/>
      <c r="AG30" s="591"/>
      <c r="AH30" s="591"/>
      <c r="AI30" s="591"/>
      <c r="AJ30" s="591"/>
      <c r="AK30" s="591"/>
      <c r="AL30" s="591"/>
      <c r="AM30" s="591"/>
      <c r="AN30" s="591"/>
      <c r="AO30" s="591"/>
      <c r="AP30" s="591"/>
      <c r="AQ30" s="591"/>
      <c r="AR30" s="591"/>
      <c r="AS30" s="591"/>
      <c r="AT30" s="591"/>
      <c r="AU30" s="591"/>
      <c r="AV30" s="591"/>
      <c r="AW30" s="591"/>
      <c r="AX30" s="591"/>
      <c r="AY30" s="591"/>
      <c r="AZ30" s="591"/>
      <c r="BA30" s="591"/>
      <c r="BB30" s="591"/>
      <c r="BC30" s="591"/>
      <c r="BD30" s="591"/>
      <c r="BE30" s="591"/>
      <c r="BF30" s="591"/>
      <c r="BG30" s="591"/>
      <c r="BH30" s="591"/>
      <c r="BI30" s="591"/>
      <c r="BJ30" s="591"/>
      <c r="BK30" s="591"/>
      <c r="BL30" s="591"/>
      <c r="BM30" s="591"/>
      <c r="BN30" s="591"/>
      <c r="BO30" s="591"/>
      <c r="BP30" s="591"/>
      <c r="BQ30" s="591"/>
      <c r="BR30" s="591"/>
      <c r="BS30" s="591"/>
      <c r="BT30" s="591"/>
      <c r="BU30" s="591"/>
      <c r="BV30" s="591"/>
      <c r="BW30" s="591"/>
      <c r="BX30" s="591"/>
      <c r="BY30" s="591"/>
      <c r="BZ30" s="591"/>
      <c r="CA30" s="591"/>
      <c r="CB30" s="591"/>
      <c r="CC30" s="591"/>
      <c r="CD30" s="591"/>
      <c r="CE30" s="591"/>
      <c r="CF30" s="591"/>
      <c r="CG30" s="591"/>
      <c r="CH30" s="591"/>
      <c r="CI30" s="591"/>
      <c r="CJ30" s="591"/>
      <c r="CK30" s="591"/>
      <c r="CL30" s="591"/>
      <c r="CM30" s="591"/>
      <c r="CN30" s="591"/>
      <c r="CO30" s="591"/>
      <c r="CP30" s="591"/>
      <c r="CQ30" s="591"/>
      <c r="CR30" s="591"/>
      <c r="CS30" s="591"/>
      <c r="CT30" s="591"/>
      <c r="CU30" s="591"/>
      <c r="CV30" s="591"/>
      <c r="CW30" s="591"/>
      <c r="CX30" s="591"/>
      <c r="CY30" s="591"/>
      <c r="CZ30" s="591"/>
      <c r="DA30" s="591"/>
      <c r="DB30" s="591"/>
      <c r="DC30" s="591"/>
      <c r="DD30" s="591"/>
      <c r="DE30" s="591"/>
      <c r="DF30" s="591"/>
      <c r="DG30" s="591"/>
      <c r="DH30" s="591"/>
      <c r="DI30" s="591"/>
      <c r="DJ30" s="591"/>
      <c r="DK30" s="591"/>
      <c r="DL30" s="591"/>
      <c r="DM30" s="591"/>
      <c r="DN30" s="591"/>
      <c r="DO30" s="591"/>
      <c r="DP30" s="591"/>
      <c r="DQ30" s="591"/>
      <c r="DR30" s="591"/>
      <c r="DS30" s="591"/>
      <c r="DT30" s="591"/>
      <c r="DU30" s="591"/>
      <c r="DV30" s="591"/>
      <c r="DW30" s="591"/>
      <c r="DX30" s="591"/>
      <c r="DY30" s="591"/>
      <c r="DZ30" s="591"/>
      <c r="EA30" s="591"/>
      <c r="EB30" s="591"/>
      <c r="EC30" s="591"/>
      <c r="ED30" s="591"/>
      <c r="EE30" s="591"/>
      <c r="EF30" s="591"/>
      <c r="EG30" s="591"/>
      <c r="EH30" s="591"/>
      <c r="EI30" s="591"/>
      <c r="EJ30" s="591"/>
      <c r="EK30" s="591"/>
      <c r="EL30" s="591"/>
      <c r="EM30" s="591"/>
      <c r="EN30" s="591"/>
      <c r="EO30" s="591"/>
      <c r="EP30" s="591"/>
      <c r="EQ30" s="591"/>
      <c r="ER30" s="591"/>
      <c r="ES30" s="591"/>
      <c r="ET30" s="591"/>
      <c r="EU30" s="591"/>
      <c r="EV30" s="591"/>
      <c r="EW30" s="591"/>
      <c r="EX30" s="591"/>
      <c r="EY30" s="591"/>
      <c r="EZ30" s="591"/>
      <c r="FA30" s="591"/>
      <c r="FB30" s="591"/>
      <c r="FC30" s="591"/>
      <c r="FD30" s="591"/>
      <c r="FE30" s="591"/>
      <c r="FF30" s="591"/>
      <c r="FG30" s="591"/>
      <c r="FH30" s="591"/>
      <c r="FI30" s="591"/>
      <c r="FJ30" s="591"/>
      <c r="FK30" s="591"/>
      <c r="FL30" s="591"/>
      <c r="FM30" s="591"/>
      <c r="FN30" s="591"/>
      <c r="FO30" s="591"/>
      <c r="FP30" s="591"/>
      <c r="FQ30" s="591"/>
      <c r="FR30" s="591"/>
      <c r="FS30" s="591"/>
      <c r="FT30" s="591"/>
      <c r="FU30" s="591"/>
      <c r="FV30" s="591"/>
      <c r="FW30" s="591"/>
      <c r="FX30" s="591"/>
      <c r="FY30" s="591"/>
      <c r="FZ30" s="591"/>
      <c r="GA30" s="591"/>
      <c r="GB30" s="591"/>
      <c r="GC30" s="591"/>
      <c r="GD30" s="591"/>
      <c r="GE30" s="591"/>
      <c r="GF30" s="591"/>
      <c r="GG30" s="591"/>
      <c r="GH30" s="591"/>
      <c r="GI30" s="591"/>
      <c r="GJ30" s="591"/>
      <c r="GK30" s="591"/>
      <c r="GL30" s="591"/>
      <c r="GM30" s="591"/>
      <c r="GN30" s="591"/>
      <c r="GO30" s="591"/>
      <c r="GP30" s="591"/>
      <c r="GQ30" s="591"/>
      <c r="GR30" s="591"/>
      <c r="GS30" s="591"/>
      <c r="GT30" s="591"/>
      <c r="GU30" s="591"/>
      <c r="GV30" s="591"/>
      <c r="GW30" s="591"/>
      <c r="GX30" s="591"/>
      <c r="GY30" s="591"/>
      <c r="GZ30" s="591"/>
      <c r="HA30" s="591"/>
      <c r="HB30" s="591"/>
      <c r="HC30" s="591"/>
      <c r="HD30" s="591"/>
      <c r="HE30" s="591"/>
      <c r="HF30" s="591"/>
      <c r="HG30" s="591"/>
      <c r="HH30" s="591"/>
      <c r="HI30" s="591"/>
      <c r="HJ30" s="591"/>
      <c r="HK30" s="591"/>
      <c r="HL30" s="591"/>
      <c r="HM30" s="591"/>
      <c r="HN30" s="591"/>
      <c r="HO30" s="591"/>
      <c r="HP30" s="591"/>
      <c r="HQ30" s="591"/>
      <c r="HR30" s="591"/>
      <c r="HS30" s="591"/>
      <c r="HT30" s="591"/>
      <c r="HU30" s="591"/>
      <c r="HV30" s="591"/>
      <c r="HW30" s="591"/>
      <c r="HX30" s="591"/>
      <c r="HY30" s="591"/>
      <c r="HZ30" s="591"/>
      <c r="IA30" s="591"/>
      <c r="IB30" s="591"/>
      <c r="IC30" s="591"/>
      <c r="ID30" s="591"/>
      <c r="IE30" s="591"/>
      <c r="IF30" s="591"/>
      <c r="IG30" s="591"/>
      <c r="IH30" s="591"/>
      <c r="II30" s="591"/>
      <c r="IJ30" s="591"/>
      <c r="IK30" s="591"/>
      <c r="IL30" s="591"/>
      <c r="IM30" s="591"/>
      <c r="IN30" s="591"/>
      <c r="IO30" s="591"/>
      <c r="IP30" s="591"/>
      <c r="IQ30" s="591"/>
      <c r="IR30" s="591"/>
      <c r="IS30" s="591"/>
      <c r="IT30" s="591"/>
      <c r="IU30" s="591"/>
      <c r="IV30" s="591"/>
      <c r="IW30" s="591"/>
      <c r="IX30" s="591"/>
      <c r="IY30" s="591"/>
      <c r="IZ30" s="591"/>
      <c r="JA30" s="591"/>
      <c r="JB30" s="591"/>
      <c r="JC30" s="591"/>
      <c r="JD30" s="591"/>
      <c r="JE30" s="591"/>
      <c r="JF30" s="591"/>
      <c r="JG30" s="591"/>
      <c r="JH30" s="591"/>
      <c r="JI30" s="591"/>
      <c r="JJ30" s="591"/>
    </row>
    <row r="31" spans="1:270" s="598" customFormat="1" ht="30" customHeight="1" x14ac:dyDescent="0.2">
      <c r="A31" s="1190" t="s">
        <v>216</v>
      </c>
      <c r="B31" s="1202"/>
      <c r="C31" s="1202"/>
      <c r="D31" s="1202"/>
      <c r="E31" s="1202"/>
      <c r="F31" s="1202"/>
      <c r="G31" s="1202"/>
      <c r="H31" s="1202"/>
      <c r="I31" s="1202"/>
      <c r="J31" s="1203"/>
      <c r="K31" s="590"/>
      <c r="L31" s="607"/>
      <c r="M31" s="591"/>
      <c r="N31" s="591"/>
      <c r="O31" s="591"/>
      <c r="P31" s="591"/>
      <c r="Q31" s="591"/>
      <c r="R31" s="591"/>
      <c r="S31" s="591"/>
      <c r="T31" s="591"/>
      <c r="U31" s="591"/>
      <c r="V31" s="591"/>
      <c r="W31" s="591"/>
      <c r="X31" s="591"/>
      <c r="Y31" s="591"/>
      <c r="Z31" s="591"/>
      <c r="AA31" s="591"/>
      <c r="AB31" s="591"/>
      <c r="AC31" s="591"/>
      <c r="AD31" s="591"/>
      <c r="AE31" s="591"/>
      <c r="AF31" s="591"/>
      <c r="AG31" s="591"/>
      <c r="AH31" s="591"/>
      <c r="AI31" s="591"/>
      <c r="AJ31" s="591"/>
      <c r="AK31" s="591"/>
      <c r="AL31" s="591"/>
      <c r="AM31" s="591"/>
      <c r="AN31" s="591"/>
      <c r="AO31" s="591"/>
      <c r="AP31" s="591"/>
      <c r="AQ31" s="591"/>
      <c r="AR31" s="591"/>
      <c r="AS31" s="591"/>
      <c r="AT31" s="591"/>
      <c r="AU31" s="591"/>
      <c r="AV31" s="591"/>
      <c r="AW31" s="591"/>
      <c r="AX31" s="591"/>
      <c r="AY31" s="591"/>
      <c r="AZ31" s="591"/>
      <c r="BA31" s="591"/>
      <c r="BB31" s="591"/>
      <c r="BC31" s="591"/>
      <c r="BD31" s="591"/>
      <c r="BE31" s="591"/>
      <c r="BF31" s="591"/>
      <c r="BG31" s="591"/>
      <c r="BH31" s="591"/>
      <c r="BI31" s="591"/>
      <c r="BJ31" s="591"/>
      <c r="BK31" s="591"/>
      <c r="BL31" s="591"/>
      <c r="BM31" s="591"/>
      <c r="BN31" s="591"/>
      <c r="BO31" s="591"/>
      <c r="BP31" s="591"/>
      <c r="BQ31" s="591"/>
      <c r="BR31" s="591"/>
      <c r="BS31" s="591"/>
      <c r="BT31" s="591"/>
      <c r="BU31" s="591"/>
      <c r="BV31" s="591"/>
      <c r="BW31" s="591"/>
      <c r="BX31" s="591"/>
      <c r="BY31" s="591"/>
      <c r="BZ31" s="591"/>
      <c r="CA31" s="591"/>
      <c r="CB31" s="591"/>
      <c r="CC31" s="591"/>
      <c r="CD31" s="591"/>
      <c r="CE31" s="591"/>
      <c r="CF31" s="591"/>
      <c r="CG31" s="591"/>
      <c r="CH31" s="591"/>
      <c r="CI31" s="591"/>
      <c r="CJ31" s="591"/>
      <c r="CK31" s="591"/>
      <c r="CL31" s="591"/>
      <c r="CM31" s="591"/>
      <c r="CN31" s="591"/>
      <c r="CO31" s="591"/>
      <c r="CP31" s="591"/>
      <c r="CQ31" s="591"/>
      <c r="CR31" s="591"/>
      <c r="CS31" s="591"/>
      <c r="CT31" s="591"/>
      <c r="CU31" s="591"/>
      <c r="CV31" s="591"/>
      <c r="CW31" s="591"/>
      <c r="CX31" s="591"/>
      <c r="CY31" s="591"/>
      <c r="CZ31" s="591"/>
      <c r="DA31" s="591"/>
      <c r="DB31" s="591"/>
      <c r="DC31" s="591"/>
      <c r="DD31" s="591"/>
      <c r="DE31" s="591"/>
      <c r="DF31" s="591"/>
      <c r="DG31" s="591"/>
      <c r="DH31" s="591"/>
      <c r="DI31" s="591"/>
      <c r="DJ31" s="591"/>
      <c r="DK31" s="591"/>
      <c r="DL31" s="591"/>
      <c r="DM31" s="591"/>
      <c r="DN31" s="591"/>
      <c r="DO31" s="591"/>
      <c r="DP31" s="591"/>
      <c r="DQ31" s="591"/>
      <c r="DR31" s="591"/>
      <c r="DS31" s="591"/>
      <c r="DT31" s="591"/>
      <c r="DU31" s="591"/>
      <c r="DV31" s="591"/>
      <c r="DW31" s="591"/>
      <c r="DX31" s="591"/>
      <c r="DY31" s="591"/>
      <c r="DZ31" s="591"/>
      <c r="EA31" s="591"/>
      <c r="EB31" s="591"/>
      <c r="EC31" s="591"/>
      <c r="ED31" s="591"/>
      <c r="EE31" s="591"/>
      <c r="EF31" s="591"/>
      <c r="EG31" s="591"/>
      <c r="EH31" s="591"/>
      <c r="EI31" s="591"/>
      <c r="EJ31" s="591"/>
      <c r="EK31" s="591"/>
      <c r="EL31" s="591"/>
      <c r="EM31" s="591"/>
      <c r="EN31" s="591"/>
      <c r="EO31" s="591"/>
      <c r="EP31" s="591"/>
      <c r="EQ31" s="591"/>
      <c r="ER31" s="591"/>
      <c r="ES31" s="591"/>
      <c r="ET31" s="591"/>
      <c r="EU31" s="591"/>
      <c r="EV31" s="591"/>
      <c r="EW31" s="591"/>
      <c r="EX31" s="591"/>
      <c r="EY31" s="591"/>
      <c r="EZ31" s="591"/>
      <c r="FA31" s="591"/>
      <c r="FB31" s="591"/>
      <c r="FC31" s="591"/>
      <c r="FD31" s="591"/>
      <c r="FE31" s="591"/>
      <c r="FF31" s="591"/>
      <c r="FG31" s="591"/>
      <c r="FH31" s="591"/>
      <c r="FI31" s="591"/>
      <c r="FJ31" s="591"/>
      <c r="FK31" s="591"/>
      <c r="FL31" s="591"/>
      <c r="FM31" s="591"/>
      <c r="FN31" s="591"/>
      <c r="FO31" s="591"/>
      <c r="FP31" s="591"/>
      <c r="FQ31" s="591"/>
      <c r="FR31" s="591"/>
      <c r="FS31" s="591"/>
      <c r="FT31" s="591"/>
      <c r="FU31" s="591"/>
      <c r="FV31" s="591"/>
      <c r="FW31" s="591"/>
      <c r="FX31" s="591"/>
      <c r="FY31" s="591"/>
      <c r="FZ31" s="591"/>
      <c r="GA31" s="591"/>
      <c r="GB31" s="591"/>
      <c r="GC31" s="591"/>
      <c r="GD31" s="591"/>
      <c r="GE31" s="591"/>
      <c r="GF31" s="591"/>
      <c r="GG31" s="591"/>
      <c r="GH31" s="591"/>
      <c r="GI31" s="591"/>
      <c r="GJ31" s="591"/>
      <c r="GK31" s="591"/>
      <c r="GL31" s="591"/>
      <c r="GM31" s="591"/>
      <c r="GN31" s="591"/>
      <c r="GO31" s="591"/>
      <c r="GP31" s="591"/>
      <c r="GQ31" s="591"/>
      <c r="GR31" s="591"/>
      <c r="GS31" s="591"/>
      <c r="GT31" s="591"/>
      <c r="GU31" s="591"/>
      <c r="GV31" s="591"/>
      <c r="GW31" s="591"/>
      <c r="GX31" s="591"/>
      <c r="GY31" s="591"/>
      <c r="GZ31" s="591"/>
      <c r="HA31" s="591"/>
      <c r="HB31" s="591"/>
      <c r="HC31" s="591"/>
      <c r="HD31" s="591"/>
      <c r="HE31" s="591"/>
      <c r="HF31" s="591"/>
      <c r="HG31" s="591"/>
      <c r="HH31" s="591"/>
      <c r="HI31" s="591"/>
      <c r="HJ31" s="591"/>
      <c r="HK31" s="591"/>
      <c r="HL31" s="591"/>
      <c r="HM31" s="591"/>
      <c r="HN31" s="591"/>
      <c r="HO31" s="591"/>
      <c r="HP31" s="591"/>
      <c r="HQ31" s="591"/>
      <c r="HR31" s="591"/>
      <c r="HS31" s="591"/>
      <c r="HT31" s="591"/>
      <c r="HU31" s="591"/>
      <c r="HV31" s="591"/>
      <c r="HW31" s="591"/>
      <c r="HX31" s="591"/>
      <c r="HY31" s="591"/>
      <c r="HZ31" s="591"/>
      <c r="IA31" s="591"/>
      <c r="IB31" s="591"/>
      <c r="IC31" s="591"/>
      <c r="ID31" s="591"/>
      <c r="IE31" s="591"/>
      <c r="IF31" s="591"/>
      <c r="IG31" s="591"/>
      <c r="IH31" s="591"/>
      <c r="II31" s="591"/>
      <c r="IJ31" s="591"/>
      <c r="IK31" s="591"/>
      <c r="IL31" s="591"/>
      <c r="IM31" s="591"/>
      <c r="IN31" s="591"/>
      <c r="IO31" s="591"/>
      <c r="IP31" s="591"/>
      <c r="IQ31" s="591"/>
      <c r="IR31" s="591"/>
      <c r="IS31" s="591"/>
      <c r="IT31" s="591"/>
      <c r="IU31" s="591"/>
      <c r="IV31" s="591"/>
      <c r="IW31" s="591"/>
      <c r="IX31" s="591"/>
      <c r="IY31" s="591"/>
      <c r="IZ31" s="591"/>
      <c r="JA31" s="591"/>
      <c r="JB31" s="591"/>
      <c r="JC31" s="591"/>
      <c r="JD31" s="591"/>
      <c r="JE31" s="591"/>
      <c r="JF31" s="591"/>
      <c r="JG31" s="591"/>
      <c r="JH31" s="591"/>
      <c r="JI31" s="591"/>
      <c r="JJ31" s="591"/>
    </row>
    <row r="32" spans="1:270" s="598" customFormat="1" ht="40.15" customHeight="1" x14ac:dyDescent="0.2">
      <c r="A32" s="644">
        <v>13</v>
      </c>
      <c r="B32" s="645"/>
      <c r="C32" s="621" t="s">
        <v>80</v>
      </c>
      <c r="D32" s="622"/>
      <c r="E32" s="624"/>
      <c r="F32" s="1192"/>
      <c r="G32" s="1204"/>
      <c r="H32" s="1204"/>
      <c r="I32" s="1204"/>
      <c r="J32" s="1205"/>
      <c r="K32" s="590"/>
      <c r="L32" s="607"/>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c r="IW32" s="591"/>
      <c r="IX32" s="591"/>
      <c r="IY32" s="591"/>
      <c r="IZ32" s="591"/>
      <c r="JA32" s="591"/>
      <c r="JB32" s="591"/>
      <c r="JC32" s="591"/>
      <c r="JD32" s="591"/>
      <c r="JE32" s="591"/>
      <c r="JF32" s="591"/>
      <c r="JG32" s="591"/>
      <c r="JH32" s="591"/>
      <c r="JI32" s="591"/>
      <c r="JJ32" s="591"/>
    </row>
    <row r="33" spans="1:270" s="598" customFormat="1" ht="40.15" customHeight="1" x14ac:dyDescent="0.2">
      <c r="A33" s="644">
        <v>14</v>
      </c>
      <c r="B33" s="645"/>
      <c r="C33" s="621" t="s">
        <v>188</v>
      </c>
      <c r="D33" s="622"/>
      <c r="E33" s="624"/>
      <c r="F33" s="1192"/>
      <c r="G33" s="1204"/>
      <c r="H33" s="1204"/>
      <c r="I33" s="1204"/>
      <c r="J33" s="1205"/>
      <c r="K33" s="590"/>
      <c r="L33" s="613"/>
      <c r="M33" s="591"/>
      <c r="N33" s="591"/>
      <c r="O33" s="591"/>
      <c r="P33" s="591"/>
      <c r="Q33" s="591"/>
      <c r="R33" s="591"/>
      <c r="S33" s="591"/>
      <c r="T33" s="591"/>
      <c r="U33" s="591"/>
      <c r="V33" s="591"/>
      <c r="W33" s="591"/>
      <c r="X33" s="591"/>
      <c r="Y33" s="591"/>
      <c r="Z33" s="591"/>
      <c r="AA33" s="591"/>
      <c r="AB33" s="591"/>
      <c r="AC33" s="591"/>
      <c r="AD33" s="591"/>
      <c r="AE33" s="591"/>
      <c r="AF33" s="591"/>
      <c r="AG33" s="591"/>
      <c r="AH33" s="591"/>
      <c r="AI33" s="591"/>
      <c r="AJ33" s="591"/>
      <c r="AK33" s="591"/>
      <c r="AL33" s="591"/>
      <c r="AM33" s="591"/>
      <c r="AN33" s="591"/>
      <c r="AO33" s="591"/>
      <c r="AP33" s="591"/>
      <c r="AQ33" s="591"/>
      <c r="AR33" s="591"/>
      <c r="AS33" s="591"/>
      <c r="AT33" s="591"/>
      <c r="AU33" s="591"/>
      <c r="AV33" s="591"/>
      <c r="AW33" s="591"/>
      <c r="AX33" s="591"/>
      <c r="AY33" s="591"/>
      <c r="AZ33" s="591"/>
      <c r="BA33" s="591"/>
      <c r="BB33" s="591"/>
      <c r="BC33" s="591"/>
      <c r="BD33" s="591"/>
      <c r="BE33" s="591"/>
      <c r="BF33" s="591"/>
      <c r="BG33" s="591"/>
      <c r="BH33" s="591"/>
      <c r="BI33" s="591"/>
      <c r="BJ33" s="591"/>
      <c r="BK33" s="591"/>
      <c r="BL33" s="591"/>
      <c r="BM33" s="591"/>
      <c r="BN33" s="591"/>
      <c r="BO33" s="591"/>
      <c r="BP33" s="591"/>
      <c r="BQ33" s="591"/>
      <c r="BR33" s="591"/>
      <c r="BS33" s="591"/>
      <c r="BT33" s="591"/>
      <c r="BU33" s="591"/>
      <c r="BV33" s="591"/>
      <c r="BW33" s="591"/>
      <c r="BX33" s="591"/>
      <c r="BY33" s="591"/>
      <c r="BZ33" s="591"/>
      <c r="CA33" s="591"/>
      <c r="CB33" s="591"/>
      <c r="CC33" s="591"/>
      <c r="CD33" s="591"/>
      <c r="CE33" s="591"/>
      <c r="CF33" s="591"/>
      <c r="CG33" s="591"/>
      <c r="CH33" s="591"/>
      <c r="CI33" s="591"/>
      <c r="CJ33" s="591"/>
      <c r="CK33" s="591"/>
      <c r="CL33" s="591"/>
      <c r="CM33" s="591"/>
      <c r="CN33" s="591"/>
      <c r="CO33" s="591"/>
      <c r="CP33" s="591"/>
      <c r="CQ33" s="591"/>
      <c r="CR33" s="591"/>
      <c r="CS33" s="591"/>
      <c r="CT33" s="591"/>
      <c r="CU33" s="591"/>
      <c r="CV33" s="591"/>
      <c r="CW33" s="591"/>
      <c r="CX33" s="591"/>
      <c r="CY33" s="591"/>
      <c r="CZ33" s="591"/>
      <c r="DA33" s="591"/>
      <c r="DB33" s="591"/>
      <c r="DC33" s="591"/>
      <c r="DD33" s="591"/>
      <c r="DE33" s="591"/>
      <c r="DF33" s="591"/>
      <c r="DG33" s="591"/>
      <c r="DH33" s="591"/>
      <c r="DI33" s="591"/>
      <c r="DJ33" s="591"/>
      <c r="DK33" s="591"/>
      <c r="DL33" s="591"/>
      <c r="DM33" s="591"/>
      <c r="DN33" s="591"/>
      <c r="DO33" s="591"/>
      <c r="DP33" s="591"/>
      <c r="DQ33" s="591"/>
      <c r="DR33" s="591"/>
      <c r="DS33" s="591"/>
      <c r="DT33" s="591"/>
      <c r="DU33" s="591"/>
      <c r="DV33" s="591"/>
      <c r="DW33" s="591"/>
      <c r="DX33" s="591"/>
      <c r="DY33" s="591"/>
      <c r="DZ33" s="591"/>
      <c r="EA33" s="591"/>
      <c r="EB33" s="591"/>
      <c r="EC33" s="591"/>
      <c r="ED33" s="591"/>
      <c r="EE33" s="591"/>
      <c r="EF33" s="591"/>
      <c r="EG33" s="591"/>
      <c r="EH33" s="591"/>
      <c r="EI33" s="591"/>
      <c r="EJ33" s="591"/>
      <c r="EK33" s="591"/>
      <c r="EL33" s="591"/>
      <c r="EM33" s="591"/>
      <c r="EN33" s="591"/>
      <c r="EO33" s="591"/>
      <c r="EP33" s="591"/>
      <c r="EQ33" s="591"/>
      <c r="ER33" s="591"/>
      <c r="ES33" s="591"/>
      <c r="ET33" s="591"/>
      <c r="EU33" s="591"/>
      <c r="EV33" s="591"/>
      <c r="EW33" s="591"/>
      <c r="EX33" s="591"/>
      <c r="EY33" s="591"/>
      <c r="EZ33" s="591"/>
      <c r="FA33" s="591"/>
      <c r="FB33" s="591"/>
      <c r="FC33" s="591"/>
      <c r="FD33" s="591"/>
      <c r="FE33" s="591"/>
      <c r="FF33" s="591"/>
      <c r="FG33" s="591"/>
      <c r="FH33" s="591"/>
      <c r="FI33" s="591"/>
      <c r="FJ33" s="591"/>
      <c r="FK33" s="591"/>
      <c r="FL33" s="591"/>
      <c r="FM33" s="591"/>
      <c r="FN33" s="591"/>
      <c r="FO33" s="591"/>
      <c r="FP33" s="591"/>
      <c r="FQ33" s="591"/>
      <c r="FR33" s="591"/>
      <c r="FS33" s="591"/>
      <c r="FT33" s="591"/>
      <c r="FU33" s="591"/>
      <c r="FV33" s="591"/>
      <c r="FW33" s="591"/>
      <c r="FX33" s="591"/>
      <c r="FY33" s="591"/>
      <c r="FZ33" s="591"/>
      <c r="GA33" s="591"/>
      <c r="GB33" s="591"/>
      <c r="GC33" s="591"/>
      <c r="GD33" s="591"/>
      <c r="GE33" s="591"/>
      <c r="GF33" s="591"/>
      <c r="GG33" s="591"/>
      <c r="GH33" s="591"/>
      <c r="GI33" s="591"/>
      <c r="GJ33" s="591"/>
      <c r="GK33" s="591"/>
      <c r="GL33" s="591"/>
      <c r="GM33" s="591"/>
      <c r="GN33" s="591"/>
      <c r="GO33" s="591"/>
      <c r="GP33" s="591"/>
      <c r="GQ33" s="591"/>
      <c r="GR33" s="591"/>
      <c r="GS33" s="591"/>
      <c r="GT33" s="591"/>
      <c r="GU33" s="591"/>
      <c r="GV33" s="591"/>
      <c r="GW33" s="591"/>
      <c r="GX33" s="591"/>
      <c r="GY33" s="591"/>
      <c r="GZ33" s="591"/>
      <c r="HA33" s="591"/>
      <c r="HB33" s="591"/>
      <c r="HC33" s="591"/>
      <c r="HD33" s="591"/>
      <c r="HE33" s="591"/>
      <c r="HF33" s="591"/>
      <c r="HG33" s="591"/>
      <c r="HH33" s="591"/>
      <c r="HI33" s="591"/>
      <c r="HJ33" s="591"/>
      <c r="HK33" s="591"/>
      <c r="HL33" s="591"/>
      <c r="HM33" s="591"/>
      <c r="HN33" s="591"/>
      <c r="HO33" s="591"/>
      <c r="HP33" s="591"/>
      <c r="HQ33" s="591"/>
      <c r="HR33" s="591"/>
      <c r="HS33" s="591"/>
      <c r="HT33" s="591"/>
      <c r="HU33" s="591"/>
      <c r="HV33" s="591"/>
      <c r="HW33" s="591"/>
      <c r="HX33" s="591"/>
      <c r="HY33" s="591"/>
      <c r="HZ33" s="591"/>
      <c r="IA33" s="591"/>
      <c r="IB33" s="591"/>
      <c r="IC33" s="591"/>
      <c r="ID33" s="591"/>
      <c r="IE33" s="591"/>
      <c r="IF33" s="591"/>
      <c r="IG33" s="591"/>
      <c r="IH33" s="591"/>
      <c r="II33" s="591"/>
      <c r="IJ33" s="591"/>
      <c r="IK33" s="591"/>
      <c r="IL33" s="591"/>
      <c r="IM33" s="591"/>
      <c r="IN33" s="591"/>
      <c r="IO33" s="591"/>
      <c r="IP33" s="591"/>
      <c r="IQ33" s="591"/>
      <c r="IR33" s="591"/>
      <c r="IS33" s="591"/>
      <c r="IT33" s="591"/>
      <c r="IU33" s="591"/>
      <c r="IV33" s="591"/>
      <c r="IW33" s="591"/>
      <c r="IX33" s="591"/>
      <c r="IY33" s="591"/>
      <c r="IZ33" s="591"/>
      <c r="JA33" s="591"/>
      <c r="JB33" s="591"/>
      <c r="JC33" s="591"/>
      <c r="JD33" s="591"/>
      <c r="JE33" s="591"/>
      <c r="JF33" s="591"/>
      <c r="JG33" s="591"/>
      <c r="JH33" s="591"/>
      <c r="JI33" s="591"/>
      <c r="JJ33" s="591"/>
    </row>
    <row r="34" spans="1:270" s="598" customFormat="1" ht="40.15" customHeight="1" thickBot="1" x14ac:dyDescent="0.25">
      <c r="A34" s="646">
        <v>15</v>
      </c>
      <c r="B34" s="647"/>
      <c r="C34" s="648" t="s">
        <v>276</v>
      </c>
      <c r="D34" s="649"/>
      <c r="E34" s="650"/>
      <c r="F34" s="1207"/>
      <c r="G34" s="1208"/>
      <c r="H34" s="1208"/>
      <c r="I34" s="1208"/>
      <c r="J34" s="1209"/>
      <c r="K34" s="590"/>
      <c r="L34" s="607"/>
      <c r="M34" s="591"/>
      <c r="N34" s="591"/>
      <c r="O34" s="591"/>
      <c r="P34" s="591"/>
      <c r="Q34" s="591"/>
      <c r="R34" s="591"/>
      <c r="S34" s="591"/>
      <c r="T34" s="591"/>
      <c r="U34" s="591"/>
      <c r="V34" s="591"/>
      <c r="W34" s="591"/>
      <c r="X34" s="591"/>
      <c r="Y34" s="591"/>
      <c r="Z34" s="591"/>
      <c r="AA34" s="591"/>
      <c r="AB34" s="591"/>
      <c r="AC34" s="591"/>
      <c r="AD34" s="591"/>
      <c r="AE34" s="591"/>
      <c r="AF34" s="591"/>
      <c r="AG34" s="591"/>
      <c r="AH34" s="591"/>
      <c r="AI34" s="591"/>
      <c r="AJ34" s="591"/>
      <c r="AK34" s="591"/>
      <c r="AL34" s="591"/>
      <c r="AM34" s="591"/>
      <c r="AN34" s="591"/>
      <c r="AO34" s="591"/>
      <c r="AP34" s="591"/>
      <c r="AQ34" s="591"/>
      <c r="AR34" s="591"/>
      <c r="AS34" s="591"/>
      <c r="AT34" s="591"/>
      <c r="AU34" s="591"/>
      <c r="AV34" s="591"/>
      <c r="AW34" s="591"/>
      <c r="AX34" s="591"/>
      <c r="AY34" s="591"/>
      <c r="AZ34" s="591"/>
      <c r="BA34" s="591"/>
      <c r="BB34" s="591"/>
      <c r="BC34" s="591"/>
      <c r="BD34" s="591"/>
      <c r="BE34" s="591"/>
      <c r="BF34" s="591"/>
      <c r="BG34" s="591"/>
      <c r="BH34" s="591"/>
      <c r="BI34" s="591"/>
      <c r="BJ34" s="591"/>
      <c r="BK34" s="591"/>
      <c r="BL34" s="591"/>
      <c r="BM34" s="591"/>
      <c r="BN34" s="591"/>
      <c r="BO34" s="591"/>
      <c r="BP34" s="591"/>
      <c r="BQ34" s="591"/>
      <c r="BR34" s="591"/>
      <c r="BS34" s="591"/>
      <c r="BT34" s="591"/>
      <c r="BU34" s="591"/>
      <c r="BV34" s="591"/>
      <c r="BW34" s="591"/>
      <c r="BX34" s="591"/>
      <c r="BY34" s="591"/>
      <c r="BZ34" s="591"/>
      <c r="CA34" s="591"/>
      <c r="CB34" s="591"/>
      <c r="CC34" s="591"/>
      <c r="CD34" s="591"/>
      <c r="CE34" s="591"/>
      <c r="CF34" s="591"/>
      <c r="CG34" s="591"/>
      <c r="CH34" s="591"/>
      <c r="CI34" s="591"/>
      <c r="CJ34" s="591"/>
      <c r="CK34" s="591"/>
      <c r="CL34" s="591"/>
      <c r="CM34" s="591"/>
      <c r="CN34" s="591"/>
      <c r="CO34" s="591"/>
      <c r="CP34" s="591"/>
      <c r="CQ34" s="591"/>
      <c r="CR34" s="591"/>
      <c r="CS34" s="591"/>
      <c r="CT34" s="591"/>
      <c r="CU34" s="591"/>
      <c r="CV34" s="591"/>
      <c r="CW34" s="591"/>
      <c r="CX34" s="591"/>
      <c r="CY34" s="591"/>
      <c r="CZ34" s="591"/>
      <c r="DA34" s="591"/>
      <c r="DB34" s="591"/>
      <c r="DC34" s="591"/>
      <c r="DD34" s="591"/>
      <c r="DE34" s="591"/>
      <c r="DF34" s="591"/>
      <c r="DG34" s="591"/>
      <c r="DH34" s="591"/>
      <c r="DI34" s="591"/>
      <c r="DJ34" s="591"/>
      <c r="DK34" s="591"/>
      <c r="DL34" s="591"/>
      <c r="DM34" s="591"/>
      <c r="DN34" s="591"/>
      <c r="DO34" s="591"/>
      <c r="DP34" s="591"/>
      <c r="DQ34" s="591"/>
      <c r="DR34" s="591"/>
      <c r="DS34" s="591"/>
      <c r="DT34" s="591"/>
      <c r="DU34" s="591"/>
      <c r="DV34" s="591"/>
      <c r="DW34" s="591"/>
      <c r="DX34" s="591"/>
      <c r="DY34" s="591"/>
      <c r="DZ34" s="591"/>
      <c r="EA34" s="591"/>
      <c r="EB34" s="591"/>
      <c r="EC34" s="591"/>
      <c r="ED34" s="591"/>
      <c r="EE34" s="591"/>
      <c r="EF34" s="591"/>
      <c r="EG34" s="591"/>
      <c r="EH34" s="591"/>
      <c r="EI34" s="591"/>
      <c r="EJ34" s="591"/>
      <c r="EK34" s="591"/>
      <c r="EL34" s="591"/>
      <c r="EM34" s="591"/>
      <c r="EN34" s="591"/>
      <c r="EO34" s="591"/>
      <c r="EP34" s="591"/>
      <c r="EQ34" s="591"/>
      <c r="ER34" s="591"/>
      <c r="ES34" s="591"/>
      <c r="ET34" s="591"/>
      <c r="EU34" s="591"/>
      <c r="EV34" s="591"/>
      <c r="EW34" s="591"/>
      <c r="EX34" s="591"/>
      <c r="EY34" s="591"/>
      <c r="EZ34" s="591"/>
      <c r="FA34" s="591"/>
      <c r="FB34" s="591"/>
      <c r="FC34" s="591"/>
      <c r="FD34" s="591"/>
      <c r="FE34" s="591"/>
      <c r="FF34" s="591"/>
      <c r="FG34" s="591"/>
      <c r="FH34" s="591"/>
      <c r="FI34" s="591"/>
      <c r="FJ34" s="591"/>
      <c r="FK34" s="591"/>
      <c r="FL34" s="591"/>
      <c r="FM34" s="591"/>
      <c r="FN34" s="591"/>
      <c r="FO34" s="591"/>
      <c r="FP34" s="591"/>
      <c r="FQ34" s="591"/>
      <c r="FR34" s="591"/>
      <c r="FS34" s="591"/>
      <c r="FT34" s="591"/>
      <c r="FU34" s="591"/>
      <c r="FV34" s="591"/>
      <c r="FW34" s="591"/>
      <c r="FX34" s="591"/>
      <c r="FY34" s="591"/>
      <c r="FZ34" s="591"/>
      <c r="GA34" s="591"/>
      <c r="GB34" s="591"/>
      <c r="GC34" s="591"/>
      <c r="GD34" s="591"/>
      <c r="GE34" s="591"/>
      <c r="GF34" s="591"/>
      <c r="GG34" s="591"/>
      <c r="GH34" s="591"/>
      <c r="GI34" s="591"/>
      <c r="GJ34" s="591"/>
      <c r="GK34" s="591"/>
      <c r="GL34" s="591"/>
      <c r="GM34" s="591"/>
      <c r="GN34" s="591"/>
      <c r="GO34" s="591"/>
      <c r="GP34" s="591"/>
      <c r="GQ34" s="591"/>
      <c r="GR34" s="591"/>
      <c r="GS34" s="591"/>
      <c r="GT34" s="591"/>
      <c r="GU34" s="591"/>
      <c r="GV34" s="591"/>
      <c r="GW34" s="591"/>
      <c r="GX34" s="591"/>
      <c r="GY34" s="591"/>
      <c r="GZ34" s="591"/>
      <c r="HA34" s="591"/>
      <c r="HB34" s="591"/>
      <c r="HC34" s="591"/>
      <c r="HD34" s="591"/>
      <c r="HE34" s="591"/>
      <c r="HF34" s="591"/>
      <c r="HG34" s="591"/>
      <c r="HH34" s="591"/>
      <c r="HI34" s="591"/>
      <c r="HJ34" s="591"/>
      <c r="HK34" s="591"/>
      <c r="HL34" s="591"/>
      <c r="HM34" s="591"/>
      <c r="HN34" s="591"/>
      <c r="HO34" s="591"/>
      <c r="HP34" s="591"/>
      <c r="HQ34" s="591"/>
      <c r="HR34" s="591"/>
      <c r="HS34" s="591"/>
      <c r="HT34" s="591"/>
      <c r="HU34" s="591"/>
      <c r="HV34" s="591"/>
      <c r="HW34" s="591"/>
      <c r="HX34" s="591"/>
      <c r="HY34" s="591"/>
      <c r="HZ34" s="591"/>
      <c r="IA34" s="591"/>
      <c r="IB34" s="591"/>
      <c r="IC34" s="591"/>
      <c r="ID34" s="591"/>
      <c r="IE34" s="591"/>
      <c r="IF34" s="591"/>
      <c r="IG34" s="591"/>
      <c r="IH34" s="591"/>
      <c r="II34" s="591"/>
      <c r="IJ34" s="591"/>
      <c r="IK34" s="591"/>
      <c r="IL34" s="591"/>
      <c r="IM34" s="591"/>
      <c r="IN34" s="591"/>
      <c r="IO34" s="591"/>
      <c r="IP34" s="591"/>
      <c r="IQ34" s="591"/>
      <c r="IR34" s="591"/>
      <c r="IS34" s="591"/>
      <c r="IT34" s="591"/>
      <c r="IU34" s="591"/>
      <c r="IV34" s="591"/>
      <c r="IW34" s="591"/>
      <c r="IX34" s="591"/>
      <c r="IY34" s="591"/>
      <c r="IZ34" s="591"/>
      <c r="JA34" s="591"/>
      <c r="JB34" s="591"/>
      <c r="JC34" s="591"/>
      <c r="JD34" s="591"/>
      <c r="JE34" s="591"/>
      <c r="JF34" s="591"/>
      <c r="JG34" s="591"/>
      <c r="JH34" s="591"/>
      <c r="JI34" s="591"/>
      <c r="JJ34" s="591"/>
    </row>
    <row r="35" spans="1:270" s="607" customFormat="1" ht="25.15" customHeight="1" thickBot="1" x14ac:dyDescent="0.25">
      <c r="A35" s="608"/>
      <c r="B35" s="609"/>
      <c r="C35" s="608"/>
      <c r="D35" s="610"/>
      <c r="E35" s="610"/>
      <c r="F35" s="611"/>
      <c r="G35" s="610"/>
      <c r="H35" s="612"/>
      <c r="I35" s="612"/>
      <c r="J35" s="612"/>
      <c r="K35" s="612"/>
      <c r="M35" s="591"/>
      <c r="N35" s="591"/>
      <c r="O35" s="591"/>
      <c r="P35" s="591"/>
      <c r="Q35" s="591"/>
      <c r="R35" s="591"/>
      <c r="S35" s="591"/>
      <c r="T35" s="591"/>
      <c r="U35" s="591"/>
      <c r="V35" s="591"/>
      <c r="W35" s="591"/>
      <c r="X35" s="591"/>
      <c r="Y35" s="591"/>
      <c r="Z35" s="591"/>
      <c r="AA35" s="591"/>
      <c r="AB35" s="591"/>
      <c r="AC35" s="591"/>
      <c r="AD35" s="591"/>
      <c r="AE35" s="591"/>
      <c r="AF35" s="591"/>
      <c r="AG35" s="591"/>
      <c r="AH35" s="591"/>
      <c r="AI35" s="591"/>
      <c r="AJ35" s="591"/>
      <c r="AK35" s="591"/>
      <c r="AL35" s="591"/>
      <c r="AM35" s="591"/>
      <c r="AN35" s="591"/>
      <c r="AO35" s="591"/>
      <c r="AP35" s="591"/>
      <c r="AQ35" s="591"/>
      <c r="AR35" s="591"/>
      <c r="AS35" s="591"/>
      <c r="AT35" s="591"/>
      <c r="AU35" s="591"/>
      <c r="AV35" s="591"/>
      <c r="AW35" s="591"/>
      <c r="AX35" s="591"/>
      <c r="AY35" s="591"/>
      <c r="AZ35" s="591"/>
      <c r="BA35" s="591"/>
      <c r="BB35" s="591"/>
      <c r="BC35" s="591"/>
      <c r="BD35" s="591"/>
      <c r="BE35" s="591"/>
      <c r="BF35" s="591"/>
      <c r="BG35" s="591"/>
      <c r="BH35" s="591"/>
      <c r="BI35" s="591"/>
      <c r="BJ35" s="591"/>
      <c r="BK35" s="591"/>
      <c r="BL35" s="591"/>
      <c r="BM35" s="591"/>
      <c r="BN35" s="591"/>
      <c r="BO35" s="591"/>
      <c r="BP35" s="591"/>
      <c r="BQ35" s="591"/>
      <c r="BR35" s="591"/>
      <c r="BS35" s="591"/>
      <c r="BT35" s="591"/>
      <c r="BU35" s="591"/>
      <c r="BV35" s="591"/>
      <c r="BW35" s="591"/>
      <c r="BX35" s="591"/>
      <c r="BY35" s="591"/>
      <c r="BZ35" s="591"/>
      <c r="CA35" s="591"/>
      <c r="CB35" s="591"/>
      <c r="CC35" s="591"/>
      <c r="CD35" s="591"/>
      <c r="CE35" s="591"/>
      <c r="CF35" s="591"/>
      <c r="CG35" s="591"/>
      <c r="CH35" s="591"/>
      <c r="CI35" s="591"/>
      <c r="CJ35" s="591"/>
      <c r="CK35" s="591"/>
      <c r="CL35" s="591"/>
      <c r="CM35" s="591"/>
      <c r="CN35" s="591"/>
      <c r="CO35" s="591"/>
      <c r="CP35" s="591"/>
      <c r="CQ35" s="591"/>
      <c r="CR35" s="591"/>
      <c r="CS35" s="591"/>
      <c r="CT35" s="591"/>
      <c r="CU35" s="591"/>
      <c r="CV35" s="591"/>
      <c r="CW35" s="591"/>
      <c r="CX35" s="591"/>
      <c r="CY35" s="591"/>
      <c r="CZ35" s="591"/>
      <c r="DA35" s="591"/>
      <c r="DB35" s="591"/>
      <c r="DC35" s="591"/>
      <c r="DD35" s="591"/>
      <c r="DE35" s="591"/>
      <c r="DF35" s="591"/>
      <c r="DG35" s="591"/>
      <c r="DH35" s="591"/>
      <c r="DI35" s="591"/>
      <c r="DJ35" s="591"/>
      <c r="DK35" s="591"/>
      <c r="DL35" s="591"/>
      <c r="DM35" s="591"/>
      <c r="DN35" s="591"/>
      <c r="DO35" s="591"/>
      <c r="DP35" s="591"/>
      <c r="DQ35" s="591"/>
      <c r="DR35" s="591"/>
      <c r="DS35" s="591"/>
      <c r="DT35" s="591"/>
      <c r="DU35" s="591"/>
      <c r="DV35" s="591"/>
      <c r="DW35" s="591"/>
      <c r="DX35" s="591"/>
      <c r="DY35" s="591"/>
      <c r="DZ35" s="591"/>
      <c r="EA35" s="591"/>
      <c r="EB35" s="591"/>
      <c r="EC35" s="591"/>
      <c r="ED35" s="591"/>
      <c r="EE35" s="591"/>
      <c r="EF35" s="591"/>
      <c r="EG35" s="591"/>
      <c r="EH35" s="591"/>
      <c r="EI35" s="591"/>
      <c r="EJ35" s="591"/>
      <c r="EK35" s="591"/>
      <c r="EL35" s="591"/>
      <c r="EM35" s="591"/>
      <c r="EN35" s="591"/>
      <c r="EO35" s="591"/>
      <c r="EP35" s="591"/>
      <c r="EQ35" s="591"/>
      <c r="ER35" s="591"/>
      <c r="ES35" s="591"/>
      <c r="ET35" s="591"/>
      <c r="EU35" s="591"/>
      <c r="EV35" s="591"/>
      <c r="EW35" s="591"/>
      <c r="EX35" s="591"/>
      <c r="EY35" s="591"/>
      <c r="EZ35" s="591"/>
      <c r="FA35" s="591"/>
      <c r="FB35" s="591"/>
      <c r="FC35" s="591"/>
      <c r="FD35" s="591"/>
      <c r="FE35" s="591"/>
      <c r="FF35" s="591"/>
      <c r="FG35" s="591"/>
      <c r="FH35" s="591"/>
      <c r="FI35" s="591"/>
      <c r="FJ35" s="591"/>
      <c r="FK35" s="591"/>
      <c r="FL35" s="591"/>
      <c r="FM35" s="591"/>
      <c r="FN35" s="591"/>
      <c r="FO35" s="591"/>
      <c r="FP35" s="591"/>
      <c r="FQ35" s="591"/>
      <c r="FR35" s="591"/>
      <c r="FS35" s="591"/>
      <c r="FT35" s="591"/>
      <c r="FU35" s="591"/>
      <c r="FV35" s="591"/>
      <c r="FW35" s="591"/>
      <c r="FX35" s="591"/>
      <c r="FY35" s="591"/>
      <c r="FZ35" s="591"/>
      <c r="GA35" s="591"/>
      <c r="GB35" s="591"/>
      <c r="GC35" s="591"/>
      <c r="GD35" s="591"/>
      <c r="GE35" s="591"/>
      <c r="GF35" s="591"/>
      <c r="GG35" s="591"/>
      <c r="GH35" s="591"/>
      <c r="GI35" s="591"/>
      <c r="GJ35" s="591"/>
      <c r="GK35" s="591"/>
      <c r="GL35" s="591"/>
      <c r="GM35" s="591"/>
      <c r="GN35" s="591"/>
      <c r="GO35" s="591"/>
      <c r="GP35" s="591"/>
      <c r="GQ35" s="591"/>
      <c r="GR35" s="591"/>
      <c r="GS35" s="591"/>
      <c r="GT35" s="591"/>
      <c r="GU35" s="591"/>
      <c r="GV35" s="591"/>
      <c r="GW35" s="591"/>
      <c r="GX35" s="591"/>
      <c r="GY35" s="591"/>
      <c r="GZ35" s="591"/>
      <c r="HA35" s="591"/>
      <c r="HB35" s="591"/>
      <c r="HC35" s="591"/>
      <c r="HD35" s="591"/>
      <c r="HE35" s="591"/>
      <c r="HF35" s="591"/>
      <c r="HG35" s="591"/>
      <c r="HH35" s="591"/>
      <c r="HI35" s="591"/>
      <c r="HJ35" s="591"/>
      <c r="HK35" s="591"/>
      <c r="HL35" s="591"/>
      <c r="HM35" s="591"/>
      <c r="HN35" s="591"/>
      <c r="HO35" s="591"/>
      <c r="HP35" s="591"/>
      <c r="HQ35" s="591"/>
      <c r="HR35" s="591"/>
      <c r="HS35" s="591"/>
      <c r="HT35" s="591"/>
      <c r="HU35" s="591"/>
      <c r="HV35" s="591"/>
      <c r="HW35" s="591"/>
      <c r="HX35" s="591"/>
      <c r="HY35" s="591"/>
      <c r="HZ35" s="591"/>
      <c r="IA35" s="591"/>
      <c r="IB35" s="591"/>
      <c r="IC35" s="591"/>
      <c r="ID35" s="591"/>
      <c r="IE35" s="591"/>
      <c r="IF35" s="591"/>
      <c r="IG35" s="591"/>
      <c r="IH35" s="591"/>
      <c r="II35" s="591"/>
      <c r="IJ35" s="591"/>
      <c r="IK35" s="591"/>
      <c r="IL35" s="591"/>
      <c r="IM35" s="591"/>
      <c r="IN35" s="591"/>
      <c r="IO35" s="591"/>
      <c r="IP35" s="591"/>
      <c r="IQ35" s="591"/>
      <c r="IR35" s="591"/>
      <c r="IS35" s="591"/>
      <c r="IT35" s="591"/>
      <c r="IU35" s="591"/>
      <c r="IV35" s="591"/>
      <c r="IW35" s="591"/>
      <c r="IX35" s="591"/>
      <c r="IY35" s="591"/>
      <c r="IZ35" s="591"/>
      <c r="JA35" s="591"/>
      <c r="JB35" s="591"/>
      <c r="JC35" s="591"/>
      <c r="JD35" s="591"/>
      <c r="JE35" s="591"/>
      <c r="JF35" s="591"/>
      <c r="JG35" s="591"/>
      <c r="JH35" s="591"/>
      <c r="JI35" s="591"/>
      <c r="JJ35" s="591"/>
    </row>
    <row r="36" spans="1:270" s="598" customFormat="1" ht="35.25" customHeight="1" x14ac:dyDescent="0.2">
      <c r="A36" s="1210" t="s">
        <v>110</v>
      </c>
      <c r="B36" s="1211"/>
      <c r="C36" s="1212"/>
      <c r="D36" s="1212"/>
      <c r="E36" s="1212"/>
      <c r="F36" s="1212"/>
      <c r="G36" s="1212"/>
      <c r="H36" s="1212"/>
      <c r="I36" s="1212"/>
      <c r="J36" s="1213"/>
      <c r="K36" s="590"/>
      <c r="L36" s="607"/>
      <c r="M36" s="591"/>
      <c r="N36" s="591"/>
      <c r="O36" s="591"/>
      <c r="P36" s="591"/>
      <c r="Q36" s="591"/>
      <c r="R36" s="591"/>
      <c r="S36" s="591"/>
      <c r="T36" s="591"/>
      <c r="U36" s="591"/>
      <c r="V36" s="591"/>
      <c r="W36" s="591"/>
      <c r="X36" s="591"/>
      <c r="Y36" s="591"/>
      <c r="Z36" s="591"/>
      <c r="AA36" s="591"/>
      <c r="AB36" s="591"/>
      <c r="AC36" s="591"/>
      <c r="AD36" s="591"/>
      <c r="AE36" s="591"/>
      <c r="AF36" s="591"/>
      <c r="AG36" s="591"/>
      <c r="AH36" s="591"/>
      <c r="AI36" s="591"/>
      <c r="AJ36" s="591"/>
      <c r="AK36" s="591"/>
      <c r="AL36" s="591"/>
      <c r="AM36" s="591"/>
      <c r="AN36" s="591"/>
      <c r="AO36" s="591"/>
      <c r="AP36" s="591"/>
      <c r="AQ36" s="591"/>
      <c r="AR36" s="591"/>
      <c r="AS36" s="591"/>
      <c r="AT36" s="591"/>
      <c r="AU36" s="591"/>
      <c r="AV36" s="591"/>
      <c r="AW36" s="591"/>
      <c r="AX36" s="591"/>
      <c r="AY36" s="591"/>
      <c r="AZ36" s="591"/>
      <c r="BA36" s="591"/>
      <c r="BB36" s="591"/>
      <c r="BC36" s="591"/>
      <c r="BD36" s="591"/>
      <c r="BE36" s="591"/>
      <c r="BF36" s="591"/>
      <c r="BG36" s="591"/>
      <c r="BH36" s="591"/>
      <c r="BI36" s="591"/>
      <c r="BJ36" s="591"/>
      <c r="BK36" s="591"/>
      <c r="BL36" s="591"/>
      <c r="BM36" s="591"/>
      <c r="BN36" s="591"/>
      <c r="BO36" s="591"/>
      <c r="BP36" s="591"/>
      <c r="BQ36" s="591"/>
      <c r="BR36" s="591"/>
      <c r="BS36" s="591"/>
      <c r="BT36" s="591"/>
      <c r="BU36" s="591"/>
      <c r="BV36" s="591"/>
      <c r="BW36" s="591"/>
      <c r="BX36" s="591"/>
      <c r="BY36" s="591"/>
      <c r="BZ36" s="591"/>
      <c r="CA36" s="591"/>
      <c r="CB36" s="591"/>
      <c r="CC36" s="591"/>
      <c r="CD36" s="591"/>
      <c r="CE36" s="591"/>
      <c r="CF36" s="591"/>
      <c r="CG36" s="591"/>
      <c r="CH36" s="591"/>
      <c r="CI36" s="591"/>
      <c r="CJ36" s="591"/>
      <c r="CK36" s="591"/>
      <c r="CL36" s="591"/>
      <c r="CM36" s="591"/>
      <c r="CN36" s="591"/>
      <c r="CO36" s="591"/>
      <c r="CP36" s="591"/>
      <c r="CQ36" s="591"/>
      <c r="CR36" s="591"/>
      <c r="CS36" s="591"/>
      <c r="CT36" s="591"/>
      <c r="CU36" s="591"/>
      <c r="CV36" s="591"/>
      <c r="CW36" s="591"/>
      <c r="CX36" s="591"/>
      <c r="CY36" s="591"/>
      <c r="CZ36" s="591"/>
      <c r="DA36" s="591"/>
      <c r="DB36" s="591"/>
      <c r="DC36" s="591"/>
      <c r="DD36" s="591"/>
      <c r="DE36" s="591"/>
      <c r="DF36" s="591"/>
      <c r="DG36" s="591"/>
      <c r="DH36" s="591"/>
      <c r="DI36" s="591"/>
      <c r="DJ36" s="591"/>
      <c r="DK36" s="591"/>
      <c r="DL36" s="591"/>
      <c r="DM36" s="591"/>
      <c r="DN36" s="591"/>
      <c r="DO36" s="591"/>
      <c r="DP36" s="591"/>
      <c r="DQ36" s="591"/>
      <c r="DR36" s="591"/>
      <c r="DS36" s="591"/>
      <c r="DT36" s="591"/>
      <c r="DU36" s="591"/>
      <c r="DV36" s="591"/>
      <c r="DW36" s="591"/>
      <c r="DX36" s="591"/>
      <c r="DY36" s="591"/>
      <c r="DZ36" s="591"/>
      <c r="EA36" s="591"/>
      <c r="EB36" s="591"/>
      <c r="EC36" s="591"/>
      <c r="ED36" s="591"/>
      <c r="EE36" s="591"/>
      <c r="EF36" s="591"/>
      <c r="EG36" s="591"/>
      <c r="EH36" s="591"/>
      <c r="EI36" s="591"/>
      <c r="EJ36" s="591"/>
      <c r="EK36" s="591"/>
      <c r="EL36" s="591"/>
      <c r="EM36" s="591"/>
      <c r="EN36" s="591"/>
      <c r="EO36" s="591"/>
      <c r="EP36" s="591"/>
      <c r="EQ36" s="591"/>
      <c r="ER36" s="591"/>
      <c r="ES36" s="591"/>
      <c r="ET36" s="591"/>
      <c r="EU36" s="591"/>
      <c r="EV36" s="591"/>
      <c r="EW36" s="591"/>
      <c r="EX36" s="591"/>
      <c r="EY36" s="591"/>
      <c r="EZ36" s="591"/>
      <c r="FA36" s="591"/>
      <c r="FB36" s="591"/>
      <c r="FC36" s="591"/>
      <c r="FD36" s="591"/>
      <c r="FE36" s="591"/>
      <c r="FF36" s="591"/>
      <c r="FG36" s="591"/>
      <c r="FH36" s="591"/>
      <c r="FI36" s="591"/>
      <c r="FJ36" s="591"/>
      <c r="FK36" s="591"/>
      <c r="FL36" s="591"/>
      <c r="FM36" s="591"/>
      <c r="FN36" s="591"/>
      <c r="FO36" s="591"/>
      <c r="FP36" s="591"/>
      <c r="FQ36" s="591"/>
      <c r="FR36" s="591"/>
      <c r="FS36" s="591"/>
      <c r="FT36" s="591"/>
      <c r="FU36" s="591"/>
      <c r="FV36" s="591"/>
      <c r="FW36" s="591"/>
      <c r="FX36" s="591"/>
      <c r="FY36" s="591"/>
      <c r="FZ36" s="591"/>
      <c r="GA36" s="591"/>
      <c r="GB36" s="591"/>
      <c r="GC36" s="591"/>
      <c r="GD36" s="591"/>
      <c r="GE36" s="591"/>
      <c r="GF36" s="591"/>
      <c r="GG36" s="591"/>
      <c r="GH36" s="591"/>
      <c r="GI36" s="591"/>
      <c r="GJ36" s="591"/>
      <c r="GK36" s="591"/>
      <c r="GL36" s="591"/>
      <c r="GM36" s="591"/>
      <c r="GN36" s="591"/>
      <c r="GO36" s="591"/>
      <c r="GP36" s="591"/>
      <c r="GQ36" s="591"/>
      <c r="GR36" s="591"/>
      <c r="GS36" s="591"/>
      <c r="GT36" s="591"/>
      <c r="GU36" s="591"/>
      <c r="GV36" s="591"/>
      <c r="GW36" s="591"/>
      <c r="GX36" s="591"/>
      <c r="GY36" s="591"/>
      <c r="GZ36" s="591"/>
      <c r="HA36" s="591"/>
      <c r="HB36" s="591"/>
      <c r="HC36" s="591"/>
      <c r="HD36" s="591"/>
      <c r="HE36" s="591"/>
      <c r="HF36" s="591"/>
      <c r="HG36" s="591"/>
      <c r="HH36" s="591"/>
      <c r="HI36" s="591"/>
      <c r="HJ36" s="591"/>
      <c r="HK36" s="591"/>
      <c r="HL36" s="591"/>
      <c r="HM36" s="591"/>
      <c r="HN36" s="591"/>
      <c r="HO36" s="591"/>
      <c r="HP36" s="591"/>
      <c r="HQ36" s="591"/>
      <c r="HR36" s="591"/>
      <c r="HS36" s="591"/>
      <c r="HT36" s="591"/>
      <c r="HU36" s="591"/>
      <c r="HV36" s="591"/>
      <c r="HW36" s="591"/>
      <c r="HX36" s="591"/>
      <c r="HY36" s="591"/>
      <c r="HZ36" s="591"/>
      <c r="IA36" s="591"/>
      <c r="IB36" s="591"/>
      <c r="IC36" s="591"/>
      <c r="ID36" s="591"/>
      <c r="IE36" s="591"/>
      <c r="IF36" s="591"/>
      <c r="IG36" s="591"/>
      <c r="IH36" s="591"/>
      <c r="II36" s="591"/>
      <c r="IJ36" s="591"/>
      <c r="IK36" s="591"/>
      <c r="IL36" s="591"/>
      <c r="IM36" s="591"/>
      <c r="IN36" s="591"/>
      <c r="IO36" s="591"/>
      <c r="IP36" s="591"/>
      <c r="IQ36" s="591"/>
      <c r="IR36" s="591"/>
      <c r="IS36" s="591"/>
      <c r="IT36" s="591"/>
      <c r="IU36" s="591"/>
      <c r="IV36" s="591"/>
      <c r="IW36" s="591"/>
      <c r="IX36" s="591"/>
      <c r="IY36" s="591"/>
      <c r="IZ36" s="591"/>
      <c r="JA36" s="591"/>
      <c r="JB36" s="591"/>
      <c r="JC36" s="591"/>
      <c r="JD36" s="591"/>
      <c r="JE36" s="591"/>
      <c r="JF36" s="591"/>
      <c r="JG36" s="591"/>
      <c r="JH36" s="591"/>
      <c r="JI36" s="591"/>
      <c r="JJ36" s="591"/>
    </row>
    <row r="37" spans="1:270" s="598" customFormat="1" ht="30" customHeight="1" x14ac:dyDescent="0.2">
      <c r="A37" s="1217" t="s">
        <v>158</v>
      </c>
      <c r="B37" s="1218"/>
      <c r="C37" s="1218"/>
      <c r="D37" s="651" t="str">
        <f>IF(AND(D38="N/A",D39="N/A",D40="N/A",D41="N/A",D42="N/A"),"N/A",ROUND(AVERAGE(D38:D42),2))</f>
        <v>N/A</v>
      </c>
      <c r="E37" s="652"/>
      <c r="F37" s="652"/>
      <c r="G37" s="652"/>
      <c r="H37" s="652"/>
      <c r="I37" s="652"/>
      <c r="J37" s="653"/>
      <c r="K37" s="654"/>
      <c r="L37" s="612"/>
      <c r="M37" s="591"/>
      <c r="N37" s="591"/>
      <c r="O37" s="591"/>
      <c r="P37" s="591"/>
      <c r="Q37" s="591"/>
      <c r="R37" s="591"/>
      <c r="S37" s="591"/>
      <c r="T37" s="591"/>
      <c r="U37" s="591"/>
      <c r="V37" s="591"/>
      <c r="W37" s="591"/>
      <c r="X37" s="591"/>
      <c r="Y37" s="591"/>
      <c r="Z37" s="591"/>
      <c r="AA37" s="591"/>
      <c r="AB37" s="591"/>
      <c r="AC37" s="591"/>
      <c r="AD37" s="591"/>
      <c r="AE37" s="591"/>
      <c r="AF37" s="591"/>
      <c r="AG37" s="591"/>
      <c r="AH37" s="591"/>
      <c r="AI37" s="591"/>
      <c r="AJ37" s="591"/>
      <c r="AK37" s="591"/>
      <c r="AL37" s="591"/>
      <c r="AM37" s="591"/>
      <c r="AN37" s="591"/>
      <c r="AO37" s="591"/>
      <c r="AP37" s="591"/>
      <c r="AQ37" s="591"/>
      <c r="AR37" s="591"/>
      <c r="AS37" s="591"/>
      <c r="AT37" s="591"/>
      <c r="AU37" s="591"/>
      <c r="AV37" s="591"/>
      <c r="AW37" s="591"/>
      <c r="AX37" s="591"/>
      <c r="AY37" s="591"/>
      <c r="AZ37" s="591"/>
      <c r="BA37" s="591"/>
      <c r="BB37" s="591"/>
      <c r="BC37" s="591"/>
      <c r="BD37" s="591"/>
      <c r="BE37" s="591"/>
      <c r="BF37" s="591"/>
      <c r="BG37" s="591"/>
      <c r="BH37" s="591"/>
      <c r="BI37" s="591"/>
      <c r="BJ37" s="591"/>
      <c r="BK37" s="591"/>
      <c r="BL37" s="591"/>
      <c r="BM37" s="591"/>
      <c r="BN37" s="591"/>
      <c r="BO37" s="591"/>
      <c r="BP37" s="591"/>
      <c r="BQ37" s="591"/>
      <c r="BR37" s="591"/>
      <c r="BS37" s="591"/>
      <c r="BT37" s="591"/>
      <c r="BU37" s="591"/>
      <c r="BV37" s="591"/>
      <c r="BW37" s="591"/>
      <c r="BX37" s="591"/>
      <c r="BY37" s="591"/>
      <c r="BZ37" s="591"/>
      <c r="CA37" s="591"/>
      <c r="CB37" s="591"/>
      <c r="CC37" s="591"/>
      <c r="CD37" s="591"/>
      <c r="CE37" s="591"/>
      <c r="CF37" s="591"/>
      <c r="CG37" s="591"/>
      <c r="CH37" s="591"/>
      <c r="CI37" s="591"/>
      <c r="CJ37" s="591"/>
      <c r="CK37" s="591"/>
      <c r="CL37" s="591"/>
      <c r="CM37" s="591"/>
      <c r="CN37" s="591"/>
      <c r="CO37" s="591"/>
      <c r="CP37" s="591"/>
      <c r="CQ37" s="591"/>
      <c r="CR37" s="591"/>
      <c r="CS37" s="591"/>
      <c r="CT37" s="591"/>
      <c r="CU37" s="591"/>
      <c r="CV37" s="591"/>
      <c r="CW37" s="591"/>
      <c r="CX37" s="591"/>
      <c r="CY37" s="591"/>
      <c r="CZ37" s="591"/>
      <c r="DA37" s="591"/>
      <c r="DB37" s="591"/>
      <c r="DC37" s="591"/>
      <c r="DD37" s="591"/>
      <c r="DE37" s="591"/>
      <c r="DF37" s="591"/>
      <c r="DG37" s="591"/>
      <c r="DH37" s="591"/>
      <c r="DI37" s="591"/>
      <c r="DJ37" s="591"/>
      <c r="DK37" s="591"/>
      <c r="DL37" s="591"/>
      <c r="DM37" s="591"/>
      <c r="DN37" s="591"/>
      <c r="DO37" s="591"/>
      <c r="DP37" s="591"/>
      <c r="DQ37" s="591"/>
      <c r="DR37" s="591"/>
      <c r="DS37" s="591"/>
      <c r="DT37" s="591"/>
      <c r="DU37" s="591"/>
      <c r="DV37" s="591"/>
      <c r="DW37" s="591"/>
      <c r="DX37" s="591"/>
      <c r="DY37" s="591"/>
      <c r="DZ37" s="591"/>
      <c r="EA37" s="591"/>
      <c r="EB37" s="591"/>
      <c r="EC37" s="591"/>
      <c r="ED37" s="591"/>
      <c r="EE37" s="591"/>
      <c r="EF37" s="591"/>
      <c r="EG37" s="591"/>
      <c r="EH37" s="591"/>
      <c r="EI37" s="591"/>
      <c r="EJ37" s="591"/>
      <c r="EK37" s="591"/>
      <c r="EL37" s="591"/>
      <c r="EM37" s="591"/>
      <c r="EN37" s="591"/>
      <c r="EO37" s="591"/>
      <c r="EP37" s="591"/>
      <c r="EQ37" s="591"/>
      <c r="ER37" s="591"/>
      <c r="ES37" s="591"/>
      <c r="ET37" s="591"/>
      <c r="EU37" s="591"/>
      <c r="EV37" s="591"/>
      <c r="EW37" s="591"/>
      <c r="EX37" s="591"/>
      <c r="EY37" s="591"/>
      <c r="EZ37" s="591"/>
      <c r="FA37" s="591"/>
      <c r="FB37" s="591"/>
      <c r="FC37" s="591"/>
      <c r="FD37" s="591"/>
      <c r="FE37" s="591"/>
      <c r="FF37" s="591"/>
      <c r="FG37" s="591"/>
      <c r="FH37" s="591"/>
      <c r="FI37" s="591"/>
      <c r="FJ37" s="591"/>
      <c r="FK37" s="591"/>
      <c r="FL37" s="591"/>
      <c r="FM37" s="591"/>
      <c r="FN37" s="591"/>
      <c r="FO37" s="591"/>
      <c r="FP37" s="591"/>
      <c r="FQ37" s="591"/>
      <c r="FR37" s="591"/>
      <c r="FS37" s="591"/>
      <c r="FT37" s="591"/>
      <c r="FU37" s="591"/>
      <c r="FV37" s="591"/>
      <c r="FW37" s="591"/>
      <c r="FX37" s="591"/>
      <c r="FY37" s="591"/>
      <c r="FZ37" s="591"/>
      <c r="GA37" s="591"/>
      <c r="GB37" s="591"/>
      <c r="GC37" s="591"/>
      <c r="GD37" s="591"/>
      <c r="GE37" s="591"/>
      <c r="GF37" s="591"/>
      <c r="GG37" s="591"/>
      <c r="GH37" s="591"/>
      <c r="GI37" s="591"/>
      <c r="GJ37" s="591"/>
      <c r="GK37" s="591"/>
      <c r="GL37" s="591"/>
      <c r="GM37" s="591"/>
      <c r="GN37" s="591"/>
      <c r="GO37" s="591"/>
      <c r="GP37" s="591"/>
      <c r="GQ37" s="591"/>
      <c r="GR37" s="591"/>
      <c r="GS37" s="591"/>
      <c r="GT37" s="591"/>
      <c r="GU37" s="591"/>
      <c r="GV37" s="591"/>
      <c r="GW37" s="591"/>
      <c r="GX37" s="591"/>
      <c r="GY37" s="591"/>
      <c r="GZ37" s="591"/>
      <c r="HA37" s="591"/>
      <c r="HB37" s="591"/>
      <c r="HC37" s="591"/>
      <c r="HD37" s="591"/>
      <c r="HE37" s="591"/>
      <c r="HF37" s="591"/>
      <c r="HG37" s="591"/>
      <c r="HH37" s="591"/>
      <c r="HI37" s="591"/>
      <c r="HJ37" s="591"/>
      <c r="HK37" s="591"/>
      <c r="HL37" s="591"/>
      <c r="HM37" s="591"/>
      <c r="HN37" s="591"/>
      <c r="HO37" s="591"/>
      <c r="HP37" s="591"/>
      <c r="HQ37" s="591"/>
      <c r="HR37" s="591"/>
      <c r="HS37" s="591"/>
      <c r="HT37" s="591"/>
      <c r="HU37" s="591"/>
      <c r="HV37" s="591"/>
      <c r="HW37" s="591"/>
      <c r="HX37" s="591"/>
      <c r="HY37" s="591"/>
      <c r="HZ37" s="591"/>
      <c r="IA37" s="591"/>
      <c r="IB37" s="591"/>
      <c r="IC37" s="591"/>
      <c r="ID37" s="591"/>
      <c r="IE37" s="591"/>
      <c r="IF37" s="591"/>
      <c r="IG37" s="591"/>
      <c r="IH37" s="591"/>
      <c r="II37" s="591"/>
      <c r="IJ37" s="591"/>
      <c r="IK37" s="591"/>
      <c r="IL37" s="591"/>
      <c r="IM37" s="591"/>
      <c r="IN37" s="591"/>
      <c r="IO37" s="591"/>
      <c r="IP37" s="591"/>
      <c r="IQ37" s="591"/>
      <c r="IR37" s="591"/>
      <c r="IS37" s="591"/>
      <c r="IT37" s="591"/>
      <c r="IU37" s="591"/>
      <c r="IV37" s="591"/>
      <c r="IW37" s="591"/>
      <c r="IX37" s="591"/>
      <c r="IY37" s="591"/>
      <c r="IZ37" s="591"/>
      <c r="JA37" s="591"/>
      <c r="JB37" s="591"/>
      <c r="JC37" s="591"/>
      <c r="JD37" s="591"/>
      <c r="JE37" s="591"/>
      <c r="JF37" s="591"/>
      <c r="JG37" s="591"/>
      <c r="JH37" s="591"/>
      <c r="JI37" s="591"/>
      <c r="JJ37" s="591"/>
    </row>
    <row r="38" spans="1:270" s="598" customFormat="1" ht="57.75" customHeight="1" x14ac:dyDescent="0.2">
      <c r="A38" s="644">
        <v>1</v>
      </c>
      <c r="B38" s="645"/>
      <c r="C38" s="621" t="s">
        <v>277</v>
      </c>
      <c r="D38" s="655" t="str">
        <f t="shared" ref="D38:D44" si="0">IF(E38="Yes - completely",4,IF(E38="Mostly",3,IF(E38="Partly",2,IF(E38="No - not at all",1,"N/A"))))</f>
        <v>N/A</v>
      </c>
      <c r="E38" s="1214"/>
      <c r="F38" s="1214"/>
      <c r="G38" s="1215"/>
      <c r="H38" s="1215"/>
      <c r="I38" s="1215"/>
      <c r="J38" s="1216"/>
      <c r="K38" s="590" t="str">
        <f>IF(AND(J38&lt;&gt;"Yes - completely", J38&lt;&gt;""),"Please Provide a Comment.","")</f>
        <v/>
      </c>
      <c r="L38" s="612"/>
      <c r="M38" s="591"/>
      <c r="N38" s="591"/>
      <c r="O38" s="591"/>
      <c r="P38" s="591"/>
      <c r="Q38" s="591"/>
      <c r="R38" s="591"/>
      <c r="S38" s="591"/>
      <c r="T38" s="591"/>
      <c r="U38" s="591"/>
      <c r="V38" s="591"/>
      <c r="W38" s="591"/>
      <c r="X38" s="591"/>
      <c r="Y38" s="591"/>
      <c r="Z38" s="591"/>
      <c r="AA38" s="591"/>
      <c r="AB38" s="591"/>
      <c r="AC38" s="591"/>
      <c r="AD38" s="591"/>
      <c r="AE38" s="591"/>
      <c r="AF38" s="591"/>
      <c r="AG38" s="591"/>
      <c r="AH38" s="591"/>
      <c r="AI38" s="591"/>
      <c r="AJ38" s="591"/>
      <c r="AK38" s="591"/>
      <c r="AL38" s="591"/>
      <c r="AM38" s="591"/>
      <c r="AN38" s="591"/>
      <c r="AO38" s="591"/>
      <c r="AP38" s="591"/>
      <c r="AQ38" s="591"/>
      <c r="AR38" s="591"/>
      <c r="AS38" s="591"/>
      <c r="AT38" s="591"/>
      <c r="AU38" s="591"/>
      <c r="AV38" s="591"/>
      <c r="AW38" s="591"/>
      <c r="AX38" s="591"/>
      <c r="AY38" s="591"/>
      <c r="AZ38" s="591"/>
      <c r="BA38" s="591"/>
      <c r="BB38" s="591"/>
      <c r="BC38" s="591"/>
      <c r="BD38" s="591"/>
      <c r="BE38" s="591"/>
      <c r="BF38" s="591"/>
      <c r="BG38" s="591"/>
      <c r="BH38" s="591"/>
      <c r="BI38" s="591"/>
      <c r="BJ38" s="591"/>
      <c r="BK38" s="591"/>
      <c r="BL38" s="591"/>
      <c r="BM38" s="591"/>
      <c r="BN38" s="591"/>
      <c r="BO38" s="591"/>
      <c r="BP38" s="591"/>
      <c r="BQ38" s="591"/>
      <c r="BR38" s="591"/>
      <c r="BS38" s="591"/>
      <c r="BT38" s="591"/>
      <c r="BU38" s="591"/>
      <c r="BV38" s="591"/>
      <c r="BW38" s="591"/>
      <c r="BX38" s="591"/>
      <c r="BY38" s="591"/>
      <c r="BZ38" s="591"/>
      <c r="CA38" s="591"/>
      <c r="CB38" s="591"/>
      <c r="CC38" s="591"/>
      <c r="CD38" s="591"/>
      <c r="CE38" s="591"/>
      <c r="CF38" s="591"/>
      <c r="CG38" s="591"/>
      <c r="CH38" s="591"/>
      <c r="CI38" s="591"/>
      <c r="CJ38" s="591"/>
      <c r="CK38" s="591"/>
      <c r="CL38" s="591"/>
      <c r="CM38" s="591"/>
      <c r="CN38" s="591"/>
      <c r="CO38" s="591"/>
      <c r="CP38" s="591"/>
      <c r="CQ38" s="591"/>
      <c r="CR38" s="591"/>
      <c r="CS38" s="591"/>
      <c r="CT38" s="591"/>
      <c r="CU38" s="591"/>
      <c r="CV38" s="591"/>
      <c r="CW38" s="591"/>
      <c r="CX38" s="591"/>
      <c r="CY38" s="591"/>
      <c r="CZ38" s="591"/>
      <c r="DA38" s="591"/>
      <c r="DB38" s="591"/>
      <c r="DC38" s="591"/>
      <c r="DD38" s="591"/>
      <c r="DE38" s="591"/>
      <c r="DF38" s="591"/>
      <c r="DG38" s="591"/>
      <c r="DH38" s="591"/>
      <c r="DI38" s="591"/>
      <c r="DJ38" s="591"/>
      <c r="DK38" s="591"/>
      <c r="DL38" s="591"/>
      <c r="DM38" s="591"/>
      <c r="DN38" s="591"/>
      <c r="DO38" s="591"/>
      <c r="DP38" s="591"/>
      <c r="DQ38" s="591"/>
      <c r="DR38" s="591"/>
      <c r="DS38" s="591"/>
      <c r="DT38" s="591"/>
      <c r="DU38" s="591"/>
      <c r="DV38" s="591"/>
      <c r="DW38" s="591"/>
      <c r="DX38" s="591"/>
      <c r="DY38" s="591"/>
      <c r="DZ38" s="591"/>
      <c r="EA38" s="591"/>
      <c r="EB38" s="591"/>
      <c r="EC38" s="591"/>
      <c r="ED38" s="591"/>
      <c r="EE38" s="591"/>
      <c r="EF38" s="591"/>
      <c r="EG38" s="591"/>
      <c r="EH38" s="591"/>
      <c r="EI38" s="591"/>
      <c r="EJ38" s="591"/>
      <c r="EK38" s="591"/>
      <c r="EL38" s="591"/>
      <c r="EM38" s="591"/>
      <c r="EN38" s="591"/>
      <c r="EO38" s="591"/>
      <c r="EP38" s="591"/>
      <c r="EQ38" s="591"/>
      <c r="ER38" s="591"/>
      <c r="ES38" s="591"/>
      <c r="ET38" s="591"/>
      <c r="EU38" s="591"/>
      <c r="EV38" s="591"/>
      <c r="EW38" s="591"/>
      <c r="EX38" s="591"/>
      <c r="EY38" s="591"/>
      <c r="EZ38" s="591"/>
      <c r="FA38" s="591"/>
      <c r="FB38" s="591"/>
      <c r="FC38" s="591"/>
      <c r="FD38" s="591"/>
      <c r="FE38" s="591"/>
      <c r="FF38" s="591"/>
      <c r="FG38" s="591"/>
      <c r="FH38" s="591"/>
      <c r="FI38" s="591"/>
      <c r="FJ38" s="591"/>
      <c r="FK38" s="591"/>
      <c r="FL38" s="591"/>
      <c r="FM38" s="591"/>
      <c r="FN38" s="591"/>
      <c r="FO38" s="591"/>
      <c r="FP38" s="591"/>
      <c r="FQ38" s="591"/>
      <c r="FR38" s="591"/>
      <c r="FS38" s="591"/>
      <c r="FT38" s="591"/>
      <c r="FU38" s="591"/>
      <c r="FV38" s="591"/>
      <c r="FW38" s="591"/>
      <c r="FX38" s="591"/>
      <c r="FY38" s="591"/>
      <c r="FZ38" s="591"/>
      <c r="GA38" s="591"/>
      <c r="GB38" s="591"/>
      <c r="GC38" s="591"/>
      <c r="GD38" s="591"/>
      <c r="GE38" s="591"/>
      <c r="GF38" s="591"/>
      <c r="GG38" s="591"/>
      <c r="GH38" s="591"/>
      <c r="GI38" s="591"/>
      <c r="GJ38" s="591"/>
      <c r="GK38" s="591"/>
      <c r="GL38" s="591"/>
      <c r="GM38" s="591"/>
      <c r="GN38" s="591"/>
      <c r="GO38" s="591"/>
      <c r="GP38" s="591"/>
      <c r="GQ38" s="591"/>
      <c r="GR38" s="591"/>
      <c r="GS38" s="591"/>
      <c r="GT38" s="591"/>
      <c r="GU38" s="591"/>
      <c r="GV38" s="591"/>
      <c r="GW38" s="591"/>
      <c r="GX38" s="591"/>
      <c r="GY38" s="591"/>
      <c r="GZ38" s="591"/>
      <c r="HA38" s="591"/>
      <c r="HB38" s="591"/>
      <c r="HC38" s="591"/>
      <c r="HD38" s="591"/>
      <c r="HE38" s="591"/>
      <c r="HF38" s="591"/>
      <c r="HG38" s="591"/>
      <c r="HH38" s="591"/>
      <c r="HI38" s="591"/>
      <c r="HJ38" s="591"/>
      <c r="HK38" s="591"/>
      <c r="HL38" s="591"/>
      <c r="HM38" s="591"/>
      <c r="HN38" s="591"/>
      <c r="HO38" s="591"/>
      <c r="HP38" s="591"/>
      <c r="HQ38" s="591"/>
      <c r="HR38" s="591"/>
      <c r="HS38" s="591"/>
      <c r="HT38" s="591"/>
      <c r="HU38" s="591"/>
      <c r="HV38" s="591"/>
      <c r="HW38" s="591"/>
      <c r="HX38" s="591"/>
      <c r="HY38" s="591"/>
      <c r="HZ38" s="591"/>
      <c r="IA38" s="591"/>
      <c r="IB38" s="591"/>
      <c r="IC38" s="591"/>
      <c r="ID38" s="591"/>
      <c r="IE38" s="591"/>
      <c r="IF38" s="591"/>
      <c r="IG38" s="591"/>
      <c r="IH38" s="591"/>
      <c r="II38" s="591"/>
      <c r="IJ38" s="591"/>
      <c r="IK38" s="591"/>
      <c r="IL38" s="591"/>
      <c r="IM38" s="591"/>
      <c r="IN38" s="591"/>
      <c r="IO38" s="591"/>
      <c r="IP38" s="591"/>
      <c r="IQ38" s="591"/>
      <c r="IR38" s="591"/>
      <c r="IS38" s="591"/>
      <c r="IT38" s="591"/>
      <c r="IU38" s="591"/>
      <c r="IV38" s="591"/>
      <c r="IW38" s="591"/>
      <c r="IX38" s="591"/>
      <c r="IY38" s="591"/>
      <c r="IZ38" s="591"/>
      <c r="JA38" s="591"/>
      <c r="JB38" s="591"/>
      <c r="JC38" s="591"/>
      <c r="JD38" s="591"/>
      <c r="JE38" s="591"/>
      <c r="JF38" s="591"/>
      <c r="JG38" s="591"/>
      <c r="JH38" s="591"/>
      <c r="JI38" s="591"/>
      <c r="JJ38" s="591"/>
    </row>
    <row r="39" spans="1:270" s="598" customFormat="1" ht="43.5" customHeight="1" x14ac:dyDescent="0.2">
      <c r="A39" s="644">
        <v>2</v>
      </c>
      <c r="B39" s="645"/>
      <c r="C39" s="621" t="s">
        <v>242</v>
      </c>
      <c r="D39" s="655" t="str">
        <f t="shared" si="0"/>
        <v>N/A</v>
      </c>
      <c r="E39" s="1214"/>
      <c r="F39" s="1214"/>
      <c r="G39" s="1215"/>
      <c r="H39" s="1215"/>
      <c r="I39" s="1215"/>
      <c r="J39" s="1216"/>
      <c r="K39" s="590" t="str">
        <f>IF(AND(J39&lt;&gt;"Yes - completely", J39&lt;&gt;""),"Please Provide a Comment.","")</f>
        <v/>
      </c>
      <c r="L39" s="612"/>
      <c r="M39" s="591"/>
      <c r="N39" s="591"/>
      <c r="O39" s="591"/>
      <c r="P39" s="591"/>
      <c r="Q39" s="591"/>
      <c r="R39" s="591"/>
      <c r="S39" s="591"/>
      <c r="T39" s="591"/>
      <c r="U39" s="591"/>
      <c r="V39" s="591"/>
      <c r="W39" s="591"/>
      <c r="X39" s="591"/>
      <c r="Y39" s="591"/>
      <c r="Z39" s="591"/>
      <c r="AA39" s="591"/>
      <c r="AB39" s="591"/>
      <c r="AC39" s="591"/>
      <c r="AD39" s="591"/>
      <c r="AE39" s="591"/>
      <c r="AF39" s="591"/>
      <c r="AG39" s="591"/>
      <c r="AH39" s="591"/>
      <c r="AI39" s="591"/>
      <c r="AJ39" s="591"/>
      <c r="AK39" s="591"/>
      <c r="AL39" s="591"/>
      <c r="AM39" s="591"/>
      <c r="AN39" s="591"/>
      <c r="AO39" s="591"/>
      <c r="AP39" s="591"/>
      <c r="AQ39" s="591"/>
      <c r="AR39" s="591"/>
      <c r="AS39" s="591"/>
      <c r="AT39" s="591"/>
      <c r="AU39" s="591"/>
      <c r="AV39" s="591"/>
      <c r="AW39" s="591"/>
      <c r="AX39" s="591"/>
      <c r="AY39" s="591"/>
      <c r="AZ39" s="591"/>
      <c r="BA39" s="591"/>
      <c r="BB39" s="591"/>
      <c r="BC39" s="591"/>
      <c r="BD39" s="591"/>
      <c r="BE39" s="591"/>
      <c r="BF39" s="591"/>
      <c r="BG39" s="591"/>
      <c r="BH39" s="591"/>
      <c r="BI39" s="591"/>
      <c r="BJ39" s="591"/>
      <c r="BK39" s="591"/>
      <c r="BL39" s="591"/>
      <c r="BM39" s="591"/>
      <c r="BN39" s="591"/>
      <c r="BO39" s="591"/>
      <c r="BP39" s="591"/>
      <c r="BQ39" s="591"/>
      <c r="BR39" s="591"/>
      <c r="BS39" s="591"/>
      <c r="BT39" s="591"/>
      <c r="BU39" s="591"/>
      <c r="BV39" s="591"/>
      <c r="BW39" s="591"/>
      <c r="BX39" s="591"/>
      <c r="BY39" s="591"/>
      <c r="BZ39" s="591"/>
      <c r="CA39" s="591"/>
      <c r="CB39" s="591"/>
      <c r="CC39" s="591"/>
      <c r="CD39" s="591"/>
      <c r="CE39" s="591"/>
      <c r="CF39" s="591"/>
      <c r="CG39" s="591"/>
      <c r="CH39" s="591"/>
      <c r="CI39" s="591"/>
      <c r="CJ39" s="591"/>
      <c r="CK39" s="591"/>
      <c r="CL39" s="591"/>
      <c r="CM39" s="591"/>
      <c r="CN39" s="591"/>
      <c r="CO39" s="591"/>
      <c r="CP39" s="591"/>
      <c r="CQ39" s="591"/>
      <c r="CR39" s="591"/>
      <c r="CS39" s="591"/>
      <c r="CT39" s="591"/>
      <c r="CU39" s="591"/>
      <c r="CV39" s="591"/>
      <c r="CW39" s="591"/>
      <c r="CX39" s="591"/>
      <c r="CY39" s="591"/>
      <c r="CZ39" s="591"/>
      <c r="DA39" s="591"/>
      <c r="DB39" s="591"/>
      <c r="DC39" s="591"/>
      <c r="DD39" s="591"/>
      <c r="DE39" s="591"/>
      <c r="DF39" s="591"/>
      <c r="DG39" s="591"/>
      <c r="DH39" s="591"/>
      <c r="DI39" s="591"/>
      <c r="DJ39" s="591"/>
      <c r="DK39" s="591"/>
      <c r="DL39" s="591"/>
      <c r="DM39" s="591"/>
      <c r="DN39" s="591"/>
      <c r="DO39" s="591"/>
      <c r="DP39" s="591"/>
      <c r="DQ39" s="591"/>
      <c r="DR39" s="591"/>
      <c r="DS39" s="591"/>
      <c r="DT39" s="591"/>
      <c r="DU39" s="591"/>
      <c r="DV39" s="591"/>
      <c r="DW39" s="591"/>
      <c r="DX39" s="591"/>
      <c r="DY39" s="591"/>
      <c r="DZ39" s="591"/>
      <c r="EA39" s="591"/>
      <c r="EB39" s="591"/>
      <c r="EC39" s="591"/>
      <c r="ED39" s="591"/>
      <c r="EE39" s="591"/>
      <c r="EF39" s="591"/>
      <c r="EG39" s="591"/>
      <c r="EH39" s="591"/>
      <c r="EI39" s="591"/>
      <c r="EJ39" s="591"/>
      <c r="EK39" s="591"/>
      <c r="EL39" s="591"/>
      <c r="EM39" s="591"/>
      <c r="EN39" s="591"/>
      <c r="EO39" s="591"/>
      <c r="EP39" s="591"/>
      <c r="EQ39" s="591"/>
      <c r="ER39" s="591"/>
      <c r="ES39" s="591"/>
      <c r="ET39" s="591"/>
      <c r="EU39" s="591"/>
      <c r="EV39" s="591"/>
      <c r="EW39" s="591"/>
      <c r="EX39" s="591"/>
      <c r="EY39" s="591"/>
      <c r="EZ39" s="591"/>
      <c r="FA39" s="591"/>
      <c r="FB39" s="591"/>
      <c r="FC39" s="591"/>
      <c r="FD39" s="591"/>
      <c r="FE39" s="591"/>
      <c r="FF39" s="591"/>
      <c r="FG39" s="591"/>
      <c r="FH39" s="591"/>
      <c r="FI39" s="591"/>
      <c r="FJ39" s="591"/>
      <c r="FK39" s="591"/>
      <c r="FL39" s="591"/>
      <c r="FM39" s="591"/>
      <c r="FN39" s="591"/>
      <c r="FO39" s="591"/>
      <c r="FP39" s="591"/>
      <c r="FQ39" s="591"/>
      <c r="FR39" s="591"/>
      <c r="FS39" s="591"/>
      <c r="FT39" s="591"/>
      <c r="FU39" s="591"/>
      <c r="FV39" s="591"/>
      <c r="FW39" s="591"/>
      <c r="FX39" s="591"/>
      <c r="FY39" s="591"/>
      <c r="FZ39" s="591"/>
      <c r="GA39" s="591"/>
      <c r="GB39" s="591"/>
      <c r="GC39" s="591"/>
      <c r="GD39" s="591"/>
      <c r="GE39" s="591"/>
      <c r="GF39" s="591"/>
      <c r="GG39" s="591"/>
      <c r="GH39" s="591"/>
      <c r="GI39" s="591"/>
      <c r="GJ39" s="591"/>
      <c r="GK39" s="591"/>
      <c r="GL39" s="591"/>
      <c r="GM39" s="591"/>
      <c r="GN39" s="591"/>
      <c r="GO39" s="591"/>
      <c r="GP39" s="591"/>
      <c r="GQ39" s="591"/>
      <c r="GR39" s="591"/>
      <c r="GS39" s="591"/>
      <c r="GT39" s="591"/>
      <c r="GU39" s="591"/>
      <c r="GV39" s="591"/>
      <c r="GW39" s="591"/>
      <c r="GX39" s="591"/>
      <c r="GY39" s="591"/>
      <c r="GZ39" s="591"/>
      <c r="HA39" s="591"/>
      <c r="HB39" s="591"/>
      <c r="HC39" s="591"/>
      <c r="HD39" s="591"/>
      <c r="HE39" s="591"/>
      <c r="HF39" s="591"/>
      <c r="HG39" s="591"/>
      <c r="HH39" s="591"/>
      <c r="HI39" s="591"/>
      <c r="HJ39" s="591"/>
      <c r="HK39" s="591"/>
      <c r="HL39" s="591"/>
      <c r="HM39" s="591"/>
      <c r="HN39" s="591"/>
      <c r="HO39" s="591"/>
      <c r="HP39" s="591"/>
      <c r="HQ39" s="591"/>
      <c r="HR39" s="591"/>
      <c r="HS39" s="591"/>
      <c r="HT39" s="591"/>
      <c r="HU39" s="591"/>
      <c r="HV39" s="591"/>
      <c r="HW39" s="591"/>
      <c r="HX39" s="591"/>
      <c r="HY39" s="591"/>
      <c r="HZ39" s="591"/>
      <c r="IA39" s="591"/>
      <c r="IB39" s="591"/>
      <c r="IC39" s="591"/>
      <c r="ID39" s="591"/>
      <c r="IE39" s="591"/>
      <c r="IF39" s="591"/>
      <c r="IG39" s="591"/>
      <c r="IH39" s="591"/>
      <c r="II39" s="591"/>
      <c r="IJ39" s="591"/>
      <c r="IK39" s="591"/>
      <c r="IL39" s="591"/>
      <c r="IM39" s="591"/>
      <c r="IN39" s="591"/>
      <c r="IO39" s="591"/>
      <c r="IP39" s="591"/>
      <c r="IQ39" s="591"/>
      <c r="IR39" s="591"/>
      <c r="IS39" s="591"/>
      <c r="IT39" s="591"/>
      <c r="IU39" s="591"/>
      <c r="IV39" s="591"/>
      <c r="IW39" s="591"/>
      <c r="IX39" s="591"/>
      <c r="IY39" s="591"/>
      <c r="IZ39" s="591"/>
      <c r="JA39" s="591"/>
      <c r="JB39" s="591"/>
      <c r="JC39" s="591"/>
      <c r="JD39" s="591"/>
      <c r="JE39" s="591"/>
      <c r="JF39" s="591"/>
      <c r="JG39" s="591"/>
      <c r="JH39" s="591"/>
      <c r="JI39" s="591"/>
      <c r="JJ39" s="591"/>
    </row>
    <row r="40" spans="1:270" s="598" customFormat="1" ht="45.75" customHeight="1" x14ac:dyDescent="0.2">
      <c r="A40" s="644">
        <v>3</v>
      </c>
      <c r="B40" s="645"/>
      <c r="C40" s="621" t="s">
        <v>202</v>
      </c>
      <c r="D40" s="655" t="str">
        <f t="shared" si="0"/>
        <v>N/A</v>
      </c>
      <c r="E40" s="1214"/>
      <c r="F40" s="1214"/>
      <c r="G40" s="1215"/>
      <c r="H40" s="1215"/>
      <c r="I40" s="1215"/>
      <c r="J40" s="1216"/>
      <c r="K40" s="590"/>
      <c r="L40" s="612"/>
      <c r="M40" s="591"/>
      <c r="N40" s="591"/>
      <c r="O40" s="591"/>
      <c r="P40" s="591"/>
      <c r="Q40" s="591"/>
      <c r="R40" s="591"/>
      <c r="S40" s="591"/>
      <c r="T40" s="591"/>
      <c r="U40" s="591"/>
      <c r="V40" s="591"/>
      <c r="W40" s="591"/>
      <c r="X40" s="591"/>
      <c r="Y40" s="591"/>
      <c r="Z40" s="591"/>
      <c r="AA40" s="591"/>
      <c r="AB40" s="591"/>
      <c r="AC40" s="591"/>
      <c r="AD40" s="591"/>
      <c r="AE40" s="591"/>
      <c r="AF40" s="591"/>
      <c r="AG40" s="591"/>
      <c r="AH40" s="591"/>
      <c r="AI40" s="591"/>
      <c r="AJ40" s="591"/>
      <c r="AK40" s="591"/>
      <c r="AL40" s="591"/>
      <c r="AM40" s="591"/>
      <c r="AN40" s="591"/>
      <c r="AO40" s="591"/>
      <c r="AP40" s="591"/>
      <c r="AQ40" s="591"/>
      <c r="AR40" s="591"/>
      <c r="AS40" s="591"/>
      <c r="AT40" s="591"/>
      <c r="AU40" s="591"/>
      <c r="AV40" s="591"/>
      <c r="AW40" s="591"/>
      <c r="AX40" s="591"/>
      <c r="AY40" s="591"/>
      <c r="AZ40" s="591"/>
      <c r="BA40" s="591"/>
      <c r="BB40" s="591"/>
      <c r="BC40" s="591"/>
      <c r="BD40" s="591"/>
      <c r="BE40" s="591"/>
      <c r="BF40" s="591"/>
      <c r="BG40" s="591"/>
      <c r="BH40" s="591"/>
      <c r="BI40" s="591"/>
      <c r="BJ40" s="591"/>
      <c r="BK40" s="591"/>
      <c r="BL40" s="591"/>
      <c r="BM40" s="591"/>
      <c r="BN40" s="591"/>
      <c r="BO40" s="591"/>
      <c r="BP40" s="591"/>
      <c r="BQ40" s="591"/>
      <c r="BR40" s="591"/>
      <c r="BS40" s="591"/>
      <c r="BT40" s="591"/>
      <c r="BU40" s="591"/>
      <c r="BV40" s="591"/>
      <c r="BW40" s="591"/>
      <c r="BX40" s="591"/>
      <c r="BY40" s="591"/>
      <c r="BZ40" s="591"/>
      <c r="CA40" s="591"/>
      <c r="CB40" s="591"/>
      <c r="CC40" s="591"/>
      <c r="CD40" s="591"/>
      <c r="CE40" s="591"/>
      <c r="CF40" s="591"/>
      <c r="CG40" s="591"/>
      <c r="CH40" s="591"/>
      <c r="CI40" s="591"/>
      <c r="CJ40" s="591"/>
      <c r="CK40" s="591"/>
      <c r="CL40" s="591"/>
      <c r="CM40" s="591"/>
      <c r="CN40" s="591"/>
      <c r="CO40" s="591"/>
      <c r="CP40" s="591"/>
      <c r="CQ40" s="591"/>
      <c r="CR40" s="591"/>
      <c r="CS40" s="591"/>
      <c r="CT40" s="591"/>
      <c r="CU40" s="591"/>
      <c r="CV40" s="591"/>
      <c r="CW40" s="591"/>
      <c r="CX40" s="591"/>
      <c r="CY40" s="591"/>
      <c r="CZ40" s="591"/>
      <c r="DA40" s="591"/>
      <c r="DB40" s="591"/>
      <c r="DC40" s="591"/>
      <c r="DD40" s="591"/>
      <c r="DE40" s="591"/>
      <c r="DF40" s="591"/>
      <c r="DG40" s="591"/>
      <c r="DH40" s="591"/>
      <c r="DI40" s="591"/>
      <c r="DJ40" s="591"/>
      <c r="DK40" s="591"/>
      <c r="DL40" s="591"/>
      <c r="DM40" s="591"/>
      <c r="DN40" s="591"/>
      <c r="DO40" s="591"/>
      <c r="DP40" s="591"/>
      <c r="DQ40" s="591"/>
      <c r="DR40" s="591"/>
      <c r="DS40" s="591"/>
      <c r="DT40" s="591"/>
      <c r="DU40" s="591"/>
      <c r="DV40" s="591"/>
      <c r="DW40" s="591"/>
      <c r="DX40" s="591"/>
      <c r="DY40" s="591"/>
      <c r="DZ40" s="591"/>
      <c r="EA40" s="591"/>
      <c r="EB40" s="591"/>
      <c r="EC40" s="591"/>
      <c r="ED40" s="591"/>
      <c r="EE40" s="591"/>
      <c r="EF40" s="591"/>
      <c r="EG40" s="591"/>
      <c r="EH40" s="591"/>
      <c r="EI40" s="591"/>
      <c r="EJ40" s="591"/>
      <c r="EK40" s="591"/>
      <c r="EL40" s="591"/>
      <c r="EM40" s="591"/>
      <c r="EN40" s="591"/>
      <c r="EO40" s="591"/>
      <c r="EP40" s="591"/>
      <c r="EQ40" s="591"/>
      <c r="ER40" s="591"/>
      <c r="ES40" s="591"/>
      <c r="ET40" s="591"/>
      <c r="EU40" s="591"/>
      <c r="EV40" s="591"/>
      <c r="EW40" s="591"/>
      <c r="EX40" s="591"/>
      <c r="EY40" s="591"/>
      <c r="EZ40" s="591"/>
      <c r="FA40" s="591"/>
      <c r="FB40" s="591"/>
      <c r="FC40" s="591"/>
      <c r="FD40" s="591"/>
      <c r="FE40" s="591"/>
      <c r="FF40" s="591"/>
      <c r="FG40" s="591"/>
      <c r="FH40" s="591"/>
      <c r="FI40" s="591"/>
      <c r="FJ40" s="591"/>
      <c r="FK40" s="591"/>
      <c r="FL40" s="591"/>
      <c r="FM40" s="591"/>
      <c r="FN40" s="591"/>
      <c r="FO40" s="591"/>
      <c r="FP40" s="591"/>
      <c r="FQ40" s="591"/>
      <c r="FR40" s="591"/>
      <c r="FS40" s="591"/>
      <c r="FT40" s="591"/>
      <c r="FU40" s="591"/>
      <c r="FV40" s="591"/>
      <c r="FW40" s="591"/>
      <c r="FX40" s="591"/>
      <c r="FY40" s="591"/>
      <c r="FZ40" s="591"/>
      <c r="GA40" s="591"/>
      <c r="GB40" s="591"/>
      <c r="GC40" s="591"/>
      <c r="GD40" s="591"/>
      <c r="GE40" s="591"/>
      <c r="GF40" s="591"/>
      <c r="GG40" s="591"/>
      <c r="GH40" s="591"/>
      <c r="GI40" s="591"/>
      <c r="GJ40" s="591"/>
      <c r="GK40" s="591"/>
      <c r="GL40" s="591"/>
      <c r="GM40" s="591"/>
      <c r="GN40" s="591"/>
      <c r="GO40" s="591"/>
      <c r="GP40" s="591"/>
      <c r="GQ40" s="591"/>
      <c r="GR40" s="591"/>
      <c r="GS40" s="591"/>
      <c r="GT40" s="591"/>
      <c r="GU40" s="591"/>
      <c r="GV40" s="591"/>
      <c r="GW40" s="591"/>
      <c r="GX40" s="591"/>
      <c r="GY40" s="591"/>
      <c r="GZ40" s="591"/>
      <c r="HA40" s="591"/>
      <c r="HB40" s="591"/>
      <c r="HC40" s="591"/>
      <c r="HD40" s="591"/>
      <c r="HE40" s="591"/>
      <c r="HF40" s="591"/>
      <c r="HG40" s="591"/>
      <c r="HH40" s="591"/>
      <c r="HI40" s="591"/>
      <c r="HJ40" s="591"/>
      <c r="HK40" s="591"/>
      <c r="HL40" s="591"/>
      <c r="HM40" s="591"/>
      <c r="HN40" s="591"/>
      <c r="HO40" s="591"/>
      <c r="HP40" s="591"/>
      <c r="HQ40" s="591"/>
      <c r="HR40" s="591"/>
      <c r="HS40" s="591"/>
      <c r="HT40" s="591"/>
      <c r="HU40" s="591"/>
      <c r="HV40" s="591"/>
      <c r="HW40" s="591"/>
      <c r="HX40" s="591"/>
      <c r="HY40" s="591"/>
      <c r="HZ40" s="591"/>
      <c r="IA40" s="591"/>
      <c r="IB40" s="591"/>
      <c r="IC40" s="591"/>
      <c r="ID40" s="591"/>
      <c r="IE40" s="591"/>
      <c r="IF40" s="591"/>
      <c r="IG40" s="591"/>
      <c r="IH40" s="591"/>
      <c r="II40" s="591"/>
      <c r="IJ40" s="591"/>
      <c r="IK40" s="591"/>
      <c r="IL40" s="591"/>
      <c r="IM40" s="591"/>
      <c r="IN40" s="591"/>
      <c r="IO40" s="591"/>
      <c r="IP40" s="591"/>
      <c r="IQ40" s="591"/>
      <c r="IR40" s="591"/>
      <c r="IS40" s="591"/>
      <c r="IT40" s="591"/>
      <c r="IU40" s="591"/>
      <c r="IV40" s="591"/>
      <c r="IW40" s="591"/>
      <c r="IX40" s="591"/>
      <c r="IY40" s="591"/>
      <c r="IZ40" s="591"/>
      <c r="JA40" s="591"/>
      <c r="JB40" s="591"/>
      <c r="JC40" s="591"/>
      <c r="JD40" s="591"/>
      <c r="JE40" s="591"/>
      <c r="JF40" s="591"/>
      <c r="JG40" s="591"/>
      <c r="JH40" s="591"/>
      <c r="JI40" s="591"/>
      <c r="JJ40" s="591"/>
    </row>
    <row r="41" spans="1:270" s="598" customFormat="1" ht="59.25" customHeight="1" x14ac:dyDescent="0.2">
      <c r="A41" s="644">
        <v>4</v>
      </c>
      <c r="B41" s="645"/>
      <c r="C41" s="621" t="s">
        <v>243</v>
      </c>
      <c r="D41" s="655" t="str">
        <f t="shared" si="0"/>
        <v>N/A</v>
      </c>
      <c r="E41" s="1214"/>
      <c r="F41" s="1214"/>
      <c r="G41" s="1215"/>
      <c r="H41" s="1215"/>
      <c r="I41" s="1215"/>
      <c r="J41" s="1216"/>
      <c r="K41" s="590"/>
      <c r="L41" s="612"/>
      <c r="M41" s="591"/>
      <c r="N41" s="591"/>
      <c r="O41" s="591"/>
      <c r="P41" s="591"/>
      <c r="Q41" s="591"/>
      <c r="R41" s="591"/>
      <c r="S41" s="591"/>
      <c r="T41" s="591"/>
      <c r="U41" s="591"/>
      <c r="V41" s="591"/>
      <c r="W41" s="591"/>
      <c r="X41" s="591"/>
      <c r="Y41" s="591"/>
      <c r="Z41" s="591"/>
      <c r="AA41" s="591"/>
      <c r="AB41" s="591"/>
      <c r="AC41" s="591"/>
      <c r="AD41" s="591"/>
      <c r="AE41" s="591"/>
      <c r="AF41" s="591"/>
      <c r="AG41" s="591"/>
      <c r="AH41" s="591"/>
      <c r="AI41" s="591"/>
      <c r="AJ41" s="591"/>
      <c r="AK41" s="591"/>
      <c r="AL41" s="591"/>
      <c r="AM41" s="591"/>
      <c r="AN41" s="591"/>
      <c r="AO41" s="591"/>
      <c r="AP41" s="591"/>
      <c r="AQ41" s="591"/>
      <c r="AR41" s="591"/>
      <c r="AS41" s="591"/>
      <c r="AT41" s="591"/>
      <c r="AU41" s="591"/>
      <c r="AV41" s="591"/>
      <c r="AW41" s="591"/>
      <c r="AX41" s="591"/>
      <c r="AY41" s="591"/>
      <c r="AZ41" s="591"/>
      <c r="BA41" s="591"/>
      <c r="BB41" s="591"/>
      <c r="BC41" s="591"/>
      <c r="BD41" s="591"/>
      <c r="BE41" s="591"/>
      <c r="BF41" s="591"/>
      <c r="BG41" s="591"/>
      <c r="BH41" s="591"/>
      <c r="BI41" s="591"/>
      <c r="BJ41" s="591"/>
      <c r="BK41" s="591"/>
      <c r="BL41" s="591"/>
      <c r="BM41" s="591"/>
      <c r="BN41" s="591"/>
      <c r="BO41" s="591"/>
      <c r="BP41" s="591"/>
      <c r="BQ41" s="591"/>
      <c r="BR41" s="591"/>
      <c r="BS41" s="591"/>
      <c r="BT41" s="591"/>
      <c r="BU41" s="591"/>
      <c r="BV41" s="591"/>
      <c r="BW41" s="591"/>
      <c r="BX41" s="591"/>
      <c r="BY41" s="591"/>
      <c r="BZ41" s="591"/>
      <c r="CA41" s="591"/>
      <c r="CB41" s="591"/>
      <c r="CC41" s="591"/>
      <c r="CD41" s="591"/>
      <c r="CE41" s="591"/>
      <c r="CF41" s="591"/>
      <c r="CG41" s="591"/>
      <c r="CH41" s="591"/>
      <c r="CI41" s="591"/>
      <c r="CJ41" s="591"/>
      <c r="CK41" s="591"/>
      <c r="CL41" s="591"/>
      <c r="CM41" s="591"/>
      <c r="CN41" s="591"/>
      <c r="CO41" s="591"/>
      <c r="CP41" s="591"/>
      <c r="CQ41" s="591"/>
      <c r="CR41" s="591"/>
      <c r="CS41" s="591"/>
      <c r="CT41" s="591"/>
      <c r="CU41" s="591"/>
      <c r="CV41" s="591"/>
      <c r="CW41" s="591"/>
      <c r="CX41" s="591"/>
      <c r="CY41" s="591"/>
      <c r="CZ41" s="591"/>
      <c r="DA41" s="591"/>
      <c r="DB41" s="591"/>
      <c r="DC41" s="591"/>
      <c r="DD41" s="591"/>
      <c r="DE41" s="591"/>
      <c r="DF41" s="591"/>
      <c r="DG41" s="591"/>
      <c r="DH41" s="591"/>
      <c r="DI41" s="591"/>
      <c r="DJ41" s="591"/>
      <c r="DK41" s="591"/>
      <c r="DL41" s="591"/>
      <c r="DM41" s="591"/>
      <c r="DN41" s="591"/>
      <c r="DO41" s="591"/>
      <c r="DP41" s="591"/>
      <c r="DQ41" s="591"/>
      <c r="DR41" s="591"/>
      <c r="DS41" s="591"/>
      <c r="DT41" s="591"/>
      <c r="DU41" s="591"/>
      <c r="DV41" s="591"/>
      <c r="DW41" s="591"/>
      <c r="DX41" s="591"/>
      <c r="DY41" s="591"/>
      <c r="DZ41" s="591"/>
      <c r="EA41" s="591"/>
      <c r="EB41" s="591"/>
      <c r="EC41" s="591"/>
      <c r="ED41" s="591"/>
      <c r="EE41" s="591"/>
      <c r="EF41" s="591"/>
      <c r="EG41" s="591"/>
      <c r="EH41" s="591"/>
      <c r="EI41" s="591"/>
      <c r="EJ41" s="591"/>
      <c r="EK41" s="591"/>
      <c r="EL41" s="591"/>
      <c r="EM41" s="591"/>
      <c r="EN41" s="591"/>
      <c r="EO41" s="591"/>
      <c r="EP41" s="591"/>
      <c r="EQ41" s="591"/>
      <c r="ER41" s="591"/>
      <c r="ES41" s="591"/>
      <c r="ET41" s="591"/>
      <c r="EU41" s="591"/>
      <c r="EV41" s="591"/>
      <c r="EW41" s="591"/>
      <c r="EX41" s="591"/>
      <c r="EY41" s="591"/>
      <c r="EZ41" s="591"/>
      <c r="FA41" s="591"/>
      <c r="FB41" s="591"/>
      <c r="FC41" s="591"/>
      <c r="FD41" s="591"/>
      <c r="FE41" s="591"/>
      <c r="FF41" s="591"/>
      <c r="FG41" s="591"/>
      <c r="FH41" s="591"/>
      <c r="FI41" s="591"/>
      <c r="FJ41" s="591"/>
      <c r="FK41" s="591"/>
      <c r="FL41" s="591"/>
      <c r="FM41" s="591"/>
      <c r="FN41" s="591"/>
      <c r="FO41" s="591"/>
      <c r="FP41" s="591"/>
      <c r="FQ41" s="591"/>
      <c r="FR41" s="591"/>
      <c r="FS41" s="591"/>
      <c r="FT41" s="591"/>
      <c r="FU41" s="591"/>
      <c r="FV41" s="591"/>
      <c r="FW41" s="591"/>
      <c r="FX41" s="591"/>
      <c r="FY41" s="591"/>
      <c r="FZ41" s="591"/>
      <c r="GA41" s="591"/>
      <c r="GB41" s="591"/>
      <c r="GC41" s="591"/>
      <c r="GD41" s="591"/>
      <c r="GE41" s="591"/>
      <c r="GF41" s="591"/>
      <c r="GG41" s="591"/>
      <c r="GH41" s="591"/>
      <c r="GI41" s="591"/>
      <c r="GJ41" s="591"/>
      <c r="GK41" s="591"/>
      <c r="GL41" s="591"/>
      <c r="GM41" s="591"/>
      <c r="GN41" s="591"/>
      <c r="GO41" s="591"/>
      <c r="GP41" s="591"/>
      <c r="GQ41" s="591"/>
      <c r="GR41" s="591"/>
      <c r="GS41" s="591"/>
      <c r="GT41" s="591"/>
      <c r="GU41" s="591"/>
      <c r="GV41" s="591"/>
      <c r="GW41" s="591"/>
      <c r="GX41" s="591"/>
      <c r="GY41" s="591"/>
      <c r="GZ41" s="591"/>
      <c r="HA41" s="591"/>
      <c r="HB41" s="591"/>
      <c r="HC41" s="591"/>
      <c r="HD41" s="591"/>
      <c r="HE41" s="591"/>
      <c r="HF41" s="591"/>
      <c r="HG41" s="591"/>
      <c r="HH41" s="591"/>
      <c r="HI41" s="591"/>
      <c r="HJ41" s="591"/>
      <c r="HK41" s="591"/>
      <c r="HL41" s="591"/>
      <c r="HM41" s="591"/>
      <c r="HN41" s="591"/>
      <c r="HO41" s="591"/>
      <c r="HP41" s="591"/>
      <c r="HQ41" s="591"/>
      <c r="HR41" s="591"/>
      <c r="HS41" s="591"/>
      <c r="HT41" s="591"/>
      <c r="HU41" s="591"/>
      <c r="HV41" s="591"/>
      <c r="HW41" s="591"/>
      <c r="HX41" s="591"/>
      <c r="HY41" s="591"/>
      <c r="HZ41" s="591"/>
      <c r="IA41" s="591"/>
      <c r="IB41" s="591"/>
      <c r="IC41" s="591"/>
      <c r="ID41" s="591"/>
      <c r="IE41" s="591"/>
      <c r="IF41" s="591"/>
      <c r="IG41" s="591"/>
      <c r="IH41" s="591"/>
      <c r="II41" s="591"/>
      <c r="IJ41" s="591"/>
      <c r="IK41" s="591"/>
      <c r="IL41" s="591"/>
      <c r="IM41" s="591"/>
      <c r="IN41" s="591"/>
      <c r="IO41" s="591"/>
      <c r="IP41" s="591"/>
      <c r="IQ41" s="591"/>
      <c r="IR41" s="591"/>
      <c r="IS41" s="591"/>
      <c r="IT41" s="591"/>
      <c r="IU41" s="591"/>
      <c r="IV41" s="591"/>
      <c r="IW41" s="591"/>
      <c r="IX41" s="591"/>
      <c r="IY41" s="591"/>
      <c r="IZ41" s="591"/>
      <c r="JA41" s="591"/>
      <c r="JB41" s="591"/>
      <c r="JC41" s="591"/>
      <c r="JD41" s="591"/>
      <c r="JE41" s="591"/>
      <c r="JF41" s="591"/>
      <c r="JG41" s="591"/>
      <c r="JH41" s="591"/>
      <c r="JI41" s="591"/>
      <c r="JJ41" s="591"/>
    </row>
    <row r="42" spans="1:270" s="598" customFormat="1" ht="45" customHeight="1" x14ac:dyDescent="0.2">
      <c r="A42" s="644">
        <v>5</v>
      </c>
      <c r="B42" s="645"/>
      <c r="C42" s="621" t="s">
        <v>215</v>
      </c>
      <c r="D42" s="655" t="str">
        <f t="shared" si="0"/>
        <v>N/A</v>
      </c>
      <c r="E42" s="1219"/>
      <c r="F42" s="1220"/>
      <c r="G42" s="1221"/>
      <c r="H42" s="1222"/>
      <c r="I42" s="1222"/>
      <c r="J42" s="1223"/>
      <c r="K42" s="590" t="str">
        <f>IF(AND(J42&lt;&gt;"Yes - completely", J42&lt;&gt;""),"Please Provide a Comment.","")</f>
        <v/>
      </c>
      <c r="L42" s="612"/>
      <c r="M42" s="591"/>
      <c r="N42" s="591"/>
      <c r="O42" s="591"/>
      <c r="P42" s="591"/>
      <c r="Q42" s="591"/>
      <c r="R42" s="591"/>
      <c r="S42" s="591"/>
      <c r="T42" s="591"/>
      <c r="U42" s="591"/>
      <c r="V42" s="591"/>
      <c r="W42" s="591"/>
      <c r="X42" s="591"/>
      <c r="Y42" s="591"/>
      <c r="Z42" s="591"/>
      <c r="AA42" s="591"/>
      <c r="AB42" s="591"/>
      <c r="AC42" s="591"/>
      <c r="AD42" s="591"/>
      <c r="AE42" s="591"/>
      <c r="AF42" s="591"/>
      <c r="AG42" s="591"/>
      <c r="AH42" s="591"/>
      <c r="AI42" s="591"/>
      <c r="AJ42" s="591"/>
      <c r="AK42" s="591"/>
      <c r="AL42" s="591"/>
      <c r="AM42" s="591"/>
      <c r="AN42" s="591"/>
      <c r="AO42" s="591"/>
      <c r="AP42" s="591"/>
      <c r="AQ42" s="591"/>
      <c r="AR42" s="591"/>
      <c r="AS42" s="591"/>
      <c r="AT42" s="591"/>
      <c r="AU42" s="591"/>
      <c r="AV42" s="591"/>
      <c r="AW42" s="591"/>
      <c r="AX42" s="591"/>
      <c r="AY42" s="591"/>
      <c r="AZ42" s="591"/>
      <c r="BA42" s="591"/>
      <c r="BB42" s="591"/>
      <c r="BC42" s="591"/>
      <c r="BD42" s="591"/>
      <c r="BE42" s="591"/>
      <c r="BF42" s="591"/>
      <c r="BG42" s="591"/>
      <c r="BH42" s="591"/>
      <c r="BI42" s="591"/>
      <c r="BJ42" s="591"/>
      <c r="BK42" s="591"/>
      <c r="BL42" s="591"/>
      <c r="BM42" s="591"/>
      <c r="BN42" s="591"/>
      <c r="BO42" s="591"/>
      <c r="BP42" s="591"/>
      <c r="BQ42" s="591"/>
      <c r="BR42" s="591"/>
      <c r="BS42" s="591"/>
      <c r="BT42" s="591"/>
      <c r="BU42" s="591"/>
      <c r="BV42" s="591"/>
      <c r="BW42" s="591"/>
      <c r="BX42" s="591"/>
      <c r="BY42" s="591"/>
      <c r="BZ42" s="591"/>
      <c r="CA42" s="591"/>
      <c r="CB42" s="591"/>
      <c r="CC42" s="591"/>
      <c r="CD42" s="591"/>
      <c r="CE42" s="591"/>
      <c r="CF42" s="591"/>
      <c r="CG42" s="591"/>
      <c r="CH42" s="591"/>
      <c r="CI42" s="591"/>
      <c r="CJ42" s="591"/>
      <c r="CK42" s="591"/>
      <c r="CL42" s="591"/>
      <c r="CM42" s="591"/>
      <c r="CN42" s="591"/>
      <c r="CO42" s="591"/>
      <c r="CP42" s="591"/>
      <c r="CQ42" s="591"/>
      <c r="CR42" s="591"/>
      <c r="CS42" s="591"/>
      <c r="CT42" s="591"/>
      <c r="CU42" s="591"/>
      <c r="CV42" s="591"/>
      <c r="CW42" s="591"/>
      <c r="CX42" s="591"/>
      <c r="CY42" s="591"/>
      <c r="CZ42" s="591"/>
      <c r="DA42" s="591"/>
      <c r="DB42" s="591"/>
      <c r="DC42" s="591"/>
      <c r="DD42" s="591"/>
      <c r="DE42" s="591"/>
      <c r="DF42" s="591"/>
      <c r="DG42" s="591"/>
      <c r="DH42" s="591"/>
      <c r="DI42" s="591"/>
      <c r="DJ42" s="591"/>
      <c r="DK42" s="591"/>
      <c r="DL42" s="591"/>
      <c r="DM42" s="591"/>
      <c r="DN42" s="591"/>
      <c r="DO42" s="591"/>
      <c r="DP42" s="591"/>
      <c r="DQ42" s="591"/>
      <c r="DR42" s="591"/>
      <c r="DS42" s="591"/>
      <c r="DT42" s="591"/>
      <c r="DU42" s="591"/>
      <c r="DV42" s="591"/>
      <c r="DW42" s="591"/>
      <c r="DX42" s="591"/>
      <c r="DY42" s="591"/>
      <c r="DZ42" s="591"/>
      <c r="EA42" s="591"/>
      <c r="EB42" s="591"/>
      <c r="EC42" s="591"/>
      <c r="ED42" s="591"/>
      <c r="EE42" s="591"/>
      <c r="EF42" s="591"/>
      <c r="EG42" s="591"/>
      <c r="EH42" s="591"/>
      <c r="EI42" s="591"/>
      <c r="EJ42" s="591"/>
      <c r="EK42" s="591"/>
      <c r="EL42" s="591"/>
      <c r="EM42" s="591"/>
      <c r="EN42" s="591"/>
      <c r="EO42" s="591"/>
      <c r="EP42" s="591"/>
      <c r="EQ42" s="591"/>
      <c r="ER42" s="591"/>
      <c r="ES42" s="591"/>
      <c r="ET42" s="591"/>
      <c r="EU42" s="591"/>
      <c r="EV42" s="591"/>
      <c r="EW42" s="591"/>
      <c r="EX42" s="591"/>
      <c r="EY42" s="591"/>
      <c r="EZ42" s="591"/>
      <c r="FA42" s="591"/>
      <c r="FB42" s="591"/>
      <c r="FC42" s="591"/>
      <c r="FD42" s="591"/>
      <c r="FE42" s="591"/>
      <c r="FF42" s="591"/>
      <c r="FG42" s="591"/>
      <c r="FH42" s="591"/>
      <c r="FI42" s="591"/>
      <c r="FJ42" s="591"/>
      <c r="FK42" s="591"/>
      <c r="FL42" s="591"/>
      <c r="FM42" s="591"/>
      <c r="FN42" s="591"/>
      <c r="FO42" s="591"/>
      <c r="FP42" s="591"/>
      <c r="FQ42" s="591"/>
      <c r="FR42" s="591"/>
      <c r="FS42" s="591"/>
      <c r="FT42" s="591"/>
      <c r="FU42" s="591"/>
      <c r="FV42" s="591"/>
      <c r="FW42" s="591"/>
      <c r="FX42" s="591"/>
      <c r="FY42" s="591"/>
      <c r="FZ42" s="591"/>
      <c r="GA42" s="591"/>
      <c r="GB42" s="591"/>
      <c r="GC42" s="591"/>
      <c r="GD42" s="591"/>
      <c r="GE42" s="591"/>
      <c r="GF42" s="591"/>
      <c r="GG42" s="591"/>
      <c r="GH42" s="591"/>
      <c r="GI42" s="591"/>
      <c r="GJ42" s="591"/>
      <c r="GK42" s="591"/>
      <c r="GL42" s="591"/>
      <c r="GM42" s="591"/>
      <c r="GN42" s="591"/>
      <c r="GO42" s="591"/>
      <c r="GP42" s="591"/>
      <c r="GQ42" s="591"/>
      <c r="GR42" s="591"/>
      <c r="GS42" s="591"/>
      <c r="GT42" s="591"/>
      <c r="GU42" s="591"/>
      <c r="GV42" s="591"/>
      <c r="GW42" s="591"/>
      <c r="GX42" s="591"/>
      <c r="GY42" s="591"/>
      <c r="GZ42" s="591"/>
      <c r="HA42" s="591"/>
      <c r="HB42" s="591"/>
      <c r="HC42" s="591"/>
      <c r="HD42" s="591"/>
      <c r="HE42" s="591"/>
      <c r="HF42" s="591"/>
      <c r="HG42" s="591"/>
      <c r="HH42" s="591"/>
      <c r="HI42" s="591"/>
      <c r="HJ42" s="591"/>
      <c r="HK42" s="591"/>
      <c r="HL42" s="591"/>
      <c r="HM42" s="591"/>
      <c r="HN42" s="591"/>
      <c r="HO42" s="591"/>
      <c r="HP42" s="591"/>
      <c r="HQ42" s="591"/>
      <c r="HR42" s="591"/>
      <c r="HS42" s="591"/>
      <c r="HT42" s="591"/>
      <c r="HU42" s="591"/>
      <c r="HV42" s="591"/>
      <c r="HW42" s="591"/>
      <c r="HX42" s="591"/>
      <c r="HY42" s="591"/>
      <c r="HZ42" s="591"/>
      <c r="IA42" s="591"/>
      <c r="IB42" s="591"/>
      <c r="IC42" s="591"/>
      <c r="ID42" s="591"/>
      <c r="IE42" s="591"/>
      <c r="IF42" s="591"/>
      <c r="IG42" s="591"/>
      <c r="IH42" s="591"/>
      <c r="II42" s="591"/>
      <c r="IJ42" s="591"/>
      <c r="IK42" s="591"/>
      <c r="IL42" s="591"/>
      <c r="IM42" s="591"/>
      <c r="IN42" s="591"/>
      <c r="IO42" s="591"/>
      <c r="IP42" s="591"/>
      <c r="IQ42" s="591"/>
      <c r="IR42" s="591"/>
      <c r="IS42" s="591"/>
      <c r="IT42" s="591"/>
      <c r="IU42" s="591"/>
      <c r="IV42" s="591"/>
      <c r="IW42" s="591"/>
      <c r="IX42" s="591"/>
      <c r="IY42" s="591"/>
      <c r="IZ42" s="591"/>
      <c r="JA42" s="591"/>
      <c r="JB42" s="591"/>
      <c r="JC42" s="591"/>
      <c r="JD42" s="591"/>
      <c r="JE42" s="591"/>
      <c r="JF42" s="591"/>
      <c r="JG42" s="591"/>
      <c r="JH42" s="591"/>
      <c r="JI42" s="591"/>
      <c r="JJ42" s="591"/>
    </row>
    <row r="43" spans="1:270" s="598" customFormat="1" ht="100.15" customHeight="1" x14ac:dyDescent="0.2">
      <c r="A43" s="656" t="s">
        <v>331</v>
      </c>
      <c r="B43" s="657"/>
      <c r="C43" s="628" t="s">
        <v>388</v>
      </c>
      <c r="D43" s="658" t="str">
        <f>IF(E43="4=100%",4,IF(E43="3=more than 50%",3,IF(E43="2=less than 50%",2,IF(E43="1=0",1,"N/A"))))</f>
        <v>N/A</v>
      </c>
      <c r="E43" s="1214"/>
      <c r="F43" s="1214"/>
      <c r="G43" s="1215"/>
      <c r="H43" s="1215"/>
      <c r="I43" s="1215"/>
      <c r="J43" s="1216"/>
      <c r="K43" s="590" t="str">
        <f>IF(AND(J43&lt;&gt;"Yes - completely", J43&lt;&gt;""),"Please Provide a Comment.","")</f>
        <v/>
      </c>
      <c r="L43" s="612"/>
      <c r="M43" s="591"/>
      <c r="N43" s="591"/>
      <c r="O43" s="591"/>
      <c r="P43" s="591"/>
      <c r="Q43" s="591"/>
      <c r="R43" s="591"/>
      <c r="S43" s="591"/>
      <c r="T43" s="591"/>
      <c r="U43" s="591"/>
      <c r="V43" s="591"/>
      <c r="W43" s="591"/>
      <c r="X43" s="591"/>
      <c r="Y43" s="591"/>
      <c r="Z43" s="591"/>
      <c r="AA43" s="591"/>
      <c r="AB43" s="591"/>
      <c r="AC43" s="591"/>
      <c r="AD43" s="591"/>
      <c r="AE43" s="591"/>
      <c r="AF43" s="591"/>
      <c r="AG43" s="591"/>
      <c r="AH43" s="591"/>
      <c r="AI43" s="591"/>
      <c r="AJ43" s="591"/>
      <c r="AK43" s="591"/>
      <c r="AL43" s="591"/>
      <c r="AM43" s="591"/>
      <c r="AN43" s="591"/>
      <c r="AO43" s="591"/>
      <c r="AP43" s="591"/>
      <c r="AQ43" s="591"/>
      <c r="AR43" s="591"/>
      <c r="AS43" s="591"/>
      <c r="AT43" s="591"/>
      <c r="AU43" s="591"/>
      <c r="AV43" s="591"/>
      <c r="AW43" s="591"/>
      <c r="AX43" s="591"/>
      <c r="AY43" s="591"/>
      <c r="AZ43" s="591"/>
      <c r="BA43" s="591"/>
      <c r="BB43" s="591"/>
      <c r="BC43" s="591"/>
      <c r="BD43" s="591"/>
      <c r="BE43" s="591"/>
      <c r="BF43" s="591"/>
      <c r="BG43" s="591"/>
      <c r="BH43" s="591"/>
      <c r="BI43" s="591"/>
      <c r="BJ43" s="591"/>
      <c r="BK43" s="591"/>
      <c r="BL43" s="591"/>
      <c r="BM43" s="591"/>
      <c r="BN43" s="591"/>
      <c r="BO43" s="591"/>
      <c r="BP43" s="591"/>
      <c r="BQ43" s="591"/>
      <c r="BR43" s="591"/>
      <c r="BS43" s="591"/>
      <c r="BT43" s="591"/>
      <c r="BU43" s="591"/>
      <c r="BV43" s="591"/>
      <c r="BW43" s="591"/>
      <c r="BX43" s="591"/>
      <c r="BY43" s="591"/>
      <c r="BZ43" s="591"/>
      <c r="CA43" s="591"/>
      <c r="CB43" s="591"/>
      <c r="CC43" s="591"/>
      <c r="CD43" s="591"/>
      <c r="CE43" s="591"/>
      <c r="CF43" s="591"/>
      <c r="CG43" s="591"/>
      <c r="CH43" s="591"/>
      <c r="CI43" s="591"/>
      <c r="CJ43" s="591"/>
      <c r="CK43" s="591"/>
      <c r="CL43" s="591"/>
      <c r="CM43" s="591"/>
      <c r="CN43" s="591"/>
      <c r="CO43" s="591"/>
      <c r="CP43" s="591"/>
      <c r="CQ43" s="591"/>
      <c r="CR43" s="591"/>
      <c r="CS43" s="591"/>
      <c r="CT43" s="591"/>
      <c r="CU43" s="591"/>
      <c r="CV43" s="591"/>
      <c r="CW43" s="591"/>
      <c r="CX43" s="591"/>
      <c r="CY43" s="591"/>
      <c r="CZ43" s="591"/>
      <c r="DA43" s="591"/>
      <c r="DB43" s="591"/>
      <c r="DC43" s="591"/>
      <c r="DD43" s="591"/>
      <c r="DE43" s="591"/>
      <c r="DF43" s="591"/>
      <c r="DG43" s="591"/>
      <c r="DH43" s="591"/>
      <c r="DI43" s="591"/>
      <c r="DJ43" s="591"/>
      <c r="DK43" s="591"/>
      <c r="DL43" s="591"/>
      <c r="DM43" s="591"/>
      <c r="DN43" s="591"/>
      <c r="DO43" s="591"/>
      <c r="DP43" s="591"/>
      <c r="DQ43" s="591"/>
      <c r="DR43" s="591"/>
      <c r="DS43" s="591"/>
      <c r="DT43" s="591"/>
      <c r="DU43" s="591"/>
      <c r="DV43" s="591"/>
      <c r="DW43" s="591"/>
      <c r="DX43" s="591"/>
      <c r="DY43" s="591"/>
      <c r="DZ43" s="591"/>
      <c r="EA43" s="591"/>
      <c r="EB43" s="591"/>
      <c r="EC43" s="591"/>
      <c r="ED43" s="591"/>
      <c r="EE43" s="591"/>
      <c r="EF43" s="591"/>
      <c r="EG43" s="591"/>
      <c r="EH43" s="591"/>
      <c r="EI43" s="591"/>
      <c r="EJ43" s="591"/>
      <c r="EK43" s="591"/>
      <c r="EL43" s="591"/>
      <c r="EM43" s="591"/>
      <c r="EN43" s="591"/>
      <c r="EO43" s="591"/>
      <c r="EP43" s="591"/>
      <c r="EQ43" s="591"/>
      <c r="ER43" s="591"/>
      <c r="ES43" s="591"/>
      <c r="ET43" s="591"/>
      <c r="EU43" s="591"/>
      <c r="EV43" s="591"/>
      <c r="EW43" s="591"/>
      <c r="EX43" s="591"/>
      <c r="EY43" s="591"/>
      <c r="EZ43" s="591"/>
      <c r="FA43" s="591"/>
      <c r="FB43" s="591"/>
      <c r="FC43" s="591"/>
      <c r="FD43" s="591"/>
      <c r="FE43" s="591"/>
      <c r="FF43" s="591"/>
      <c r="FG43" s="591"/>
      <c r="FH43" s="591"/>
      <c r="FI43" s="591"/>
      <c r="FJ43" s="591"/>
      <c r="FK43" s="591"/>
      <c r="FL43" s="591"/>
      <c r="FM43" s="591"/>
      <c r="FN43" s="591"/>
      <c r="FO43" s="591"/>
      <c r="FP43" s="591"/>
      <c r="FQ43" s="591"/>
      <c r="FR43" s="591"/>
      <c r="FS43" s="591"/>
      <c r="FT43" s="591"/>
      <c r="FU43" s="591"/>
      <c r="FV43" s="591"/>
      <c r="FW43" s="591"/>
      <c r="FX43" s="591"/>
      <c r="FY43" s="591"/>
      <c r="FZ43" s="591"/>
      <c r="GA43" s="591"/>
      <c r="GB43" s="591"/>
      <c r="GC43" s="591"/>
      <c r="GD43" s="591"/>
      <c r="GE43" s="591"/>
      <c r="GF43" s="591"/>
      <c r="GG43" s="591"/>
      <c r="GH43" s="591"/>
      <c r="GI43" s="591"/>
      <c r="GJ43" s="591"/>
      <c r="GK43" s="591"/>
      <c r="GL43" s="591"/>
      <c r="GM43" s="591"/>
      <c r="GN43" s="591"/>
      <c r="GO43" s="591"/>
      <c r="GP43" s="591"/>
      <c r="GQ43" s="591"/>
      <c r="GR43" s="591"/>
      <c r="GS43" s="591"/>
      <c r="GT43" s="591"/>
      <c r="GU43" s="591"/>
      <c r="GV43" s="591"/>
      <c r="GW43" s="591"/>
      <c r="GX43" s="591"/>
      <c r="GY43" s="591"/>
      <c r="GZ43" s="591"/>
      <c r="HA43" s="591"/>
      <c r="HB43" s="591"/>
      <c r="HC43" s="591"/>
      <c r="HD43" s="591"/>
      <c r="HE43" s="591"/>
      <c r="HF43" s="591"/>
      <c r="HG43" s="591"/>
      <c r="HH43" s="591"/>
      <c r="HI43" s="591"/>
      <c r="HJ43" s="591"/>
      <c r="HK43" s="591"/>
      <c r="HL43" s="591"/>
      <c r="HM43" s="591"/>
      <c r="HN43" s="591"/>
      <c r="HO43" s="591"/>
      <c r="HP43" s="591"/>
      <c r="HQ43" s="591"/>
      <c r="HR43" s="591"/>
      <c r="HS43" s="591"/>
      <c r="HT43" s="591"/>
      <c r="HU43" s="591"/>
      <c r="HV43" s="591"/>
      <c r="HW43" s="591"/>
      <c r="HX43" s="591"/>
      <c r="HY43" s="591"/>
      <c r="HZ43" s="591"/>
      <c r="IA43" s="591"/>
      <c r="IB43" s="591"/>
      <c r="IC43" s="591"/>
      <c r="ID43" s="591"/>
      <c r="IE43" s="591"/>
      <c r="IF43" s="591"/>
      <c r="IG43" s="591"/>
      <c r="IH43" s="591"/>
      <c r="II43" s="591"/>
      <c r="IJ43" s="591"/>
      <c r="IK43" s="591"/>
      <c r="IL43" s="591"/>
      <c r="IM43" s="591"/>
      <c r="IN43" s="591"/>
      <c r="IO43" s="591"/>
      <c r="IP43" s="591"/>
      <c r="IQ43" s="591"/>
      <c r="IR43" s="591"/>
      <c r="IS43" s="591"/>
      <c r="IT43" s="591"/>
      <c r="IU43" s="591"/>
      <c r="IV43" s="591"/>
      <c r="IW43" s="591"/>
      <c r="IX43" s="591"/>
      <c r="IY43" s="591"/>
      <c r="IZ43" s="591"/>
      <c r="JA43" s="591"/>
      <c r="JB43" s="591"/>
      <c r="JC43" s="591"/>
      <c r="JD43" s="591"/>
      <c r="JE43" s="591"/>
      <c r="JF43" s="591"/>
      <c r="JG43" s="591"/>
      <c r="JH43" s="591"/>
      <c r="JI43" s="591"/>
      <c r="JJ43" s="591"/>
    </row>
    <row r="44" spans="1:270" s="598" customFormat="1" ht="45" customHeight="1" x14ac:dyDescent="0.2">
      <c r="A44" s="656" t="s">
        <v>332</v>
      </c>
      <c r="B44" s="657"/>
      <c r="C44" s="628" t="s">
        <v>298</v>
      </c>
      <c r="D44" s="658" t="str">
        <f t="shared" si="0"/>
        <v>N/A</v>
      </c>
      <c r="E44" s="1219"/>
      <c r="F44" s="1220"/>
      <c r="G44" s="1215"/>
      <c r="H44" s="1215"/>
      <c r="I44" s="1215"/>
      <c r="J44" s="1216"/>
      <c r="K44" s="590" t="str">
        <f>IF(AND(J44&lt;&gt;"Yes - completely", J44&lt;&gt;""),"Please Provide a Comment.","")</f>
        <v/>
      </c>
      <c r="L44" s="612"/>
      <c r="M44" s="591"/>
      <c r="N44" s="591"/>
      <c r="O44" s="591"/>
      <c r="P44" s="591"/>
      <c r="Q44" s="591"/>
      <c r="R44" s="591"/>
      <c r="S44" s="591"/>
      <c r="T44" s="591"/>
      <c r="U44" s="591"/>
      <c r="V44" s="591"/>
      <c r="W44" s="591"/>
      <c r="X44" s="591"/>
      <c r="Y44" s="591"/>
      <c r="Z44" s="591"/>
      <c r="AA44" s="591"/>
      <c r="AB44" s="591"/>
      <c r="AC44" s="591"/>
      <c r="AD44" s="591"/>
      <c r="AE44" s="591"/>
      <c r="AF44" s="591"/>
      <c r="AG44" s="591"/>
      <c r="AH44" s="591"/>
      <c r="AI44" s="591"/>
      <c r="AJ44" s="591"/>
      <c r="AK44" s="591"/>
      <c r="AL44" s="591"/>
      <c r="AM44" s="591"/>
      <c r="AN44" s="591"/>
      <c r="AO44" s="591"/>
      <c r="AP44" s="591"/>
      <c r="AQ44" s="591"/>
      <c r="AR44" s="591"/>
      <c r="AS44" s="591"/>
      <c r="AT44" s="591"/>
      <c r="AU44" s="591"/>
      <c r="AV44" s="591"/>
      <c r="AW44" s="591"/>
      <c r="AX44" s="591"/>
      <c r="AY44" s="591"/>
      <c r="AZ44" s="591"/>
      <c r="BA44" s="591"/>
      <c r="BB44" s="591"/>
      <c r="BC44" s="591"/>
      <c r="BD44" s="591"/>
      <c r="BE44" s="591"/>
      <c r="BF44" s="591"/>
      <c r="BG44" s="591"/>
      <c r="BH44" s="591"/>
      <c r="BI44" s="591"/>
      <c r="BJ44" s="591"/>
      <c r="BK44" s="591"/>
      <c r="BL44" s="591"/>
      <c r="BM44" s="591"/>
      <c r="BN44" s="591"/>
      <c r="BO44" s="591"/>
      <c r="BP44" s="591"/>
      <c r="BQ44" s="591"/>
      <c r="BR44" s="591"/>
      <c r="BS44" s="591"/>
      <c r="BT44" s="591"/>
      <c r="BU44" s="591"/>
      <c r="BV44" s="591"/>
      <c r="BW44" s="591"/>
      <c r="BX44" s="591"/>
      <c r="BY44" s="591"/>
      <c r="BZ44" s="591"/>
      <c r="CA44" s="591"/>
      <c r="CB44" s="591"/>
      <c r="CC44" s="591"/>
      <c r="CD44" s="591"/>
      <c r="CE44" s="591"/>
      <c r="CF44" s="591"/>
      <c r="CG44" s="591"/>
      <c r="CH44" s="591"/>
      <c r="CI44" s="591"/>
      <c r="CJ44" s="591"/>
      <c r="CK44" s="591"/>
      <c r="CL44" s="591"/>
      <c r="CM44" s="591"/>
      <c r="CN44" s="591"/>
      <c r="CO44" s="591"/>
      <c r="CP44" s="591"/>
      <c r="CQ44" s="591"/>
      <c r="CR44" s="591"/>
      <c r="CS44" s="591"/>
      <c r="CT44" s="591"/>
      <c r="CU44" s="591"/>
      <c r="CV44" s="591"/>
      <c r="CW44" s="591"/>
      <c r="CX44" s="591"/>
      <c r="CY44" s="591"/>
      <c r="CZ44" s="591"/>
      <c r="DA44" s="591"/>
      <c r="DB44" s="591"/>
      <c r="DC44" s="591"/>
      <c r="DD44" s="591"/>
      <c r="DE44" s="591"/>
      <c r="DF44" s="591"/>
      <c r="DG44" s="591"/>
      <c r="DH44" s="591"/>
      <c r="DI44" s="591"/>
      <c r="DJ44" s="591"/>
      <c r="DK44" s="591"/>
      <c r="DL44" s="591"/>
      <c r="DM44" s="591"/>
      <c r="DN44" s="591"/>
      <c r="DO44" s="591"/>
      <c r="DP44" s="591"/>
      <c r="DQ44" s="591"/>
      <c r="DR44" s="591"/>
      <c r="DS44" s="591"/>
      <c r="DT44" s="591"/>
      <c r="DU44" s="591"/>
      <c r="DV44" s="591"/>
      <c r="DW44" s="591"/>
      <c r="DX44" s="591"/>
      <c r="DY44" s="591"/>
      <c r="DZ44" s="591"/>
      <c r="EA44" s="591"/>
      <c r="EB44" s="591"/>
      <c r="EC44" s="591"/>
      <c r="ED44" s="591"/>
      <c r="EE44" s="591"/>
      <c r="EF44" s="591"/>
      <c r="EG44" s="591"/>
      <c r="EH44" s="591"/>
      <c r="EI44" s="591"/>
      <c r="EJ44" s="591"/>
      <c r="EK44" s="591"/>
      <c r="EL44" s="591"/>
      <c r="EM44" s="591"/>
      <c r="EN44" s="591"/>
      <c r="EO44" s="591"/>
      <c r="EP44" s="591"/>
      <c r="EQ44" s="591"/>
      <c r="ER44" s="591"/>
      <c r="ES44" s="591"/>
      <c r="ET44" s="591"/>
      <c r="EU44" s="591"/>
      <c r="EV44" s="591"/>
      <c r="EW44" s="591"/>
      <c r="EX44" s="591"/>
      <c r="EY44" s="591"/>
      <c r="EZ44" s="591"/>
      <c r="FA44" s="591"/>
      <c r="FB44" s="591"/>
      <c r="FC44" s="591"/>
      <c r="FD44" s="591"/>
      <c r="FE44" s="591"/>
      <c r="FF44" s="591"/>
      <c r="FG44" s="591"/>
      <c r="FH44" s="591"/>
      <c r="FI44" s="591"/>
      <c r="FJ44" s="591"/>
      <c r="FK44" s="591"/>
      <c r="FL44" s="591"/>
      <c r="FM44" s="591"/>
      <c r="FN44" s="591"/>
      <c r="FO44" s="591"/>
      <c r="FP44" s="591"/>
      <c r="FQ44" s="591"/>
      <c r="FR44" s="591"/>
      <c r="FS44" s="591"/>
      <c r="FT44" s="591"/>
      <c r="FU44" s="591"/>
      <c r="FV44" s="591"/>
      <c r="FW44" s="591"/>
      <c r="FX44" s="591"/>
      <c r="FY44" s="591"/>
      <c r="FZ44" s="591"/>
      <c r="GA44" s="591"/>
      <c r="GB44" s="591"/>
      <c r="GC44" s="591"/>
      <c r="GD44" s="591"/>
      <c r="GE44" s="591"/>
      <c r="GF44" s="591"/>
      <c r="GG44" s="591"/>
      <c r="GH44" s="591"/>
      <c r="GI44" s="591"/>
      <c r="GJ44" s="591"/>
      <c r="GK44" s="591"/>
      <c r="GL44" s="591"/>
      <c r="GM44" s="591"/>
      <c r="GN44" s="591"/>
      <c r="GO44" s="591"/>
      <c r="GP44" s="591"/>
      <c r="GQ44" s="591"/>
      <c r="GR44" s="591"/>
      <c r="GS44" s="591"/>
      <c r="GT44" s="591"/>
      <c r="GU44" s="591"/>
      <c r="GV44" s="591"/>
      <c r="GW44" s="591"/>
      <c r="GX44" s="591"/>
      <c r="GY44" s="591"/>
      <c r="GZ44" s="591"/>
      <c r="HA44" s="591"/>
      <c r="HB44" s="591"/>
      <c r="HC44" s="591"/>
      <c r="HD44" s="591"/>
      <c r="HE44" s="591"/>
      <c r="HF44" s="591"/>
      <c r="HG44" s="591"/>
      <c r="HH44" s="591"/>
      <c r="HI44" s="591"/>
      <c r="HJ44" s="591"/>
      <c r="HK44" s="591"/>
      <c r="HL44" s="591"/>
      <c r="HM44" s="591"/>
      <c r="HN44" s="591"/>
      <c r="HO44" s="591"/>
      <c r="HP44" s="591"/>
      <c r="HQ44" s="591"/>
      <c r="HR44" s="591"/>
      <c r="HS44" s="591"/>
      <c r="HT44" s="591"/>
      <c r="HU44" s="591"/>
      <c r="HV44" s="591"/>
      <c r="HW44" s="591"/>
      <c r="HX44" s="591"/>
      <c r="HY44" s="591"/>
      <c r="HZ44" s="591"/>
      <c r="IA44" s="591"/>
      <c r="IB44" s="591"/>
      <c r="IC44" s="591"/>
      <c r="ID44" s="591"/>
      <c r="IE44" s="591"/>
      <c r="IF44" s="591"/>
      <c r="IG44" s="591"/>
      <c r="IH44" s="591"/>
      <c r="II44" s="591"/>
      <c r="IJ44" s="591"/>
      <c r="IK44" s="591"/>
      <c r="IL44" s="591"/>
      <c r="IM44" s="591"/>
      <c r="IN44" s="591"/>
      <c r="IO44" s="591"/>
      <c r="IP44" s="591"/>
      <c r="IQ44" s="591"/>
      <c r="IR44" s="591"/>
      <c r="IS44" s="591"/>
      <c r="IT44" s="591"/>
      <c r="IU44" s="591"/>
      <c r="IV44" s="591"/>
      <c r="IW44" s="591"/>
      <c r="IX44" s="591"/>
      <c r="IY44" s="591"/>
      <c r="IZ44" s="591"/>
      <c r="JA44" s="591"/>
      <c r="JB44" s="591"/>
      <c r="JC44" s="591"/>
      <c r="JD44" s="591"/>
      <c r="JE44" s="591"/>
      <c r="JF44" s="591"/>
      <c r="JG44" s="591"/>
      <c r="JH44" s="591"/>
      <c r="JI44" s="591"/>
      <c r="JJ44" s="591"/>
    </row>
    <row r="45" spans="1:270" s="598" customFormat="1" ht="20.25" hidden="1" customHeight="1" x14ac:dyDescent="0.2">
      <c r="A45" s="1150" t="s">
        <v>308</v>
      </c>
      <c r="B45" s="1151"/>
      <c r="C45" s="1151"/>
      <c r="D45" s="659" t="str">
        <f>IF(AND(D43="N/A",D44="N/A"),"N/A",ROUND(AVERAGE(D43:D44),2))</f>
        <v>N/A</v>
      </c>
      <c r="E45" s="1152"/>
      <c r="F45" s="1153"/>
      <c r="G45" s="1224"/>
      <c r="H45" s="1225"/>
      <c r="I45" s="1225"/>
      <c r="J45" s="1226"/>
      <c r="K45" s="590" t="str">
        <f>IF(AND(J45&lt;&gt;"Yes - completely", J45&lt;&gt;""),"Please Provide a Comment.","")</f>
        <v/>
      </c>
      <c r="L45" s="612"/>
      <c r="M45" s="591"/>
      <c r="N45" s="591"/>
      <c r="O45" s="591"/>
      <c r="P45" s="591"/>
      <c r="Q45" s="591"/>
      <c r="R45" s="591"/>
      <c r="S45" s="591"/>
      <c r="T45" s="591"/>
      <c r="U45" s="591"/>
      <c r="V45" s="591"/>
      <c r="W45" s="591"/>
      <c r="X45" s="591"/>
      <c r="Y45" s="591"/>
      <c r="Z45" s="591"/>
      <c r="AA45" s="591"/>
      <c r="AB45" s="591"/>
      <c r="AC45" s="591"/>
      <c r="AD45" s="591"/>
      <c r="AE45" s="591"/>
      <c r="AF45" s="591"/>
      <c r="AG45" s="591"/>
      <c r="AH45" s="591"/>
      <c r="AI45" s="591"/>
      <c r="AJ45" s="591"/>
      <c r="AK45" s="591"/>
      <c r="AL45" s="591"/>
      <c r="AM45" s="591"/>
      <c r="AN45" s="591"/>
      <c r="AO45" s="591"/>
      <c r="AP45" s="591"/>
      <c r="AQ45" s="591"/>
      <c r="AR45" s="591"/>
      <c r="AS45" s="591"/>
      <c r="AT45" s="591"/>
      <c r="AU45" s="591"/>
      <c r="AV45" s="591"/>
      <c r="AW45" s="591"/>
      <c r="AX45" s="591"/>
      <c r="AY45" s="591"/>
      <c r="AZ45" s="591"/>
      <c r="BA45" s="591"/>
      <c r="BB45" s="591"/>
      <c r="BC45" s="591"/>
      <c r="BD45" s="591"/>
      <c r="BE45" s="591"/>
      <c r="BF45" s="591"/>
      <c r="BG45" s="591"/>
      <c r="BH45" s="591"/>
      <c r="BI45" s="591"/>
      <c r="BJ45" s="591"/>
      <c r="BK45" s="591"/>
      <c r="BL45" s="591"/>
      <c r="BM45" s="591"/>
      <c r="BN45" s="591"/>
      <c r="BO45" s="591"/>
      <c r="BP45" s="591"/>
      <c r="BQ45" s="591"/>
      <c r="BR45" s="591"/>
      <c r="BS45" s="591"/>
      <c r="BT45" s="591"/>
      <c r="BU45" s="591"/>
      <c r="BV45" s="591"/>
      <c r="BW45" s="591"/>
      <c r="BX45" s="591"/>
      <c r="BY45" s="591"/>
      <c r="BZ45" s="591"/>
      <c r="CA45" s="591"/>
      <c r="CB45" s="591"/>
      <c r="CC45" s="591"/>
      <c r="CD45" s="591"/>
      <c r="CE45" s="591"/>
      <c r="CF45" s="591"/>
      <c r="CG45" s="591"/>
      <c r="CH45" s="591"/>
      <c r="CI45" s="591"/>
      <c r="CJ45" s="591"/>
      <c r="CK45" s="591"/>
      <c r="CL45" s="591"/>
      <c r="CM45" s="591"/>
      <c r="CN45" s="591"/>
      <c r="CO45" s="591"/>
      <c r="CP45" s="591"/>
      <c r="CQ45" s="591"/>
      <c r="CR45" s="591"/>
      <c r="CS45" s="591"/>
      <c r="CT45" s="591"/>
      <c r="CU45" s="591"/>
      <c r="CV45" s="591"/>
      <c r="CW45" s="591"/>
      <c r="CX45" s="591"/>
      <c r="CY45" s="591"/>
      <c r="CZ45" s="591"/>
      <c r="DA45" s="591"/>
      <c r="DB45" s="591"/>
      <c r="DC45" s="591"/>
      <c r="DD45" s="591"/>
      <c r="DE45" s="591"/>
      <c r="DF45" s="591"/>
      <c r="DG45" s="591"/>
      <c r="DH45" s="591"/>
      <c r="DI45" s="591"/>
      <c r="DJ45" s="591"/>
      <c r="DK45" s="591"/>
      <c r="DL45" s="591"/>
      <c r="DM45" s="591"/>
      <c r="DN45" s="591"/>
      <c r="DO45" s="591"/>
      <c r="DP45" s="591"/>
      <c r="DQ45" s="591"/>
      <c r="DR45" s="591"/>
      <c r="DS45" s="591"/>
      <c r="DT45" s="591"/>
      <c r="DU45" s="591"/>
      <c r="DV45" s="591"/>
      <c r="DW45" s="591"/>
      <c r="DX45" s="591"/>
      <c r="DY45" s="591"/>
      <c r="DZ45" s="591"/>
      <c r="EA45" s="591"/>
      <c r="EB45" s="591"/>
      <c r="EC45" s="591"/>
      <c r="ED45" s="591"/>
      <c r="EE45" s="591"/>
      <c r="EF45" s="591"/>
      <c r="EG45" s="591"/>
      <c r="EH45" s="591"/>
      <c r="EI45" s="591"/>
      <c r="EJ45" s="591"/>
      <c r="EK45" s="591"/>
      <c r="EL45" s="591"/>
      <c r="EM45" s="591"/>
      <c r="EN45" s="591"/>
      <c r="EO45" s="591"/>
      <c r="EP45" s="591"/>
      <c r="EQ45" s="591"/>
      <c r="ER45" s="591"/>
      <c r="ES45" s="591"/>
      <c r="ET45" s="591"/>
      <c r="EU45" s="591"/>
      <c r="EV45" s="591"/>
      <c r="EW45" s="591"/>
      <c r="EX45" s="591"/>
      <c r="EY45" s="591"/>
      <c r="EZ45" s="591"/>
      <c r="FA45" s="591"/>
      <c r="FB45" s="591"/>
      <c r="FC45" s="591"/>
      <c r="FD45" s="591"/>
      <c r="FE45" s="591"/>
      <c r="FF45" s="591"/>
      <c r="FG45" s="591"/>
      <c r="FH45" s="591"/>
      <c r="FI45" s="591"/>
      <c r="FJ45" s="591"/>
      <c r="FK45" s="591"/>
      <c r="FL45" s="591"/>
      <c r="FM45" s="591"/>
      <c r="FN45" s="591"/>
      <c r="FO45" s="591"/>
      <c r="FP45" s="591"/>
      <c r="FQ45" s="591"/>
      <c r="FR45" s="591"/>
      <c r="FS45" s="591"/>
      <c r="FT45" s="591"/>
      <c r="FU45" s="591"/>
      <c r="FV45" s="591"/>
      <c r="FW45" s="591"/>
      <c r="FX45" s="591"/>
      <c r="FY45" s="591"/>
      <c r="FZ45" s="591"/>
      <c r="GA45" s="591"/>
      <c r="GB45" s="591"/>
      <c r="GC45" s="591"/>
      <c r="GD45" s="591"/>
      <c r="GE45" s="591"/>
      <c r="GF45" s="591"/>
      <c r="GG45" s="591"/>
      <c r="GH45" s="591"/>
      <c r="GI45" s="591"/>
      <c r="GJ45" s="591"/>
      <c r="GK45" s="591"/>
      <c r="GL45" s="591"/>
      <c r="GM45" s="591"/>
      <c r="GN45" s="591"/>
      <c r="GO45" s="591"/>
      <c r="GP45" s="591"/>
      <c r="GQ45" s="591"/>
      <c r="GR45" s="591"/>
      <c r="GS45" s="591"/>
      <c r="GT45" s="591"/>
      <c r="GU45" s="591"/>
      <c r="GV45" s="591"/>
      <c r="GW45" s="591"/>
      <c r="GX45" s="591"/>
      <c r="GY45" s="591"/>
      <c r="GZ45" s="591"/>
      <c r="HA45" s="591"/>
      <c r="HB45" s="591"/>
      <c r="HC45" s="591"/>
      <c r="HD45" s="591"/>
      <c r="HE45" s="591"/>
      <c r="HF45" s="591"/>
      <c r="HG45" s="591"/>
      <c r="HH45" s="591"/>
      <c r="HI45" s="591"/>
      <c r="HJ45" s="591"/>
      <c r="HK45" s="591"/>
      <c r="HL45" s="591"/>
      <c r="HM45" s="591"/>
      <c r="HN45" s="591"/>
      <c r="HO45" s="591"/>
      <c r="HP45" s="591"/>
      <c r="HQ45" s="591"/>
      <c r="HR45" s="591"/>
      <c r="HS45" s="591"/>
      <c r="HT45" s="591"/>
      <c r="HU45" s="591"/>
      <c r="HV45" s="591"/>
      <c r="HW45" s="591"/>
      <c r="HX45" s="591"/>
      <c r="HY45" s="591"/>
      <c r="HZ45" s="591"/>
      <c r="IA45" s="591"/>
      <c r="IB45" s="591"/>
      <c r="IC45" s="591"/>
      <c r="ID45" s="591"/>
      <c r="IE45" s="591"/>
      <c r="IF45" s="591"/>
      <c r="IG45" s="591"/>
      <c r="IH45" s="591"/>
      <c r="II45" s="591"/>
      <c r="IJ45" s="591"/>
      <c r="IK45" s="591"/>
      <c r="IL45" s="591"/>
      <c r="IM45" s="591"/>
      <c r="IN45" s="591"/>
      <c r="IO45" s="591"/>
      <c r="IP45" s="591"/>
      <c r="IQ45" s="591"/>
      <c r="IR45" s="591"/>
      <c r="IS45" s="591"/>
      <c r="IT45" s="591"/>
      <c r="IU45" s="591"/>
      <c r="IV45" s="591"/>
      <c r="IW45" s="591"/>
      <c r="IX45" s="591"/>
      <c r="IY45" s="591"/>
      <c r="IZ45" s="591"/>
      <c r="JA45" s="591"/>
      <c r="JB45" s="591"/>
      <c r="JC45" s="591"/>
      <c r="JD45" s="591"/>
      <c r="JE45" s="591"/>
      <c r="JF45" s="591"/>
      <c r="JG45" s="591"/>
      <c r="JH45" s="591"/>
      <c r="JI45" s="591"/>
      <c r="JJ45" s="591"/>
    </row>
    <row r="46" spans="1:270" s="598" customFormat="1" ht="30" customHeight="1" x14ac:dyDescent="0.2">
      <c r="A46" s="1227" t="s">
        <v>159</v>
      </c>
      <c r="B46" s="1228"/>
      <c r="C46" s="1228"/>
      <c r="D46" s="660" t="str">
        <f>IF(AND(D47="N/A",D50="N/A",D51="N/A"),"N/A",ROUND(AVERAGE(D47,D50:D51),2))</f>
        <v>N/A</v>
      </c>
      <c r="E46" s="661"/>
      <c r="F46" s="661"/>
      <c r="G46" s="661"/>
      <c r="H46" s="661"/>
      <c r="I46" s="661"/>
      <c r="J46" s="662"/>
      <c r="K46" s="654"/>
      <c r="L46" s="612"/>
      <c r="M46" s="591"/>
      <c r="N46" s="591"/>
      <c r="O46" s="591"/>
      <c r="P46" s="591"/>
      <c r="Q46" s="591"/>
      <c r="R46" s="591"/>
      <c r="S46" s="591"/>
      <c r="T46" s="591"/>
      <c r="U46" s="591"/>
      <c r="V46" s="591"/>
      <c r="W46" s="591"/>
      <c r="X46" s="591"/>
      <c r="Y46" s="591"/>
      <c r="Z46" s="591"/>
      <c r="AA46" s="591"/>
      <c r="AB46" s="591"/>
      <c r="AC46" s="591"/>
      <c r="AD46" s="591"/>
      <c r="AE46" s="591"/>
      <c r="AF46" s="591"/>
      <c r="AG46" s="591"/>
      <c r="AH46" s="591"/>
      <c r="AI46" s="591"/>
      <c r="AJ46" s="591"/>
      <c r="AK46" s="591"/>
      <c r="AL46" s="591"/>
      <c r="AM46" s="591"/>
      <c r="AN46" s="591"/>
      <c r="AO46" s="591"/>
      <c r="AP46" s="591"/>
      <c r="AQ46" s="591"/>
      <c r="AR46" s="591"/>
      <c r="AS46" s="591"/>
      <c r="AT46" s="591"/>
      <c r="AU46" s="591"/>
      <c r="AV46" s="591"/>
      <c r="AW46" s="591"/>
      <c r="AX46" s="591"/>
      <c r="AY46" s="591"/>
      <c r="AZ46" s="591"/>
      <c r="BA46" s="591"/>
      <c r="BB46" s="591"/>
      <c r="BC46" s="591"/>
      <c r="BD46" s="591"/>
      <c r="BE46" s="591"/>
      <c r="BF46" s="591"/>
      <c r="BG46" s="591"/>
      <c r="BH46" s="591"/>
      <c r="BI46" s="591"/>
      <c r="BJ46" s="591"/>
      <c r="BK46" s="591"/>
      <c r="BL46" s="591"/>
      <c r="BM46" s="591"/>
      <c r="BN46" s="591"/>
      <c r="BO46" s="591"/>
      <c r="BP46" s="591"/>
      <c r="BQ46" s="591"/>
      <c r="BR46" s="591"/>
      <c r="BS46" s="591"/>
      <c r="BT46" s="591"/>
      <c r="BU46" s="591"/>
      <c r="BV46" s="591"/>
      <c r="BW46" s="591"/>
      <c r="BX46" s="591"/>
      <c r="BY46" s="591"/>
      <c r="BZ46" s="591"/>
      <c r="CA46" s="591"/>
      <c r="CB46" s="591"/>
      <c r="CC46" s="591"/>
      <c r="CD46" s="591"/>
      <c r="CE46" s="591"/>
      <c r="CF46" s="591"/>
      <c r="CG46" s="591"/>
      <c r="CH46" s="591"/>
      <c r="CI46" s="591"/>
      <c r="CJ46" s="591"/>
      <c r="CK46" s="591"/>
      <c r="CL46" s="591"/>
      <c r="CM46" s="591"/>
      <c r="CN46" s="591"/>
      <c r="CO46" s="591"/>
      <c r="CP46" s="591"/>
      <c r="CQ46" s="591"/>
      <c r="CR46" s="591"/>
      <c r="CS46" s="591"/>
      <c r="CT46" s="591"/>
      <c r="CU46" s="591"/>
      <c r="CV46" s="591"/>
      <c r="CW46" s="591"/>
      <c r="CX46" s="591"/>
      <c r="CY46" s="591"/>
      <c r="CZ46" s="591"/>
      <c r="DA46" s="591"/>
      <c r="DB46" s="591"/>
      <c r="DC46" s="591"/>
      <c r="DD46" s="591"/>
      <c r="DE46" s="591"/>
      <c r="DF46" s="591"/>
      <c r="DG46" s="591"/>
      <c r="DH46" s="591"/>
      <c r="DI46" s="591"/>
      <c r="DJ46" s="591"/>
      <c r="DK46" s="591"/>
      <c r="DL46" s="591"/>
      <c r="DM46" s="591"/>
      <c r="DN46" s="591"/>
      <c r="DO46" s="591"/>
      <c r="DP46" s="591"/>
      <c r="DQ46" s="591"/>
      <c r="DR46" s="591"/>
      <c r="DS46" s="591"/>
      <c r="DT46" s="591"/>
      <c r="DU46" s="591"/>
      <c r="DV46" s="591"/>
      <c r="DW46" s="591"/>
      <c r="DX46" s="591"/>
      <c r="DY46" s="591"/>
      <c r="DZ46" s="591"/>
      <c r="EA46" s="591"/>
      <c r="EB46" s="591"/>
      <c r="EC46" s="591"/>
      <c r="ED46" s="591"/>
      <c r="EE46" s="591"/>
      <c r="EF46" s="591"/>
      <c r="EG46" s="591"/>
      <c r="EH46" s="591"/>
      <c r="EI46" s="591"/>
      <c r="EJ46" s="591"/>
      <c r="EK46" s="591"/>
      <c r="EL46" s="591"/>
      <c r="EM46" s="591"/>
      <c r="EN46" s="591"/>
      <c r="EO46" s="591"/>
      <c r="EP46" s="591"/>
      <c r="EQ46" s="591"/>
      <c r="ER46" s="591"/>
      <c r="ES46" s="591"/>
      <c r="ET46" s="591"/>
      <c r="EU46" s="591"/>
      <c r="EV46" s="591"/>
      <c r="EW46" s="591"/>
      <c r="EX46" s="591"/>
      <c r="EY46" s="591"/>
      <c r="EZ46" s="591"/>
      <c r="FA46" s="591"/>
      <c r="FB46" s="591"/>
      <c r="FC46" s="591"/>
      <c r="FD46" s="591"/>
      <c r="FE46" s="591"/>
      <c r="FF46" s="591"/>
      <c r="FG46" s="591"/>
      <c r="FH46" s="591"/>
      <c r="FI46" s="591"/>
      <c r="FJ46" s="591"/>
      <c r="FK46" s="591"/>
      <c r="FL46" s="591"/>
      <c r="FM46" s="591"/>
      <c r="FN46" s="591"/>
      <c r="FO46" s="591"/>
      <c r="FP46" s="591"/>
      <c r="FQ46" s="591"/>
      <c r="FR46" s="591"/>
      <c r="FS46" s="591"/>
      <c r="FT46" s="591"/>
      <c r="FU46" s="591"/>
      <c r="FV46" s="591"/>
      <c r="FW46" s="591"/>
      <c r="FX46" s="591"/>
      <c r="FY46" s="591"/>
      <c r="FZ46" s="591"/>
      <c r="GA46" s="591"/>
      <c r="GB46" s="591"/>
      <c r="GC46" s="591"/>
      <c r="GD46" s="591"/>
      <c r="GE46" s="591"/>
      <c r="GF46" s="591"/>
      <c r="GG46" s="591"/>
      <c r="GH46" s="591"/>
      <c r="GI46" s="591"/>
      <c r="GJ46" s="591"/>
      <c r="GK46" s="591"/>
      <c r="GL46" s="591"/>
      <c r="GM46" s="591"/>
      <c r="GN46" s="591"/>
      <c r="GO46" s="591"/>
      <c r="GP46" s="591"/>
      <c r="GQ46" s="591"/>
      <c r="GR46" s="591"/>
      <c r="GS46" s="591"/>
      <c r="GT46" s="591"/>
      <c r="GU46" s="591"/>
      <c r="GV46" s="591"/>
      <c r="GW46" s="591"/>
      <c r="GX46" s="591"/>
      <c r="GY46" s="591"/>
      <c r="GZ46" s="591"/>
      <c r="HA46" s="591"/>
      <c r="HB46" s="591"/>
      <c r="HC46" s="591"/>
      <c r="HD46" s="591"/>
      <c r="HE46" s="591"/>
      <c r="HF46" s="591"/>
      <c r="HG46" s="591"/>
      <c r="HH46" s="591"/>
      <c r="HI46" s="591"/>
      <c r="HJ46" s="591"/>
      <c r="HK46" s="591"/>
      <c r="HL46" s="591"/>
      <c r="HM46" s="591"/>
      <c r="HN46" s="591"/>
      <c r="HO46" s="591"/>
      <c r="HP46" s="591"/>
      <c r="HQ46" s="591"/>
      <c r="HR46" s="591"/>
      <c r="HS46" s="591"/>
      <c r="HT46" s="591"/>
      <c r="HU46" s="591"/>
      <c r="HV46" s="591"/>
      <c r="HW46" s="591"/>
      <c r="HX46" s="591"/>
      <c r="HY46" s="591"/>
      <c r="HZ46" s="591"/>
      <c r="IA46" s="591"/>
      <c r="IB46" s="591"/>
      <c r="IC46" s="591"/>
      <c r="ID46" s="591"/>
      <c r="IE46" s="591"/>
      <c r="IF46" s="591"/>
      <c r="IG46" s="591"/>
      <c r="IH46" s="591"/>
      <c r="II46" s="591"/>
      <c r="IJ46" s="591"/>
      <c r="IK46" s="591"/>
      <c r="IL46" s="591"/>
      <c r="IM46" s="591"/>
      <c r="IN46" s="591"/>
      <c r="IO46" s="591"/>
      <c r="IP46" s="591"/>
      <c r="IQ46" s="591"/>
      <c r="IR46" s="591"/>
      <c r="IS46" s="591"/>
      <c r="IT46" s="591"/>
      <c r="IU46" s="591"/>
      <c r="IV46" s="591"/>
      <c r="IW46" s="591"/>
      <c r="IX46" s="591"/>
      <c r="IY46" s="591"/>
      <c r="IZ46" s="591"/>
      <c r="JA46" s="591"/>
      <c r="JB46" s="591"/>
      <c r="JC46" s="591"/>
      <c r="JD46" s="591"/>
      <c r="JE46" s="591"/>
      <c r="JF46" s="591"/>
      <c r="JG46" s="591"/>
      <c r="JH46" s="591"/>
      <c r="JI46" s="591"/>
      <c r="JJ46" s="591"/>
    </row>
    <row r="47" spans="1:270" s="598" customFormat="1" ht="54.75" customHeight="1" x14ac:dyDescent="0.2">
      <c r="A47" s="663">
        <v>6</v>
      </c>
      <c r="B47" s="664"/>
      <c r="C47" s="621" t="s">
        <v>244</v>
      </c>
      <c r="D47" s="655" t="str">
        <f t="shared" ref="D47:D51" si="1">IF(E47="Yes - completely",4,IF(E47="Mostly",3,IF(E47="Partly",2,IF(E47="No - not at all",1,"N/A"))))</f>
        <v>N/A</v>
      </c>
      <c r="E47" s="1214"/>
      <c r="F47" s="1214"/>
      <c r="G47" s="1215"/>
      <c r="H47" s="1215"/>
      <c r="I47" s="1215"/>
      <c r="J47" s="1216"/>
      <c r="K47" s="590" t="str">
        <f>IF(AND(J47&lt;&gt;"Yes - completely", J47&lt;&gt;""),"Please Provide a Comment.","")</f>
        <v/>
      </c>
      <c r="L47" s="612"/>
      <c r="M47" s="591"/>
      <c r="N47" s="591"/>
      <c r="O47" s="591"/>
      <c r="P47" s="591"/>
      <c r="Q47" s="591"/>
      <c r="R47" s="591"/>
      <c r="S47" s="591"/>
      <c r="T47" s="591"/>
      <c r="U47" s="591"/>
      <c r="V47" s="591"/>
      <c r="W47" s="591"/>
      <c r="X47" s="591"/>
      <c r="Y47" s="591"/>
      <c r="Z47" s="591"/>
      <c r="AA47" s="591"/>
      <c r="AB47" s="591"/>
      <c r="AC47" s="591"/>
      <c r="AD47" s="591"/>
      <c r="AE47" s="591"/>
      <c r="AF47" s="591"/>
      <c r="AG47" s="591"/>
      <c r="AH47" s="591"/>
      <c r="AI47" s="591"/>
      <c r="AJ47" s="591"/>
      <c r="AK47" s="591"/>
      <c r="AL47" s="591"/>
      <c r="AM47" s="591"/>
      <c r="AN47" s="591"/>
      <c r="AO47" s="591"/>
      <c r="AP47" s="591"/>
      <c r="AQ47" s="591"/>
      <c r="AR47" s="591"/>
      <c r="AS47" s="591"/>
      <c r="AT47" s="591"/>
      <c r="AU47" s="591"/>
      <c r="AV47" s="591"/>
      <c r="AW47" s="591"/>
      <c r="AX47" s="591"/>
      <c r="AY47" s="591"/>
      <c r="AZ47" s="591"/>
      <c r="BA47" s="591"/>
      <c r="BB47" s="591"/>
      <c r="BC47" s="591"/>
      <c r="BD47" s="591"/>
      <c r="BE47" s="591"/>
      <c r="BF47" s="591"/>
      <c r="BG47" s="591"/>
      <c r="BH47" s="591"/>
      <c r="BI47" s="591"/>
      <c r="BJ47" s="591"/>
      <c r="BK47" s="591"/>
      <c r="BL47" s="591"/>
      <c r="BM47" s="591"/>
      <c r="BN47" s="591"/>
      <c r="BO47" s="591"/>
      <c r="BP47" s="591"/>
      <c r="BQ47" s="591"/>
      <c r="BR47" s="591"/>
      <c r="BS47" s="591"/>
      <c r="BT47" s="591"/>
      <c r="BU47" s="591"/>
      <c r="BV47" s="591"/>
      <c r="BW47" s="591"/>
      <c r="BX47" s="591"/>
      <c r="BY47" s="591"/>
      <c r="BZ47" s="591"/>
      <c r="CA47" s="591"/>
      <c r="CB47" s="591"/>
      <c r="CC47" s="591"/>
      <c r="CD47" s="591"/>
      <c r="CE47" s="591"/>
      <c r="CF47" s="591"/>
      <c r="CG47" s="591"/>
      <c r="CH47" s="591"/>
      <c r="CI47" s="591"/>
      <c r="CJ47" s="591"/>
      <c r="CK47" s="591"/>
      <c r="CL47" s="591"/>
      <c r="CM47" s="591"/>
      <c r="CN47" s="591"/>
      <c r="CO47" s="591"/>
      <c r="CP47" s="591"/>
      <c r="CQ47" s="591"/>
      <c r="CR47" s="591"/>
      <c r="CS47" s="591"/>
      <c r="CT47" s="591"/>
      <c r="CU47" s="591"/>
      <c r="CV47" s="591"/>
      <c r="CW47" s="591"/>
      <c r="CX47" s="591"/>
      <c r="CY47" s="591"/>
      <c r="CZ47" s="591"/>
      <c r="DA47" s="591"/>
      <c r="DB47" s="591"/>
      <c r="DC47" s="591"/>
      <c r="DD47" s="591"/>
      <c r="DE47" s="591"/>
      <c r="DF47" s="591"/>
      <c r="DG47" s="591"/>
      <c r="DH47" s="591"/>
      <c r="DI47" s="591"/>
      <c r="DJ47" s="591"/>
      <c r="DK47" s="591"/>
      <c r="DL47" s="591"/>
      <c r="DM47" s="591"/>
      <c r="DN47" s="591"/>
      <c r="DO47" s="591"/>
      <c r="DP47" s="591"/>
      <c r="DQ47" s="591"/>
      <c r="DR47" s="591"/>
      <c r="DS47" s="591"/>
      <c r="DT47" s="591"/>
      <c r="DU47" s="591"/>
      <c r="DV47" s="591"/>
      <c r="DW47" s="591"/>
      <c r="DX47" s="591"/>
      <c r="DY47" s="591"/>
      <c r="DZ47" s="591"/>
      <c r="EA47" s="591"/>
      <c r="EB47" s="591"/>
      <c r="EC47" s="591"/>
      <c r="ED47" s="591"/>
      <c r="EE47" s="591"/>
      <c r="EF47" s="591"/>
      <c r="EG47" s="591"/>
      <c r="EH47" s="591"/>
      <c r="EI47" s="591"/>
      <c r="EJ47" s="591"/>
      <c r="EK47" s="591"/>
      <c r="EL47" s="591"/>
      <c r="EM47" s="591"/>
      <c r="EN47" s="591"/>
      <c r="EO47" s="591"/>
      <c r="EP47" s="591"/>
      <c r="EQ47" s="591"/>
      <c r="ER47" s="591"/>
      <c r="ES47" s="591"/>
      <c r="ET47" s="591"/>
      <c r="EU47" s="591"/>
      <c r="EV47" s="591"/>
      <c r="EW47" s="591"/>
      <c r="EX47" s="591"/>
      <c r="EY47" s="591"/>
      <c r="EZ47" s="591"/>
      <c r="FA47" s="591"/>
      <c r="FB47" s="591"/>
      <c r="FC47" s="591"/>
      <c r="FD47" s="591"/>
      <c r="FE47" s="591"/>
      <c r="FF47" s="591"/>
      <c r="FG47" s="591"/>
      <c r="FH47" s="591"/>
      <c r="FI47" s="591"/>
      <c r="FJ47" s="591"/>
      <c r="FK47" s="591"/>
      <c r="FL47" s="591"/>
      <c r="FM47" s="591"/>
      <c r="FN47" s="591"/>
      <c r="FO47" s="591"/>
      <c r="FP47" s="591"/>
      <c r="FQ47" s="591"/>
      <c r="FR47" s="591"/>
      <c r="FS47" s="591"/>
      <c r="FT47" s="591"/>
      <c r="FU47" s="591"/>
      <c r="FV47" s="591"/>
      <c r="FW47" s="591"/>
      <c r="FX47" s="591"/>
      <c r="FY47" s="591"/>
      <c r="FZ47" s="591"/>
      <c r="GA47" s="591"/>
      <c r="GB47" s="591"/>
      <c r="GC47" s="591"/>
      <c r="GD47" s="591"/>
      <c r="GE47" s="591"/>
      <c r="GF47" s="591"/>
      <c r="GG47" s="591"/>
      <c r="GH47" s="591"/>
      <c r="GI47" s="591"/>
      <c r="GJ47" s="591"/>
      <c r="GK47" s="591"/>
      <c r="GL47" s="591"/>
      <c r="GM47" s="591"/>
      <c r="GN47" s="591"/>
      <c r="GO47" s="591"/>
      <c r="GP47" s="591"/>
      <c r="GQ47" s="591"/>
      <c r="GR47" s="591"/>
      <c r="GS47" s="591"/>
      <c r="GT47" s="591"/>
      <c r="GU47" s="591"/>
      <c r="GV47" s="591"/>
      <c r="GW47" s="591"/>
      <c r="GX47" s="591"/>
      <c r="GY47" s="591"/>
      <c r="GZ47" s="591"/>
      <c r="HA47" s="591"/>
      <c r="HB47" s="591"/>
      <c r="HC47" s="591"/>
      <c r="HD47" s="591"/>
      <c r="HE47" s="591"/>
      <c r="HF47" s="591"/>
      <c r="HG47" s="591"/>
      <c r="HH47" s="591"/>
      <c r="HI47" s="591"/>
      <c r="HJ47" s="591"/>
      <c r="HK47" s="591"/>
      <c r="HL47" s="591"/>
      <c r="HM47" s="591"/>
      <c r="HN47" s="591"/>
      <c r="HO47" s="591"/>
      <c r="HP47" s="591"/>
      <c r="HQ47" s="591"/>
      <c r="HR47" s="591"/>
      <c r="HS47" s="591"/>
      <c r="HT47" s="591"/>
      <c r="HU47" s="591"/>
      <c r="HV47" s="591"/>
      <c r="HW47" s="591"/>
      <c r="HX47" s="591"/>
      <c r="HY47" s="591"/>
      <c r="HZ47" s="591"/>
      <c r="IA47" s="591"/>
      <c r="IB47" s="591"/>
      <c r="IC47" s="591"/>
      <c r="ID47" s="591"/>
      <c r="IE47" s="591"/>
      <c r="IF47" s="591"/>
      <c r="IG47" s="591"/>
      <c r="IH47" s="591"/>
      <c r="II47" s="591"/>
      <c r="IJ47" s="591"/>
      <c r="IK47" s="591"/>
      <c r="IL47" s="591"/>
      <c r="IM47" s="591"/>
      <c r="IN47" s="591"/>
      <c r="IO47" s="591"/>
      <c r="IP47" s="591"/>
      <c r="IQ47" s="591"/>
      <c r="IR47" s="591"/>
      <c r="IS47" s="591"/>
      <c r="IT47" s="591"/>
      <c r="IU47" s="591"/>
      <c r="IV47" s="591"/>
      <c r="IW47" s="591"/>
      <c r="IX47" s="591"/>
      <c r="IY47" s="591"/>
      <c r="IZ47" s="591"/>
      <c r="JA47" s="591"/>
      <c r="JB47" s="591"/>
      <c r="JC47" s="591"/>
      <c r="JD47" s="591"/>
      <c r="JE47" s="591"/>
      <c r="JF47" s="591"/>
      <c r="JG47" s="591"/>
      <c r="JH47" s="591"/>
      <c r="JI47" s="591"/>
      <c r="JJ47" s="591"/>
    </row>
    <row r="48" spans="1:270" s="598" customFormat="1" ht="40.5" customHeight="1" x14ac:dyDescent="0.2">
      <c r="A48" s="665" t="s">
        <v>333</v>
      </c>
      <c r="B48" s="666"/>
      <c r="C48" s="628" t="s">
        <v>297</v>
      </c>
      <c r="D48" s="658" t="str">
        <f t="shared" si="1"/>
        <v>N/A</v>
      </c>
      <c r="E48" s="1214"/>
      <c r="F48" s="1214"/>
      <c r="G48" s="1215"/>
      <c r="H48" s="1215"/>
      <c r="I48" s="1215"/>
      <c r="J48" s="1216"/>
      <c r="K48" s="590" t="str">
        <f>IF(AND(J48&lt;&gt;"Yes - completely", J48&lt;&gt;""),"Please Provide a Comment.","")</f>
        <v/>
      </c>
      <c r="L48" s="612"/>
      <c r="M48" s="591"/>
      <c r="N48" s="591"/>
      <c r="O48" s="591"/>
      <c r="P48" s="591"/>
      <c r="Q48" s="591"/>
      <c r="R48" s="591"/>
      <c r="S48" s="591"/>
      <c r="T48" s="591"/>
      <c r="U48" s="591"/>
      <c r="V48" s="591"/>
      <c r="W48" s="591"/>
      <c r="X48" s="591"/>
      <c r="Y48" s="591"/>
      <c r="Z48" s="591"/>
      <c r="AA48" s="591"/>
      <c r="AB48" s="591"/>
      <c r="AC48" s="591"/>
      <c r="AD48" s="591"/>
      <c r="AE48" s="591"/>
      <c r="AF48" s="591"/>
      <c r="AG48" s="591"/>
      <c r="AH48" s="591"/>
      <c r="AI48" s="591"/>
      <c r="AJ48" s="591"/>
      <c r="AK48" s="591"/>
      <c r="AL48" s="591"/>
      <c r="AM48" s="591"/>
      <c r="AN48" s="591"/>
      <c r="AO48" s="591"/>
      <c r="AP48" s="591"/>
      <c r="AQ48" s="591"/>
      <c r="AR48" s="591"/>
      <c r="AS48" s="591"/>
      <c r="AT48" s="591"/>
      <c r="AU48" s="591"/>
      <c r="AV48" s="591"/>
      <c r="AW48" s="591"/>
      <c r="AX48" s="591"/>
      <c r="AY48" s="591"/>
      <c r="AZ48" s="591"/>
      <c r="BA48" s="591"/>
      <c r="BB48" s="591"/>
      <c r="BC48" s="591"/>
      <c r="BD48" s="591"/>
      <c r="BE48" s="591"/>
      <c r="BF48" s="591"/>
      <c r="BG48" s="591"/>
      <c r="BH48" s="591"/>
      <c r="BI48" s="591"/>
      <c r="BJ48" s="591"/>
      <c r="BK48" s="591"/>
      <c r="BL48" s="591"/>
      <c r="BM48" s="591"/>
      <c r="BN48" s="591"/>
      <c r="BO48" s="591"/>
      <c r="BP48" s="591"/>
      <c r="BQ48" s="591"/>
      <c r="BR48" s="591"/>
      <c r="BS48" s="591"/>
      <c r="BT48" s="591"/>
      <c r="BU48" s="591"/>
      <c r="BV48" s="591"/>
      <c r="BW48" s="591"/>
      <c r="BX48" s="591"/>
      <c r="BY48" s="591"/>
      <c r="BZ48" s="591"/>
      <c r="CA48" s="591"/>
      <c r="CB48" s="591"/>
      <c r="CC48" s="591"/>
      <c r="CD48" s="591"/>
      <c r="CE48" s="591"/>
      <c r="CF48" s="591"/>
      <c r="CG48" s="591"/>
      <c r="CH48" s="591"/>
      <c r="CI48" s="591"/>
      <c r="CJ48" s="591"/>
      <c r="CK48" s="591"/>
      <c r="CL48" s="591"/>
      <c r="CM48" s="591"/>
      <c r="CN48" s="591"/>
      <c r="CO48" s="591"/>
      <c r="CP48" s="591"/>
      <c r="CQ48" s="591"/>
      <c r="CR48" s="591"/>
      <c r="CS48" s="591"/>
      <c r="CT48" s="591"/>
      <c r="CU48" s="591"/>
      <c r="CV48" s="591"/>
      <c r="CW48" s="591"/>
      <c r="CX48" s="591"/>
      <c r="CY48" s="591"/>
      <c r="CZ48" s="591"/>
      <c r="DA48" s="591"/>
      <c r="DB48" s="591"/>
      <c r="DC48" s="591"/>
      <c r="DD48" s="591"/>
      <c r="DE48" s="591"/>
      <c r="DF48" s="591"/>
      <c r="DG48" s="591"/>
      <c r="DH48" s="591"/>
      <c r="DI48" s="591"/>
      <c r="DJ48" s="591"/>
      <c r="DK48" s="591"/>
      <c r="DL48" s="591"/>
      <c r="DM48" s="591"/>
      <c r="DN48" s="591"/>
      <c r="DO48" s="591"/>
      <c r="DP48" s="591"/>
      <c r="DQ48" s="591"/>
      <c r="DR48" s="591"/>
      <c r="DS48" s="591"/>
      <c r="DT48" s="591"/>
      <c r="DU48" s="591"/>
      <c r="DV48" s="591"/>
      <c r="DW48" s="591"/>
      <c r="DX48" s="591"/>
      <c r="DY48" s="591"/>
      <c r="DZ48" s="591"/>
      <c r="EA48" s="591"/>
      <c r="EB48" s="591"/>
      <c r="EC48" s="591"/>
      <c r="ED48" s="591"/>
      <c r="EE48" s="591"/>
      <c r="EF48" s="591"/>
      <c r="EG48" s="591"/>
      <c r="EH48" s="591"/>
      <c r="EI48" s="591"/>
      <c r="EJ48" s="591"/>
      <c r="EK48" s="591"/>
      <c r="EL48" s="591"/>
      <c r="EM48" s="591"/>
      <c r="EN48" s="591"/>
      <c r="EO48" s="591"/>
      <c r="EP48" s="591"/>
      <c r="EQ48" s="591"/>
      <c r="ER48" s="591"/>
      <c r="ES48" s="591"/>
      <c r="ET48" s="591"/>
      <c r="EU48" s="591"/>
      <c r="EV48" s="591"/>
      <c r="EW48" s="591"/>
      <c r="EX48" s="591"/>
      <c r="EY48" s="591"/>
      <c r="EZ48" s="591"/>
      <c r="FA48" s="591"/>
      <c r="FB48" s="591"/>
      <c r="FC48" s="591"/>
      <c r="FD48" s="591"/>
      <c r="FE48" s="591"/>
      <c r="FF48" s="591"/>
      <c r="FG48" s="591"/>
      <c r="FH48" s="591"/>
      <c r="FI48" s="591"/>
      <c r="FJ48" s="591"/>
      <c r="FK48" s="591"/>
      <c r="FL48" s="591"/>
      <c r="FM48" s="591"/>
      <c r="FN48" s="591"/>
      <c r="FO48" s="591"/>
      <c r="FP48" s="591"/>
      <c r="FQ48" s="591"/>
      <c r="FR48" s="591"/>
      <c r="FS48" s="591"/>
      <c r="FT48" s="591"/>
      <c r="FU48" s="591"/>
      <c r="FV48" s="591"/>
      <c r="FW48" s="591"/>
      <c r="FX48" s="591"/>
      <c r="FY48" s="591"/>
      <c r="FZ48" s="591"/>
      <c r="GA48" s="591"/>
      <c r="GB48" s="591"/>
      <c r="GC48" s="591"/>
      <c r="GD48" s="591"/>
      <c r="GE48" s="591"/>
      <c r="GF48" s="591"/>
      <c r="GG48" s="591"/>
      <c r="GH48" s="591"/>
      <c r="GI48" s="591"/>
      <c r="GJ48" s="591"/>
      <c r="GK48" s="591"/>
      <c r="GL48" s="591"/>
      <c r="GM48" s="591"/>
      <c r="GN48" s="591"/>
      <c r="GO48" s="591"/>
      <c r="GP48" s="591"/>
      <c r="GQ48" s="591"/>
      <c r="GR48" s="591"/>
      <c r="GS48" s="591"/>
      <c r="GT48" s="591"/>
      <c r="GU48" s="591"/>
      <c r="GV48" s="591"/>
      <c r="GW48" s="591"/>
      <c r="GX48" s="591"/>
      <c r="GY48" s="591"/>
      <c r="GZ48" s="591"/>
      <c r="HA48" s="591"/>
      <c r="HB48" s="591"/>
      <c r="HC48" s="591"/>
      <c r="HD48" s="591"/>
      <c r="HE48" s="591"/>
      <c r="HF48" s="591"/>
      <c r="HG48" s="591"/>
      <c r="HH48" s="591"/>
      <c r="HI48" s="591"/>
      <c r="HJ48" s="591"/>
      <c r="HK48" s="591"/>
      <c r="HL48" s="591"/>
      <c r="HM48" s="591"/>
      <c r="HN48" s="591"/>
      <c r="HO48" s="591"/>
      <c r="HP48" s="591"/>
      <c r="HQ48" s="591"/>
      <c r="HR48" s="591"/>
      <c r="HS48" s="591"/>
      <c r="HT48" s="591"/>
      <c r="HU48" s="591"/>
      <c r="HV48" s="591"/>
      <c r="HW48" s="591"/>
      <c r="HX48" s="591"/>
      <c r="HY48" s="591"/>
      <c r="HZ48" s="591"/>
      <c r="IA48" s="591"/>
      <c r="IB48" s="591"/>
      <c r="IC48" s="591"/>
      <c r="ID48" s="591"/>
      <c r="IE48" s="591"/>
      <c r="IF48" s="591"/>
      <c r="IG48" s="591"/>
      <c r="IH48" s="591"/>
      <c r="II48" s="591"/>
      <c r="IJ48" s="591"/>
      <c r="IK48" s="591"/>
      <c r="IL48" s="591"/>
      <c r="IM48" s="591"/>
      <c r="IN48" s="591"/>
      <c r="IO48" s="591"/>
      <c r="IP48" s="591"/>
      <c r="IQ48" s="591"/>
      <c r="IR48" s="591"/>
      <c r="IS48" s="591"/>
      <c r="IT48" s="591"/>
      <c r="IU48" s="591"/>
      <c r="IV48" s="591"/>
      <c r="IW48" s="591"/>
      <c r="IX48" s="591"/>
      <c r="IY48" s="591"/>
      <c r="IZ48" s="591"/>
      <c r="JA48" s="591"/>
      <c r="JB48" s="591"/>
      <c r="JC48" s="591"/>
      <c r="JD48" s="591"/>
      <c r="JE48" s="591"/>
      <c r="JF48" s="591"/>
      <c r="JG48" s="591"/>
      <c r="JH48" s="591"/>
      <c r="JI48" s="591"/>
      <c r="JJ48" s="591"/>
    </row>
    <row r="49" spans="1:270" s="598" customFormat="1" ht="40.5" customHeight="1" x14ac:dyDescent="0.2">
      <c r="A49" s="665" t="s">
        <v>334</v>
      </c>
      <c r="B49" s="666"/>
      <c r="C49" s="628" t="s">
        <v>296</v>
      </c>
      <c r="D49" s="658" t="str">
        <f t="shared" si="1"/>
        <v>N/A</v>
      </c>
      <c r="E49" s="1214"/>
      <c r="F49" s="1214"/>
      <c r="G49" s="1215"/>
      <c r="H49" s="1215"/>
      <c r="I49" s="1215"/>
      <c r="J49" s="1216"/>
      <c r="K49" s="590" t="str">
        <f>IF(AND(J49&lt;&gt;"Yes - completely", J49&lt;&gt;""),"Please Provide a Comment.","")</f>
        <v/>
      </c>
      <c r="L49" s="612"/>
      <c r="M49" s="591"/>
      <c r="N49" s="591"/>
      <c r="O49" s="591"/>
      <c r="P49" s="591"/>
      <c r="Q49" s="591"/>
      <c r="R49" s="591"/>
      <c r="S49" s="591"/>
      <c r="T49" s="591"/>
      <c r="U49" s="591"/>
      <c r="V49" s="591"/>
      <c r="W49" s="591"/>
      <c r="X49" s="591"/>
      <c r="Y49" s="591"/>
      <c r="Z49" s="591"/>
      <c r="AA49" s="591"/>
      <c r="AB49" s="591"/>
      <c r="AC49" s="591"/>
      <c r="AD49" s="591"/>
      <c r="AE49" s="591"/>
      <c r="AF49" s="591"/>
      <c r="AG49" s="591"/>
      <c r="AH49" s="591"/>
      <c r="AI49" s="591"/>
      <c r="AJ49" s="591"/>
      <c r="AK49" s="591"/>
      <c r="AL49" s="591"/>
      <c r="AM49" s="591"/>
      <c r="AN49" s="591"/>
      <c r="AO49" s="591"/>
      <c r="AP49" s="591"/>
      <c r="AQ49" s="591"/>
      <c r="AR49" s="591"/>
      <c r="AS49" s="591"/>
      <c r="AT49" s="591"/>
      <c r="AU49" s="591"/>
      <c r="AV49" s="591"/>
      <c r="AW49" s="591"/>
      <c r="AX49" s="591"/>
      <c r="AY49" s="591"/>
      <c r="AZ49" s="591"/>
      <c r="BA49" s="591"/>
      <c r="BB49" s="591"/>
      <c r="BC49" s="591"/>
      <c r="BD49" s="591"/>
      <c r="BE49" s="591"/>
      <c r="BF49" s="591"/>
      <c r="BG49" s="591"/>
      <c r="BH49" s="591"/>
      <c r="BI49" s="591"/>
      <c r="BJ49" s="591"/>
      <c r="BK49" s="591"/>
      <c r="BL49" s="591"/>
      <c r="BM49" s="591"/>
      <c r="BN49" s="591"/>
      <c r="BO49" s="591"/>
      <c r="BP49" s="591"/>
      <c r="BQ49" s="591"/>
      <c r="BR49" s="591"/>
      <c r="BS49" s="591"/>
      <c r="BT49" s="591"/>
      <c r="BU49" s="591"/>
      <c r="BV49" s="591"/>
      <c r="BW49" s="591"/>
      <c r="BX49" s="591"/>
      <c r="BY49" s="591"/>
      <c r="BZ49" s="591"/>
      <c r="CA49" s="591"/>
      <c r="CB49" s="591"/>
      <c r="CC49" s="591"/>
      <c r="CD49" s="591"/>
      <c r="CE49" s="591"/>
      <c r="CF49" s="591"/>
      <c r="CG49" s="591"/>
      <c r="CH49" s="591"/>
      <c r="CI49" s="591"/>
      <c r="CJ49" s="591"/>
      <c r="CK49" s="591"/>
      <c r="CL49" s="591"/>
      <c r="CM49" s="591"/>
      <c r="CN49" s="591"/>
      <c r="CO49" s="591"/>
      <c r="CP49" s="591"/>
      <c r="CQ49" s="591"/>
      <c r="CR49" s="591"/>
      <c r="CS49" s="591"/>
      <c r="CT49" s="591"/>
      <c r="CU49" s="591"/>
      <c r="CV49" s="591"/>
      <c r="CW49" s="591"/>
      <c r="CX49" s="591"/>
      <c r="CY49" s="591"/>
      <c r="CZ49" s="591"/>
      <c r="DA49" s="591"/>
      <c r="DB49" s="591"/>
      <c r="DC49" s="591"/>
      <c r="DD49" s="591"/>
      <c r="DE49" s="591"/>
      <c r="DF49" s="591"/>
      <c r="DG49" s="591"/>
      <c r="DH49" s="591"/>
      <c r="DI49" s="591"/>
      <c r="DJ49" s="591"/>
      <c r="DK49" s="591"/>
      <c r="DL49" s="591"/>
      <c r="DM49" s="591"/>
      <c r="DN49" s="591"/>
      <c r="DO49" s="591"/>
      <c r="DP49" s="591"/>
      <c r="DQ49" s="591"/>
      <c r="DR49" s="591"/>
      <c r="DS49" s="591"/>
      <c r="DT49" s="591"/>
      <c r="DU49" s="591"/>
      <c r="DV49" s="591"/>
      <c r="DW49" s="591"/>
      <c r="DX49" s="591"/>
      <c r="DY49" s="591"/>
      <c r="DZ49" s="591"/>
      <c r="EA49" s="591"/>
      <c r="EB49" s="591"/>
      <c r="EC49" s="591"/>
      <c r="ED49" s="591"/>
      <c r="EE49" s="591"/>
      <c r="EF49" s="591"/>
      <c r="EG49" s="591"/>
      <c r="EH49" s="591"/>
      <c r="EI49" s="591"/>
      <c r="EJ49" s="591"/>
      <c r="EK49" s="591"/>
      <c r="EL49" s="591"/>
      <c r="EM49" s="591"/>
      <c r="EN49" s="591"/>
      <c r="EO49" s="591"/>
      <c r="EP49" s="591"/>
      <c r="EQ49" s="591"/>
      <c r="ER49" s="591"/>
      <c r="ES49" s="591"/>
      <c r="ET49" s="591"/>
      <c r="EU49" s="591"/>
      <c r="EV49" s="591"/>
      <c r="EW49" s="591"/>
      <c r="EX49" s="591"/>
      <c r="EY49" s="591"/>
      <c r="EZ49" s="591"/>
      <c r="FA49" s="591"/>
      <c r="FB49" s="591"/>
      <c r="FC49" s="591"/>
      <c r="FD49" s="591"/>
      <c r="FE49" s="591"/>
      <c r="FF49" s="591"/>
      <c r="FG49" s="591"/>
      <c r="FH49" s="591"/>
      <c r="FI49" s="591"/>
      <c r="FJ49" s="591"/>
      <c r="FK49" s="591"/>
      <c r="FL49" s="591"/>
      <c r="FM49" s="591"/>
      <c r="FN49" s="591"/>
      <c r="FO49" s="591"/>
      <c r="FP49" s="591"/>
      <c r="FQ49" s="591"/>
      <c r="FR49" s="591"/>
      <c r="FS49" s="591"/>
      <c r="FT49" s="591"/>
      <c r="FU49" s="591"/>
      <c r="FV49" s="591"/>
      <c r="FW49" s="591"/>
      <c r="FX49" s="591"/>
      <c r="FY49" s="591"/>
      <c r="FZ49" s="591"/>
      <c r="GA49" s="591"/>
      <c r="GB49" s="591"/>
      <c r="GC49" s="591"/>
      <c r="GD49" s="591"/>
      <c r="GE49" s="591"/>
      <c r="GF49" s="591"/>
      <c r="GG49" s="591"/>
      <c r="GH49" s="591"/>
      <c r="GI49" s="591"/>
      <c r="GJ49" s="591"/>
      <c r="GK49" s="591"/>
      <c r="GL49" s="591"/>
      <c r="GM49" s="591"/>
      <c r="GN49" s="591"/>
      <c r="GO49" s="591"/>
      <c r="GP49" s="591"/>
      <c r="GQ49" s="591"/>
      <c r="GR49" s="591"/>
      <c r="GS49" s="591"/>
      <c r="GT49" s="591"/>
      <c r="GU49" s="591"/>
      <c r="GV49" s="591"/>
      <c r="GW49" s="591"/>
      <c r="GX49" s="591"/>
      <c r="GY49" s="591"/>
      <c r="GZ49" s="591"/>
      <c r="HA49" s="591"/>
      <c r="HB49" s="591"/>
      <c r="HC49" s="591"/>
      <c r="HD49" s="591"/>
      <c r="HE49" s="591"/>
      <c r="HF49" s="591"/>
      <c r="HG49" s="591"/>
      <c r="HH49" s="591"/>
      <c r="HI49" s="591"/>
      <c r="HJ49" s="591"/>
      <c r="HK49" s="591"/>
      <c r="HL49" s="591"/>
      <c r="HM49" s="591"/>
      <c r="HN49" s="591"/>
      <c r="HO49" s="591"/>
      <c r="HP49" s="591"/>
      <c r="HQ49" s="591"/>
      <c r="HR49" s="591"/>
      <c r="HS49" s="591"/>
      <c r="HT49" s="591"/>
      <c r="HU49" s="591"/>
      <c r="HV49" s="591"/>
      <c r="HW49" s="591"/>
      <c r="HX49" s="591"/>
      <c r="HY49" s="591"/>
      <c r="HZ49" s="591"/>
      <c r="IA49" s="591"/>
      <c r="IB49" s="591"/>
      <c r="IC49" s="591"/>
      <c r="ID49" s="591"/>
      <c r="IE49" s="591"/>
      <c r="IF49" s="591"/>
      <c r="IG49" s="591"/>
      <c r="IH49" s="591"/>
      <c r="II49" s="591"/>
      <c r="IJ49" s="591"/>
      <c r="IK49" s="591"/>
      <c r="IL49" s="591"/>
      <c r="IM49" s="591"/>
      <c r="IN49" s="591"/>
      <c r="IO49" s="591"/>
      <c r="IP49" s="591"/>
      <c r="IQ49" s="591"/>
      <c r="IR49" s="591"/>
      <c r="IS49" s="591"/>
      <c r="IT49" s="591"/>
      <c r="IU49" s="591"/>
      <c r="IV49" s="591"/>
      <c r="IW49" s="591"/>
      <c r="IX49" s="591"/>
      <c r="IY49" s="591"/>
      <c r="IZ49" s="591"/>
      <c r="JA49" s="591"/>
      <c r="JB49" s="591"/>
      <c r="JC49" s="591"/>
      <c r="JD49" s="591"/>
      <c r="JE49" s="591"/>
      <c r="JF49" s="591"/>
      <c r="JG49" s="591"/>
      <c r="JH49" s="591"/>
      <c r="JI49" s="591"/>
      <c r="JJ49" s="591"/>
    </row>
    <row r="50" spans="1:270" s="598" customFormat="1" ht="40.5" customHeight="1" x14ac:dyDescent="0.2">
      <c r="A50" s="663">
        <v>7</v>
      </c>
      <c r="B50" s="664"/>
      <c r="C50" s="621" t="s">
        <v>245</v>
      </c>
      <c r="D50" s="655" t="str">
        <f t="shared" si="1"/>
        <v>N/A</v>
      </c>
      <c r="E50" s="1214"/>
      <c r="F50" s="1214"/>
      <c r="G50" s="1215"/>
      <c r="H50" s="1215"/>
      <c r="I50" s="1215"/>
      <c r="J50" s="1216"/>
      <c r="K50" s="590" t="str">
        <f>IF(AND(J50&lt;&gt;"Yes - completely", J50&lt;&gt;""),"Please Provide a Comment.","")</f>
        <v/>
      </c>
      <c r="L50" s="612"/>
      <c r="M50" s="591"/>
      <c r="N50" s="591"/>
      <c r="O50" s="591"/>
      <c r="P50" s="591"/>
      <c r="Q50" s="591"/>
      <c r="R50" s="591"/>
      <c r="S50" s="591"/>
      <c r="T50" s="591"/>
      <c r="U50" s="591"/>
      <c r="V50" s="591"/>
      <c r="W50" s="591"/>
      <c r="X50" s="591"/>
      <c r="Y50" s="591"/>
      <c r="Z50" s="591"/>
      <c r="AA50" s="591"/>
      <c r="AB50" s="591"/>
      <c r="AC50" s="591"/>
      <c r="AD50" s="591"/>
      <c r="AE50" s="591"/>
      <c r="AF50" s="591"/>
      <c r="AG50" s="591"/>
      <c r="AH50" s="591"/>
      <c r="AI50" s="591"/>
      <c r="AJ50" s="591"/>
      <c r="AK50" s="591"/>
      <c r="AL50" s="591"/>
      <c r="AM50" s="591"/>
      <c r="AN50" s="591"/>
      <c r="AO50" s="591"/>
      <c r="AP50" s="591"/>
      <c r="AQ50" s="591"/>
      <c r="AR50" s="591"/>
      <c r="AS50" s="591"/>
      <c r="AT50" s="591"/>
      <c r="AU50" s="591"/>
      <c r="AV50" s="591"/>
      <c r="AW50" s="591"/>
      <c r="AX50" s="591"/>
      <c r="AY50" s="591"/>
      <c r="AZ50" s="591"/>
      <c r="BA50" s="591"/>
      <c r="BB50" s="591"/>
      <c r="BC50" s="591"/>
      <c r="BD50" s="591"/>
      <c r="BE50" s="591"/>
      <c r="BF50" s="591"/>
      <c r="BG50" s="591"/>
      <c r="BH50" s="591"/>
      <c r="BI50" s="591"/>
      <c r="BJ50" s="591"/>
      <c r="BK50" s="591"/>
      <c r="BL50" s="591"/>
      <c r="BM50" s="591"/>
      <c r="BN50" s="591"/>
      <c r="BO50" s="591"/>
      <c r="BP50" s="591"/>
      <c r="BQ50" s="591"/>
      <c r="BR50" s="591"/>
      <c r="BS50" s="591"/>
      <c r="BT50" s="591"/>
      <c r="BU50" s="591"/>
      <c r="BV50" s="591"/>
      <c r="BW50" s="591"/>
      <c r="BX50" s="591"/>
      <c r="BY50" s="591"/>
      <c r="BZ50" s="591"/>
      <c r="CA50" s="591"/>
      <c r="CB50" s="591"/>
      <c r="CC50" s="591"/>
      <c r="CD50" s="591"/>
      <c r="CE50" s="591"/>
      <c r="CF50" s="591"/>
      <c r="CG50" s="591"/>
      <c r="CH50" s="591"/>
      <c r="CI50" s="591"/>
      <c r="CJ50" s="591"/>
      <c r="CK50" s="591"/>
      <c r="CL50" s="591"/>
      <c r="CM50" s="591"/>
      <c r="CN50" s="591"/>
      <c r="CO50" s="591"/>
      <c r="CP50" s="591"/>
      <c r="CQ50" s="591"/>
      <c r="CR50" s="591"/>
      <c r="CS50" s="591"/>
      <c r="CT50" s="591"/>
      <c r="CU50" s="591"/>
      <c r="CV50" s="591"/>
      <c r="CW50" s="591"/>
      <c r="CX50" s="591"/>
      <c r="CY50" s="591"/>
      <c r="CZ50" s="591"/>
      <c r="DA50" s="591"/>
      <c r="DB50" s="591"/>
      <c r="DC50" s="591"/>
      <c r="DD50" s="591"/>
      <c r="DE50" s="591"/>
      <c r="DF50" s="591"/>
      <c r="DG50" s="591"/>
      <c r="DH50" s="591"/>
      <c r="DI50" s="591"/>
      <c r="DJ50" s="591"/>
      <c r="DK50" s="591"/>
      <c r="DL50" s="591"/>
      <c r="DM50" s="591"/>
      <c r="DN50" s="591"/>
      <c r="DO50" s="591"/>
      <c r="DP50" s="591"/>
      <c r="DQ50" s="591"/>
      <c r="DR50" s="591"/>
      <c r="DS50" s="591"/>
      <c r="DT50" s="591"/>
      <c r="DU50" s="591"/>
      <c r="DV50" s="591"/>
      <c r="DW50" s="591"/>
      <c r="DX50" s="591"/>
      <c r="DY50" s="591"/>
      <c r="DZ50" s="591"/>
      <c r="EA50" s="591"/>
      <c r="EB50" s="591"/>
      <c r="EC50" s="591"/>
      <c r="ED50" s="591"/>
      <c r="EE50" s="591"/>
      <c r="EF50" s="591"/>
      <c r="EG50" s="591"/>
      <c r="EH50" s="591"/>
      <c r="EI50" s="591"/>
      <c r="EJ50" s="591"/>
      <c r="EK50" s="591"/>
      <c r="EL50" s="591"/>
      <c r="EM50" s="591"/>
      <c r="EN50" s="591"/>
      <c r="EO50" s="591"/>
      <c r="EP50" s="591"/>
      <c r="EQ50" s="591"/>
      <c r="ER50" s="591"/>
      <c r="ES50" s="591"/>
      <c r="ET50" s="591"/>
      <c r="EU50" s="591"/>
      <c r="EV50" s="591"/>
      <c r="EW50" s="591"/>
      <c r="EX50" s="591"/>
      <c r="EY50" s="591"/>
      <c r="EZ50" s="591"/>
      <c r="FA50" s="591"/>
      <c r="FB50" s="591"/>
      <c r="FC50" s="591"/>
      <c r="FD50" s="591"/>
      <c r="FE50" s="591"/>
      <c r="FF50" s="591"/>
      <c r="FG50" s="591"/>
      <c r="FH50" s="591"/>
      <c r="FI50" s="591"/>
      <c r="FJ50" s="591"/>
      <c r="FK50" s="591"/>
      <c r="FL50" s="591"/>
      <c r="FM50" s="591"/>
      <c r="FN50" s="591"/>
      <c r="FO50" s="591"/>
      <c r="FP50" s="591"/>
      <c r="FQ50" s="591"/>
      <c r="FR50" s="591"/>
      <c r="FS50" s="591"/>
      <c r="FT50" s="591"/>
      <c r="FU50" s="591"/>
      <c r="FV50" s="591"/>
      <c r="FW50" s="591"/>
      <c r="FX50" s="591"/>
      <c r="FY50" s="591"/>
      <c r="FZ50" s="591"/>
      <c r="GA50" s="591"/>
      <c r="GB50" s="591"/>
      <c r="GC50" s="591"/>
      <c r="GD50" s="591"/>
      <c r="GE50" s="591"/>
      <c r="GF50" s="591"/>
      <c r="GG50" s="591"/>
      <c r="GH50" s="591"/>
      <c r="GI50" s="591"/>
      <c r="GJ50" s="591"/>
      <c r="GK50" s="591"/>
      <c r="GL50" s="591"/>
      <c r="GM50" s="591"/>
      <c r="GN50" s="591"/>
      <c r="GO50" s="591"/>
      <c r="GP50" s="591"/>
      <c r="GQ50" s="591"/>
      <c r="GR50" s="591"/>
      <c r="GS50" s="591"/>
      <c r="GT50" s="591"/>
      <c r="GU50" s="591"/>
      <c r="GV50" s="591"/>
      <c r="GW50" s="591"/>
      <c r="GX50" s="591"/>
      <c r="GY50" s="591"/>
      <c r="GZ50" s="591"/>
      <c r="HA50" s="591"/>
      <c r="HB50" s="591"/>
      <c r="HC50" s="591"/>
      <c r="HD50" s="591"/>
      <c r="HE50" s="591"/>
      <c r="HF50" s="591"/>
      <c r="HG50" s="591"/>
      <c r="HH50" s="591"/>
      <c r="HI50" s="591"/>
      <c r="HJ50" s="591"/>
      <c r="HK50" s="591"/>
      <c r="HL50" s="591"/>
      <c r="HM50" s="591"/>
      <c r="HN50" s="591"/>
      <c r="HO50" s="591"/>
      <c r="HP50" s="591"/>
      <c r="HQ50" s="591"/>
      <c r="HR50" s="591"/>
      <c r="HS50" s="591"/>
      <c r="HT50" s="591"/>
      <c r="HU50" s="591"/>
      <c r="HV50" s="591"/>
      <c r="HW50" s="591"/>
      <c r="HX50" s="591"/>
      <c r="HY50" s="591"/>
      <c r="HZ50" s="591"/>
      <c r="IA50" s="591"/>
      <c r="IB50" s="591"/>
      <c r="IC50" s="591"/>
      <c r="ID50" s="591"/>
      <c r="IE50" s="591"/>
      <c r="IF50" s="591"/>
      <c r="IG50" s="591"/>
      <c r="IH50" s="591"/>
      <c r="II50" s="591"/>
      <c r="IJ50" s="591"/>
      <c r="IK50" s="591"/>
      <c r="IL50" s="591"/>
      <c r="IM50" s="591"/>
      <c r="IN50" s="591"/>
      <c r="IO50" s="591"/>
      <c r="IP50" s="591"/>
      <c r="IQ50" s="591"/>
      <c r="IR50" s="591"/>
      <c r="IS50" s="591"/>
      <c r="IT50" s="591"/>
      <c r="IU50" s="591"/>
      <c r="IV50" s="591"/>
      <c r="IW50" s="591"/>
      <c r="IX50" s="591"/>
      <c r="IY50" s="591"/>
      <c r="IZ50" s="591"/>
      <c r="JA50" s="591"/>
      <c r="JB50" s="591"/>
      <c r="JC50" s="591"/>
      <c r="JD50" s="591"/>
      <c r="JE50" s="591"/>
      <c r="JF50" s="591"/>
      <c r="JG50" s="591"/>
      <c r="JH50" s="591"/>
      <c r="JI50" s="591"/>
      <c r="JJ50" s="591"/>
    </row>
    <row r="51" spans="1:270" s="598" customFormat="1" ht="44.25" customHeight="1" x14ac:dyDescent="0.2">
      <c r="A51" s="663">
        <v>8</v>
      </c>
      <c r="B51" s="664"/>
      <c r="C51" s="621" t="s">
        <v>278</v>
      </c>
      <c r="D51" s="655" t="str">
        <f t="shared" si="1"/>
        <v>N/A</v>
      </c>
      <c r="E51" s="1214"/>
      <c r="F51" s="1214"/>
      <c r="G51" s="1215"/>
      <c r="H51" s="1215"/>
      <c r="I51" s="1215"/>
      <c r="J51" s="1216"/>
      <c r="K51" s="590" t="str">
        <f>IF(AND(J51&lt;&gt;"Yes - completely", J51&lt;&gt;""),"Please Provide a Comment.","")</f>
        <v/>
      </c>
      <c r="L51" s="612"/>
      <c r="M51" s="591"/>
      <c r="N51" s="591"/>
      <c r="O51" s="591"/>
      <c r="P51" s="591"/>
      <c r="Q51" s="591"/>
      <c r="R51" s="591"/>
      <c r="S51" s="591"/>
      <c r="T51" s="591"/>
      <c r="U51" s="591"/>
      <c r="V51" s="591"/>
      <c r="W51" s="591"/>
      <c r="X51" s="591"/>
      <c r="Y51" s="591"/>
      <c r="Z51" s="591"/>
      <c r="AA51" s="591"/>
      <c r="AB51" s="591"/>
      <c r="AC51" s="591"/>
      <c r="AD51" s="591"/>
      <c r="AE51" s="591"/>
      <c r="AF51" s="591"/>
      <c r="AG51" s="591"/>
      <c r="AH51" s="591"/>
      <c r="AI51" s="591"/>
      <c r="AJ51" s="591"/>
      <c r="AK51" s="591"/>
      <c r="AL51" s="591"/>
      <c r="AM51" s="591"/>
      <c r="AN51" s="591"/>
      <c r="AO51" s="591"/>
      <c r="AP51" s="591"/>
      <c r="AQ51" s="591"/>
      <c r="AR51" s="591"/>
      <c r="AS51" s="591"/>
      <c r="AT51" s="591"/>
      <c r="AU51" s="591"/>
      <c r="AV51" s="591"/>
      <c r="AW51" s="591"/>
      <c r="AX51" s="591"/>
      <c r="AY51" s="591"/>
      <c r="AZ51" s="591"/>
      <c r="BA51" s="591"/>
      <c r="BB51" s="591"/>
      <c r="BC51" s="591"/>
      <c r="BD51" s="591"/>
      <c r="BE51" s="591"/>
      <c r="BF51" s="591"/>
      <c r="BG51" s="591"/>
      <c r="BH51" s="591"/>
      <c r="BI51" s="591"/>
      <c r="BJ51" s="591"/>
      <c r="BK51" s="591"/>
      <c r="BL51" s="591"/>
      <c r="BM51" s="591"/>
      <c r="BN51" s="591"/>
      <c r="BO51" s="591"/>
      <c r="BP51" s="591"/>
      <c r="BQ51" s="591"/>
      <c r="BR51" s="591"/>
      <c r="BS51" s="591"/>
      <c r="BT51" s="591"/>
      <c r="BU51" s="591"/>
      <c r="BV51" s="591"/>
      <c r="BW51" s="591"/>
      <c r="BX51" s="591"/>
      <c r="BY51" s="591"/>
      <c r="BZ51" s="591"/>
      <c r="CA51" s="591"/>
      <c r="CB51" s="591"/>
      <c r="CC51" s="591"/>
      <c r="CD51" s="591"/>
      <c r="CE51" s="591"/>
      <c r="CF51" s="591"/>
      <c r="CG51" s="591"/>
      <c r="CH51" s="591"/>
      <c r="CI51" s="591"/>
      <c r="CJ51" s="591"/>
      <c r="CK51" s="591"/>
      <c r="CL51" s="591"/>
      <c r="CM51" s="591"/>
      <c r="CN51" s="591"/>
      <c r="CO51" s="591"/>
      <c r="CP51" s="591"/>
      <c r="CQ51" s="591"/>
      <c r="CR51" s="591"/>
      <c r="CS51" s="591"/>
      <c r="CT51" s="591"/>
      <c r="CU51" s="591"/>
      <c r="CV51" s="591"/>
      <c r="CW51" s="591"/>
      <c r="CX51" s="591"/>
      <c r="CY51" s="591"/>
      <c r="CZ51" s="591"/>
      <c r="DA51" s="591"/>
      <c r="DB51" s="591"/>
      <c r="DC51" s="591"/>
      <c r="DD51" s="591"/>
      <c r="DE51" s="591"/>
      <c r="DF51" s="591"/>
      <c r="DG51" s="591"/>
      <c r="DH51" s="591"/>
      <c r="DI51" s="591"/>
      <c r="DJ51" s="591"/>
      <c r="DK51" s="591"/>
      <c r="DL51" s="591"/>
      <c r="DM51" s="591"/>
      <c r="DN51" s="591"/>
      <c r="DO51" s="591"/>
      <c r="DP51" s="591"/>
      <c r="DQ51" s="591"/>
      <c r="DR51" s="591"/>
      <c r="DS51" s="591"/>
      <c r="DT51" s="591"/>
      <c r="DU51" s="591"/>
      <c r="DV51" s="591"/>
      <c r="DW51" s="591"/>
      <c r="DX51" s="591"/>
      <c r="DY51" s="591"/>
      <c r="DZ51" s="591"/>
      <c r="EA51" s="591"/>
      <c r="EB51" s="591"/>
      <c r="EC51" s="591"/>
      <c r="ED51" s="591"/>
      <c r="EE51" s="591"/>
      <c r="EF51" s="591"/>
      <c r="EG51" s="591"/>
      <c r="EH51" s="591"/>
      <c r="EI51" s="591"/>
      <c r="EJ51" s="591"/>
      <c r="EK51" s="591"/>
      <c r="EL51" s="591"/>
      <c r="EM51" s="591"/>
      <c r="EN51" s="591"/>
      <c r="EO51" s="591"/>
      <c r="EP51" s="591"/>
      <c r="EQ51" s="591"/>
      <c r="ER51" s="591"/>
      <c r="ES51" s="591"/>
      <c r="ET51" s="591"/>
      <c r="EU51" s="591"/>
      <c r="EV51" s="591"/>
      <c r="EW51" s="591"/>
      <c r="EX51" s="591"/>
      <c r="EY51" s="591"/>
      <c r="EZ51" s="591"/>
      <c r="FA51" s="591"/>
      <c r="FB51" s="591"/>
      <c r="FC51" s="591"/>
      <c r="FD51" s="591"/>
      <c r="FE51" s="591"/>
      <c r="FF51" s="591"/>
      <c r="FG51" s="591"/>
      <c r="FH51" s="591"/>
      <c r="FI51" s="591"/>
      <c r="FJ51" s="591"/>
      <c r="FK51" s="591"/>
      <c r="FL51" s="591"/>
      <c r="FM51" s="591"/>
      <c r="FN51" s="591"/>
      <c r="FO51" s="591"/>
      <c r="FP51" s="591"/>
      <c r="FQ51" s="591"/>
      <c r="FR51" s="591"/>
      <c r="FS51" s="591"/>
      <c r="FT51" s="591"/>
      <c r="FU51" s="591"/>
      <c r="FV51" s="591"/>
      <c r="FW51" s="591"/>
      <c r="FX51" s="591"/>
      <c r="FY51" s="591"/>
      <c r="FZ51" s="591"/>
      <c r="GA51" s="591"/>
      <c r="GB51" s="591"/>
      <c r="GC51" s="591"/>
      <c r="GD51" s="591"/>
      <c r="GE51" s="591"/>
      <c r="GF51" s="591"/>
      <c r="GG51" s="591"/>
      <c r="GH51" s="591"/>
      <c r="GI51" s="591"/>
      <c r="GJ51" s="591"/>
      <c r="GK51" s="591"/>
      <c r="GL51" s="591"/>
      <c r="GM51" s="591"/>
      <c r="GN51" s="591"/>
      <c r="GO51" s="591"/>
      <c r="GP51" s="591"/>
      <c r="GQ51" s="591"/>
      <c r="GR51" s="591"/>
      <c r="GS51" s="591"/>
      <c r="GT51" s="591"/>
      <c r="GU51" s="591"/>
      <c r="GV51" s="591"/>
      <c r="GW51" s="591"/>
      <c r="GX51" s="591"/>
      <c r="GY51" s="591"/>
      <c r="GZ51" s="591"/>
      <c r="HA51" s="591"/>
      <c r="HB51" s="591"/>
      <c r="HC51" s="591"/>
      <c r="HD51" s="591"/>
      <c r="HE51" s="591"/>
      <c r="HF51" s="591"/>
      <c r="HG51" s="591"/>
      <c r="HH51" s="591"/>
      <c r="HI51" s="591"/>
      <c r="HJ51" s="591"/>
      <c r="HK51" s="591"/>
      <c r="HL51" s="591"/>
      <c r="HM51" s="591"/>
      <c r="HN51" s="591"/>
      <c r="HO51" s="591"/>
      <c r="HP51" s="591"/>
      <c r="HQ51" s="591"/>
      <c r="HR51" s="591"/>
      <c r="HS51" s="591"/>
      <c r="HT51" s="591"/>
      <c r="HU51" s="591"/>
      <c r="HV51" s="591"/>
      <c r="HW51" s="591"/>
      <c r="HX51" s="591"/>
      <c r="HY51" s="591"/>
      <c r="HZ51" s="591"/>
      <c r="IA51" s="591"/>
      <c r="IB51" s="591"/>
      <c r="IC51" s="591"/>
      <c r="ID51" s="591"/>
      <c r="IE51" s="591"/>
      <c r="IF51" s="591"/>
      <c r="IG51" s="591"/>
      <c r="IH51" s="591"/>
      <c r="II51" s="591"/>
      <c r="IJ51" s="591"/>
      <c r="IK51" s="591"/>
      <c r="IL51" s="591"/>
      <c r="IM51" s="591"/>
      <c r="IN51" s="591"/>
      <c r="IO51" s="591"/>
      <c r="IP51" s="591"/>
      <c r="IQ51" s="591"/>
      <c r="IR51" s="591"/>
      <c r="IS51" s="591"/>
      <c r="IT51" s="591"/>
      <c r="IU51" s="591"/>
      <c r="IV51" s="591"/>
      <c r="IW51" s="591"/>
      <c r="IX51" s="591"/>
      <c r="IY51" s="591"/>
      <c r="IZ51" s="591"/>
      <c r="JA51" s="591"/>
      <c r="JB51" s="591"/>
      <c r="JC51" s="591"/>
      <c r="JD51" s="591"/>
      <c r="JE51" s="591"/>
      <c r="JF51" s="591"/>
      <c r="JG51" s="591"/>
      <c r="JH51" s="591"/>
      <c r="JI51" s="591"/>
      <c r="JJ51" s="591"/>
    </row>
    <row r="52" spans="1:270" s="598" customFormat="1" ht="30" hidden="1" customHeight="1" x14ac:dyDescent="0.2">
      <c r="A52" s="1150" t="s">
        <v>302</v>
      </c>
      <c r="B52" s="1151"/>
      <c r="C52" s="1151"/>
      <c r="D52" s="659" t="str">
        <f>IF(AND(D48="N/A",D49="N/A"),"N/A",ROUND(AVERAGE(D48,D49),2))</f>
        <v>N/A</v>
      </c>
      <c r="E52" s="1229"/>
      <c r="F52" s="1229"/>
      <c r="G52" s="1229"/>
      <c r="H52" s="1229"/>
      <c r="I52" s="1229"/>
      <c r="J52" s="1230"/>
      <c r="K52" s="654"/>
      <c r="L52" s="612"/>
      <c r="M52" s="591"/>
      <c r="N52" s="591"/>
      <c r="O52" s="591"/>
      <c r="P52" s="591"/>
      <c r="Q52" s="591"/>
      <c r="R52" s="591"/>
      <c r="S52" s="591"/>
      <c r="T52" s="591"/>
      <c r="U52" s="591"/>
      <c r="V52" s="591"/>
      <c r="W52" s="591"/>
      <c r="X52" s="591"/>
      <c r="Y52" s="591"/>
      <c r="Z52" s="591"/>
      <c r="AA52" s="591"/>
      <c r="AB52" s="591"/>
      <c r="AC52" s="591"/>
      <c r="AD52" s="591"/>
      <c r="AE52" s="591"/>
      <c r="AF52" s="591"/>
      <c r="AG52" s="591"/>
      <c r="AH52" s="591"/>
      <c r="AI52" s="591"/>
      <c r="AJ52" s="591"/>
      <c r="AK52" s="591"/>
      <c r="AL52" s="591"/>
      <c r="AM52" s="591"/>
      <c r="AN52" s="591"/>
      <c r="AO52" s="591"/>
      <c r="AP52" s="591"/>
      <c r="AQ52" s="591"/>
      <c r="AR52" s="591"/>
      <c r="AS52" s="591"/>
      <c r="AT52" s="591"/>
      <c r="AU52" s="591"/>
      <c r="AV52" s="591"/>
      <c r="AW52" s="591"/>
      <c r="AX52" s="591"/>
      <c r="AY52" s="591"/>
      <c r="AZ52" s="591"/>
      <c r="BA52" s="591"/>
      <c r="BB52" s="591"/>
      <c r="BC52" s="591"/>
      <c r="BD52" s="591"/>
      <c r="BE52" s="591"/>
      <c r="BF52" s="591"/>
      <c r="BG52" s="591"/>
      <c r="BH52" s="591"/>
      <c r="BI52" s="591"/>
      <c r="BJ52" s="591"/>
      <c r="BK52" s="591"/>
      <c r="BL52" s="591"/>
      <c r="BM52" s="591"/>
      <c r="BN52" s="591"/>
      <c r="BO52" s="591"/>
      <c r="BP52" s="591"/>
      <c r="BQ52" s="591"/>
      <c r="BR52" s="591"/>
      <c r="BS52" s="591"/>
      <c r="BT52" s="591"/>
      <c r="BU52" s="591"/>
      <c r="BV52" s="591"/>
      <c r="BW52" s="591"/>
      <c r="BX52" s="591"/>
      <c r="BY52" s="591"/>
      <c r="BZ52" s="591"/>
      <c r="CA52" s="591"/>
      <c r="CB52" s="591"/>
      <c r="CC52" s="591"/>
      <c r="CD52" s="591"/>
      <c r="CE52" s="591"/>
      <c r="CF52" s="591"/>
      <c r="CG52" s="591"/>
      <c r="CH52" s="591"/>
      <c r="CI52" s="591"/>
      <c r="CJ52" s="591"/>
      <c r="CK52" s="591"/>
      <c r="CL52" s="591"/>
      <c r="CM52" s="591"/>
      <c r="CN52" s="591"/>
      <c r="CO52" s="591"/>
      <c r="CP52" s="591"/>
      <c r="CQ52" s="591"/>
      <c r="CR52" s="591"/>
      <c r="CS52" s="591"/>
      <c r="CT52" s="591"/>
      <c r="CU52" s="591"/>
      <c r="CV52" s="591"/>
      <c r="CW52" s="591"/>
      <c r="CX52" s="591"/>
      <c r="CY52" s="591"/>
      <c r="CZ52" s="591"/>
      <c r="DA52" s="591"/>
      <c r="DB52" s="591"/>
      <c r="DC52" s="591"/>
      <c r="DD52" s="591"/>
      <c r="DE52" s="591"/>
      <c r="DF52" s="591"/>
      <c r="DG52" s="591"/>
      <c r="DH52" s="591"/>
      <c r="DI52" s="591"/>
      <c r="DJ52" s="591"/>
      <c r="DK52" s="591"/>
      <c r="DL52" s="591"/>
      <c r="DM52" s="591"/>
      <c r="DN52" s="591"/>
      <c r="DO52" s="591"/>
      <c r="DP52" s="591"/>
      <c r="DQ52" s="591"/>
      <c r="DR52" s="591"/>
      <c r="DS52" s="591"/>
      <c r="DT52" s="591"/>
      <c r="DU52" s="591"/>
      <c r="DV52" s="591"/>
      <c r="DW52" s="591"/>
      <c r="DX52" s="591"/>
      <c r="DY52" s="591"/>
      <c r="DZ52" s="591"/>
      <c r="EA52" s="591"/>
      <c r="EB52" s="591"/>
      <c r="EC52" s="591"/>
      <c r="ED52" s="591"/>
      <c r="EE52" s="591"/>
      <c r="EF52" s="591"/>
      <c r="EG52" s="591"/>
      <c r="EH52" s="591"/>
      <c r="EI52" s="591"/>
      <c r="EJ52" s="591"/>
      <c r="EK52" s="591"/>
      <c r="EL52" s="591"/>
      <c r="EM52" s="591"/>
      <c r="EN52" s="591"/>
      <c r="EO52" s="591"/>
      <c r="EP52" s="591"/>
      <c r="EQ52" s="591"/>
      <c r="ER52" s="591"/>
      <c r="ES52" s="591"/>
      <c r="ET52" s="591"/>
      <c r="EU52" s="591"/>
      <c r="EV52" s="591"/>
      <c r="EW52" s="591"/>
      <c r="EX52" s="591"/>
      <c r="EY52" s="591"/>
      <c r="EZ52" s="591"/>
      <c r="FA52" s="591"/>
      <c r="FB52" s="591"/>
      <c r="FC52" s="591"/>
      <c r="FD52" s="591"/>
      <c r="FE52" s="591"/>
      <c r="FF52" s="591"/>
      <c r="FG52" s="591"/>
      <c r="FH52" s="591"/>
      <c r="FI52" s="591"/>
      <c r="FJ52" s="591"/>
      <c r="FK52" s="591"/>
      <c r="FL52" s="591"/>
      <c r="FM52" s="591"/>
      <c r="FN52" s="591"/>
      <c r="FO52" s="591"/>
      <c r="FP52" s="591"/>
      <c r="FQ52" s="591"/>
      <c r="FR52" s="591"/>
      <c r="FS52" s="591"/>
      <c r="FT52" s="591"/>
      <c r="FU52" s="591"/>
      <c r="FV52" s="591"/>
      <c r="FW52" s="591"/>
      <c r="FX52" s="591"/>
      <c r="FY52" s="591"/>
      <c r="FZ52" s="591"/>
      <c r="GA52" s="591"/>
      <c r="GB52" s="591"/>
      <c r="GC52" s="591"/>
      <c r="GD52" s="591"/>
      <c r="GE52" s="591"/>
      <c r="GF52" s="591"/>
      <c r="GG52" s="591"/>
      <c r="GH52" s="591"/>
      <c r="GI52" s="591"/>
      <c r="GJ52" s="591"/>
      <c r="GK52" s="591"/>
      <c r="GL52" s="591"/>
      <c r="GM52" s="591"/>
      <c r="GN52" s="591"/>
      <c r="GO52" s="591"/>
      <c r="GP52" s="591"/>
      <c r="GQ52" s="591"/>
      <c r="GR52" s="591"/>
      <c r="GS52" s="591"/>
      <c r="GT52" s="591"/>
      <c r="GU52" s="591"/>
      <c r="GV52" s="591"/>
      <c r="GW52" s="591"/>
      <c r="GX52" s="591"/>
      <c r="GY52" s="591"/>
      <c r="GZ52" s="591"/>
      <c r="HA52" s="591"/>
      <c r="HB52" s="591"/>
      <c r="HC52" s="591"/>
      <c r="HD52" s="591"/>
      <c r="HE52" s="591"/>
      <c r="HF52" s="591"/>
      <c r="HG52" s="591"/>
      <c r="HH52" s="591"/>
      <c r="HI52" s="591"/>
      <c r="HJ52" s="591"/>
      <c r="HK52" s="591"/>
      <c r="HL52" s="591"/>
      <c r="HM52" s="591"/>
      <c r="HN52" s="591"/>
      <c r="HO52" s="591"/>
      <c r="HP52" s="591"/>
      <c r="HQ52" s="591"/>
      <c r="HR52" s="591"/>
      <c r="HS52" s="591"/>
      <c r="HT52" s="591"/>
      <c r="HU52" s="591"/>
      <c r="HV52" s="591"/>
      <c r="HW52" s="591"/>
      <c r="HX52" s="591"/>
      <c r="HY52" s="591"/>
      <c r="HZ52" s="591"/>
      <c r="IA52" s="591"/>
      <c r="IB52" s="591"/>
      <c r="IC52" s="591"/>
      <c r="ID52" s="591"/>
      <c r="IE52" s="591"/>
      <c r="IF52" s="591"/>
      <c r="IG52" s="591"/>
      <c r="IH52" s="591"/>
      <c r="II52" s="591"/>
      <c r="IJ52" s="591"/>
      <c r="IK52" s="591"/>
      <c r="IL52" s="591"/>
      <c r="IM52" s="591"/>
      <c r="IN52" s="591"/>
      <c r="IO52" s="591"/>
      <c r="IP52" s="591"/>
      <c r="IQ52" s="591"/>
      <c r="IR52" s="591"/>
      <c r="IS52" s="591"/>
      <c r="IT52" s="591"/>
      <c r="IU52" s="591"/>
      <c r="IV52" s="591"/>
      <c r="IW52" s="591"/>
      <c r="IX52" s="591"/>
      <c r="IY52" s="591"/>
      <c r="IZ52" s="591"/>
      <c r="JA52" s="591"/>
      <c r="JB52" s="591"/>
      <c r="JC52" s="591"/>
      <c r="JD52" s="591"/>
      <c r="JE52" s="591"/>
      <c r="JF52" s="591"/>
      <c r="JG52" s="591"/>
      <c r="JH52" s="591"/>
      <c r="JI52" s="591"/>
      <c r="JJ52" s="591"/>
    </row>
    <row r="53" spans="1:270" s="598" customFormat="1" ht="30" customHeight="1" x14ac:dyDescent="0.2">
      <c r="A53" s="1227" t="s">
        <v>170</v>
      </c>
      <c r="B53" s="1228"/>
      <c r="C53" s="1228"/>
      <c r="D53" s="660" t="str">
        <f>IF(AND(D54="N/A",D55="N/A"),"N/A",ROUND(AVERAGE(D54:D55),2))</f>
        <v>N/A</v>
      </c>
      <c r="E53" s="661"/>
      <c r="F53" s="661"/>
      <c r="G53" s="661"/>
      <c r="H53" s="661"/>
      <c r="I53" s="661"/>
      <c r="J53" s="662"/>
      <c r="K53" s="654"/>
      <c r="L53" s="612"/>
      <c r="M53" s="591"/>
      <c r="N53" s="591"/>
      <c r="O53" s="591"/>
      <c r="P53" s="591"/>
      <c r="Q53" s="591"/>
      <c r="R53" s="591"/>
      <c r="S53" s="591"/>
      <c r="T53" s="591"/>
      <c r="U53" s="591"/>
      <c r="V53" s="591"/>
      <c r="W53" s="591"/>
      <c r="X53" s="591"/>
      <c r="Y53" s="591"/>
      <c r="Z53" s="591"/>
      <c r="AA53" s="591"/>
      <c r="AB53" s="591"/>
      <c r="AC53" s="591"/>
      <c r="AD53" s="591"/>
      <c r="AE53" s="591"/>
      <c r="AF53" s="591"/>
      <c r="AG53" s="591"/>
      <c r="AH53" s="591"/>
      <c r="AI53" s="591"/>
      <c r="AJ53" s="591"/>
      <c r="AK53" s="591"/>
      <c r="AL53" s="591"/>
      <c r="AM53" s="591"/>
      <c r="AN53" s="591"/>
      <c r="AO53" s="591"/>
      <c r="AP53" s="591"/>
      <c r="AQ53" s="591"/>
      <c r="AR53" s="591"/>
      <c r="AS53" s="591"/>
      <c r="AT53" s="591"/>
      <c r="AU53" s="591"/>
      <c r="AV53" s="591"/>
      <c r="AW53" s="591"/>
      <c r="AX53" s="591"/>
      <c r="AY53" s="591"/>
      <c r="AZ53" s="591"/>
      <c r="BA53" s="591"/>
      <c r="BB53" s="591"/>
      <c r="BC53" s="591"/>
      <c r="BD53" s="591"/>
      <c r="BE53" s="591"/>
      <c r="BF53" s="591"/>
      <c r="BG53" s="591"/>
      <c r="BH53" s="591"/>
      <c r="BI53" s="591"/>
      <c r="BJ53" s="591"/>
      <c r="BK53" s="591"/>
      <c r="BL53" s="591"/>
      <c r="BM53" s="591"/>
      <c r="BN53" s="591"/>
      <c r="BO53" s="591"/>
      <c r="BP53" s="591"/>
      <c r="BQ53" s="591"/>
      <c r="BR53" s="591"/>
      <c r="BS53" s="591"/>
      <c r="BT53" s="591"/>
      <c r="BU53" s="591"/>
      <c r="BV53" s="591"/>
      <c r="BW53" s="591"/>
      <c r="BX53" s="591"/>
      <c r="BY53" s="591"/>
      <c r="BZ53" s="591"/>
      <c r="CA53" s="591"/>
      <c r="CB53" s="591"/>
      <c r="CC53" s="591"/>
      <c r="CD53" s="591"/>
      <c r="CE53" s="591"/>
      <c r="CF53" s="591"/>
      <c r="CG53" s="591"/>
      <c r="CH53" s="591"/>
      <c r="CI53" s="591"/>
      <c r="CJ53" s="591"/>
      <c r="CK53" s="591"/>
      <c r="CL53" s="591"/>
      <c r="CM53" s="591"/>
      <c r="CN53" s="591"/>
      <c r="CO53" s="591"/>
      <c r="CP53" s="591"/>
      <c r="CQ53" s="591"/>
      <c r="CR53" s="591"/>
      <c r="CS53" s="591"/>
      <c r="CT53" s="591"/>
      <c r="CU53" s="591"/>
      <c r="CV53" s="591"/>
      <c r="CW53" s="591"/>
      <c r="CX53" s="591"/>
      <c r="CY53" s="591"/>
      <c r="CZ53" s="591"/>
      <c r="DA53" s="591"/>
      <c r="DB53" s="591"/>
      <c r="DC53" s="591"/>
      <c r="DD53" s="591"/>
      <c r="DE53" s="591"/>
      <c r="DF53" s="591"/>
      <c r="DG53" s="591"/>
      <c r="DH53" s="591"/>
      <c r="DI53" s="591"/>
      <c r="DJ53" s="591"/>
      <c r="DK53" s="591"/>
      <c r="DL53" s="591"/>
      <c r="DM53" s="591"/>
      <c r="DN53" s="591"/>
      <c r="DO53" s="591"/>
      <c r="DP53" s="591"/>
      <c r="DQ53" s="591"/>
      <c r="DR53" s="591"/>
      <c r="DS53" s="591"/>
      <c r="DT53" s="591"/>
      <c r="DU53" s="591"/>
      <c r="DV53" s="591"/>
      <c r="DW53" s="591"/>
      <c r="DX53" s="591"/>
      <c r="DY53" s="591"/>
      <c r="DZ53" s="591"/>
      <c r="EA53" s="591"/>
      <c r="EB53" s="591"/>
      <c r="EC53" s="591"/>
      <c r="ED53" s="591"/>
      <c r="EE53" s="591"/>
      <c r="EF53" s="591"/>
      <c r="EG53" s="591"/>
      <c r="EH53" s="591"/>
      <c r="EI53" s="591"/>
      <c r="EJ53" s="591"/>
      <c r="EK53" s="591"/>
      <c r="EL53" s="591"/>
      <c r="EM53" s="591"/>
      <c r="EN53" s="591"/>
      <c r="EO53" s="591"/>
      <c r="EP53" s="591"/>
      <c r="EQ53" s="591"/>
      <c r="ER53" s="591"/>
      <c r="ES53" s="591"/>
      <c r="ET53" s="591"/>
      <c r="EU53" s="591"/>
      <c r="EV53" s="591"/>
      <c r="EW53" s="591"/>
      <c r="EX53" s="591"/>
      <c r="EY53" s="591"/>
      <c r="EZ53" s="591"/>
      <c r="FA53" s="591"/>
      <c r="FB53" s="591"/>
      <c r="FC53" s="591"/>
      <c r="FD53" s="591"/>
      <c r="FE53" s="591"/>
      <c r="FF53" s="591"/>
      <c r="FG53" s="591"/>
      <c r="FH53" s="591"/>
      <c r="FI53" s="591"/>
      <c r="FJ53" s="591"/>
      <c r="FK53" s="591"/>
      <c r="FL53" s="591"/>
      <c r="FM53" s="591"/>
      <c r="FN53" s="591"/>
      <c r="FO53" s="591"/>
      <c r="FP53" s="591"/>
      <c r="FQ53" s="591"/>
      <c r="FR53" s="591"/>
      <c r="FS53" s="591"/>
      <c r="FT53" s="591"/>
      <c r="FU53" s="591"/>
      <c r="FV53" s="591"/>
      <c r="FW53" s="591"/>
      <c r="FX53" s="591"/>
      <c r="FY53" s="591"/>
      <c r="FZ53" s="591"/>
      <c r="GA53" s="591"/>
      <c r="GB53" s="591"/>
      <c r="GC53" s="591"/>
      <c r="GD53" s="591"/>
      <c r="GE53" s="591"/>
      <c r="GF53" s="591"/>
      <c r="GG53" s="591"/>
      <c r="GH53" s="591"/>
      <c r="GI53" s="591"/>
      <c r="GJ53" s="591"/>
      <c r="GK53" s="591"/>
      <c r="GL53" s="591"/>
      <c r="GM53" s="591"/>
      <c r="GN53" s="591"/>
      <c r="GO53" s="591"/>
      <c r="GP53" s="591"/>
      <c r="GQ53" s="591"/>
      <c r="GR53" s="591"/>
      <c r="GS53" s="591"/>
      <c r="GT53" s="591"/>
      <c r="GU53" s="591"/>
      <c r="GV53" s="591"/>
      <c r="GW53" s="591"/>
      <c r="GX53" s="591"/>
      <c r="GY53" s="591"/>
      <c r="GZ53" s="591"/>
      <c r="HA53" s="591"/>
      <c r="HB53" s="591"/>
      <c r="HC53" s="591"/>
      <c r="HD53" s="591"/>
      <c r="HE53" s="591"/>
      <c r="HF53" s="591"/>
      <c r="HG53" s="591"/>
      <c r="HH53" s="591"/>
      <c r="HI53" s="591"/>
      <c r="HJ53" s="591"/>
      <c r="HK53" s="591"/>
      <c r="HL53" s="591"/>
      <c r="HM53" s="591"/>
      <c r="HN53" s="591"/>
      <c r="HO53" s="591"/>
      <c r="HP53" s="591"/>
      <c r="HQ53" s="591"/>
      <c r="HR53" s="591"/>
      <c r="HS53" s="591"/>
      <c r="HT53" s="591"/>
      <c r="HU53" s="591"/>
      <c r="HV53" s="591"/>
      <c r="HW53" s="591"/>
      <c r="HX53" s="591"/>
      <c r="HY53" s="591"/>
      <c r="HZ53" s="591"/>
      <c r="IA53" s="591"/>
      <c r="IB53" s="591"/>
      <c r="IC53" s="591"/>
      <c r="ID53" s="591"/>
      <c r="IE53" s="591"/>
      <c r="IF53" s="591"/>
      <c r="IG53" s="591"/>
      <c r="IH53" s="591"/>
      <c r="II53" s="591"/>
      <c r="IJ53" s="591"/>
      <c r="IK53" s="591"/>
      <c r="IL53" s="591"/>
      <c r="IM53" s="591"/>
      <c r="IN53" s="591"/>
      <c r="IO53" s="591"/>
      <c r="IP53" s="591"/>
      <c r="IQ53" s="591"/>
      <c r="IR53" s="591"/>
      <c r="IS53" s="591"/>
      <c r="IT53" s="591"/>
      <c r="IU53" s="591"/>
      <c r="IV53" s="591"/>
      <c r="IW53" s="591"/>
      <c r="IX53" s="591"/>
      <c r="IY53" s="591"/>
      <c r="IZ53" s="591"/>
      <c r="JA53" s="591"/>
      <c r="JB53" s="591"/>
      <c r="JC53" s="591"/>
      <c r="JD53" s="591"/>
      <c r="JE53" s="591"/>
      <c r="JF53" s="591"/>
      <c r="JG53" s="591"/>
      <c r="JH53" s="591"/>
      <c r="JI53" s="591"/>
      <c r="JJ53" s="591"/>
    </row>
    <row r="54" spans="1:270" s="598" customFormat="1" ht="45" customHeight="1" x14ac:dyDescent="0.2">
      <c r="A54" s="644">
        <v>9</v>
      </c>
      <c r="B54" s="645"/>
      <c r="C54" s="621" t="s">
        <v>246</v>
      </c>
      <c r="D54" s="655" t="str">
        <f t="shared" ref="D54:D57" si="2">IF(E54="Yes - completely",4,IF(E54="Mostly",3,IF(E54="Partly",2,IF(E54="No - not at all",1,"N/A"))))</f>
        <v>N/A</v>
      </c>
      <c r="E54" s="1214"/>
      <c r="F54" s="1214"/>
      <c r="G54" s="1215"/>
      <c r="H54" s="1215"/>
      <c r="I54" s="1215"/>
      <c r="J54" s="1216"/>
      <c r="K54" s="590" t="str">
        <f>IF(AND(J54&lt;&gt;"Yes - completely", J54&lt;&gt;""),"Please Provide a Comment.","")</f>
        <v/>
      </c>
      <c r="L54" s="612"/>
      <c r="M54" s="591"/>
      <c r="N54" s="591"/>
      <c r="O54" s="591"/>
      <c r="P54" s="591"/>
      <c r="Q54" s="591"/>
      <c r="R54" s="591"/>
      <c r="S54" s="591"/>
      <c r="T54" s="591"/>
      <c r="U54" s="591"/>
      <c r="V54" s="591"/>
      <c r="W54" s="591"/>
      <c r="X54" s="591"/>
      <c r="Y54" s="591"/>
      <c r="Z54" s="591"/>
      <c r="AA54" s="591"/>
      <c r="AB54" s="591"/>
      <c r="AC54" s="591"/>
      <c r="AD54" s="591"/>
      <c r="AE54" s="591"/>
      <c r="AF54" s="591"/>
      <c r="AG54" s="591"/>
      <c r="AH54" s="591"/>
      <c r="AI54" s="591"/>
      <c r="AJ54" s="591"/>
      <c r="AK54" s="591"/>
      <c r="AL54" s="591"/>
      <c r="AM54" s="591"/>
      <c r="AN54" s="591"/>
      <c r="AO54" s="591"/>
      <c r="AP54" s="591"/>
      <c r="AQ54" s="591"/>
      <c r="AR54" s="591"/>
      <c r="AS54" s="591"/>
      <c r="AT54" s="591"/>
      <c r="AU54" s="591"/>
      <c r="AV54" s="591"/>
      <c r="AW54" s="591"/>
      <c r="AX54" s="591"/>
      <c r="AY54" s="591"/>
      <c r="AZ54" s="591"/>
      <c r="BA54" s="591"/>
      <c r="BB54" s="591"/>
      <c r="BC54" s="591"/>
      <c r="BD54" s="591"/>
      <c r="BE54" s="591"/>
      <c r="BF54" s="591"/>
      <c r="BG54" s="591"/>
      <c r="BH54" s="591"/>
      <c r="BI54" s="591"/>
      <c r="BJ54" s="591"/>
      <c r="BK54" s="591"/>
      <c r="BL54" s="591"/>
      <c r="BM54" s="591"/>
      <c r="BN54" s="591"/>
      <c r="BO54" s="591"/>
      <c r="BP54" s="591"/>
      <c r="BQ54" s="591"/>
      <c r="BR54" s="591"/>
      <c r="BS54" s="591"/>
      <c r="BT54" s="591"/>
      <c r="BU54" s="591"/>
      <c r="BV54" s="591"/>
      <c r="BW54" s="591"/>
      <c r="BX54" s="591"/>
      <c r="BY54" s="591"/>
      <c r="BZ54" s="591"/>
      <c r="CA54" s="591"/>
      <c r="CB54" s="591"/>
      <c r="CC54" s="591"/>
      <c r="CD54" s="591"/>
      <c r="CE54" s="591"/>
      <c r="CF54" s="591"/>
      <c r="CG54" s="591"/>
      <c r="CH54" s="591"/>
      <c r="CI54" s="591"/>
      <c r="CJ54" s="591"/>
      <c r="CK54" s="591"/>
      <c r="CL54" s="591"/>
      <c r="CM54" s="591"/>
      <c r="CN54" s="591"/>
      <c r="CO54" s="591"/>
      <c r="CP54" s="591"/>
      <c r="CQ54" s="591"/>
      <c r="CR54" s="591"/>
      <c r="CS54" s="591"/>
      <c r="CT54" s="591"/>
      <c r="CU54" s="591"/>
      <c r="CV54" s="591"/>
      <c r="CW54" s="591"/>
      <c r="CX54" s="591"/>
      <c r="CY54" s="591"/>
      <c r="CZ54" s="591"/>
      <c r="DA54" s="591"/>
      <c r="DB54" s="591"/>
      <c r="DC54" s="591"/>
      <c r="DD54" s="591"/>
      <c r="DE54" s="591"/>
      <c r="DF54" s="591"/>
      <c r="DG54" s="591"/>
      <c r="DH54" s="591"/>
      <c r="DI54" s="591"/>
      <c r="DJ54" s="591"/>
      <c r="DK54" s="591"/>
      <c r="DL54" s="591"/>
      <c r="DM54" s="591"/>
      <c r="DN54" s="591"/>
      <c r="DO54" s="591"/>
      <c r="DP54" s="591"/>
      <c r="DQ54" s="591"/>
      <c r="DR54" s="591"/>
      <c r="DS54" s="591"/>
      <c r="DT54" s="591"/>
      <c r="DU54" s="591"/>
      <c r="DV54" s="591"/>
      <c r="DW54" s="591"/>
      <c r="DX54" s="591"/>
      <c r="DY54" s="591"/>
      <c r="DZ54" s="591"/>
      <c r="EA54" s="591"/>
      <c r="EB54" s="591"/>
      <c r="EC54" s="591"/>
      <c r="ED54" s="591"/>
      <c r="EE54" s="591"/>
      <c r="EF54" s="591"/>
      <c r="EG54" s="591"/>
      <c r="EH54" s="591"/>
      <c r="EI54" s="591"/>
      <c r="EJ54" s="591"/>
      <c r="EK54" s="591"/>
      <c r="EL54" s="591"/>
      <c r="EM54" s="591"/>
      <c r="EN54" s="591"/>
      <c r="EO54" s="591"/>
      <c r="EP54" s="591"/>
      <c r="EQ54" s="591"/>
      <c r="ER54" s="591"/>
      <c r="ES54" s="591"/>
      <c r="ET54" s="591"/>
      <c r="EU54" s="591"/>
      <c r="EV54" s="591"/>
      <c r="EW54" s="591"/>
      <c r="EX54" s="591"/>
      <c r="EY54" s="591"/>
      <c r="EZ54" s="591"/>
      <c r="FA54" s="591"/>
      <c r="FB54" s="591"/>
      <c r="FC54" s="591"/>
      <c r="FD54" s="591"/>
      <c r="FE54" s="591"/>
      <c r="FF54" s="591"/>
      <c r="FG54" s="591"/>
      <c r="FH54" s="591"/>
      <c r="FI54" s="591"/>
      <c r="FJ54" s="591"/>
      <c r="FK54" s="591"/>
      <c r="FL54" s="591"/>
      <c r="FM54" s="591"/>
      <c r="FN54" s="591"/>
      <c r="FO54" s="591"/>
      <c r="FP54" s="591"/>
      <c r="FQ54" s="591"/>
      <c r="FR54" s="591"/>
      <c r="FS54" s="591"/>
      <c r="FT54" s="591"/>
      <c r="FU54" s="591"/>
      <c r="FV54" s="591"/>
      <c r="FW54" s="591"/>
      <c r="FX54" s="591"/>
      <c r="FY54" s="591"/>
      <c r="FZ54" s="591"/>
      <c r="GA54" s="591"/>
      <c r="GB54" s="591"/>
      <c r="GC54" s="591"/>
      <c r="GD54" s="591"/>
      <c r="GE54" s="591"/>
      <c r="GF54" s="591"/>
      <c r="GG54" s="591"/>
      <c r="GH54" s="591"/>
      <c r="GI54" s="591"/>
      <c r="GJ54" s="591"/>
      <c r="GK54" s="591"/>
      <c r="GL54" s="591"/>
      <c r="GM54" s="591"/>
      <c r="GN54" s="591"/>
      <c r="GO54" s="591"/>
      <c r="GP54" s="591"/>
      <c r="GQ54" s="591"/>
      <c r="GR54" s="591"/>
      <c r="GS54" s="591"/>
      <c r="GT54" s="591"/>
      <c r="GU54" s="591"/>
      <c r="GV54" s="591"/>
      <c r="GW54" s="591"/>
      <c r="GX54" s="591"/>
      <c r="GY54" s="591"/>
      <c r="GZ54" s="591"/>
      <c r="HA54" s="591"/>
      <c r="HB54" s="591"/>
      <c r="HC54" s="591"/>
      <c r="HD54" s="591"/>
      <c r="HE54" s="591"/>
      <c r="HF54" s="591"/>
      <c r="HG54" s="591"/>
      <c r="HH54" s="591"/>
      <c r="HI54" s="591"/>
      <c r="HJ54" s="591"/>
      <c r="HK54" s="591"/>
      <c r="HL54" s="591"/>
      <c r="HM54" s="591"/>
      <c r="HN54" s="591"/>
      <c r="HO54" s="591"/>
      <c r="HP54" s="591"/>
      <c r="HQ54" s="591"/>
      <c r="HR54" s="591"/>
      <c r="HS54" s="591"/>
      <c r="HT54" s="591"/>
      <c r="HU54" s="591"/>
      <c r="HV54" s="591"/>
      <c r="HW54" s="591"/>
      <c r="HX54" s="591"/>
      <c r="HY54" s="591"/>
      <c r="HZ54" s="591"/>
      <c r="IA54" s="591"/>
      <c r="IB54" s="591"/>
      <c r="IC54" s="591"/>
      <c r="ID54" s="591"/>
      <c r="IE54" s="591"/>
      <c r="IF54" s="591"/>
      <c r="IG54" s="591"/>
      <c r="IH54" s="591"/>
      <c r="II54" s="591"/>
      <c r="IJ54" s="591"/>
      <c r="IK54" s="591"/>
      <c r="IL54" s="591"/>
      <c r="IM54" s="591"/>
      <c r="IN54" s="591"/>
      <c r="IO54" s="591"/>
      <c r="IP54" s="591"/>
      <c r="IQ54" s="591"/>
      <c r="IR54" s="591"/>
      <c r="IS54" s="591"/>
      <c r="IT54" s="591"/>
      <c r="IU54" s="591"/>
      <c r="IV54" s="591"/>
      <c r="IW54" s="591"/>
      <c r="IX54" s="591"/>
      <c r="IY54" s="591"/>
      <c r="IZ54" s="591"/>
      <c r="JA54" s="591"/>
      <c r="JB54" s="591"/>
      <c r="JC54" s="591"/>
      <c r="JD54" s="591"/>
      <c r="JE54" s="591"/>
      <c r="JF54" s="591"/>
      <c r="JG54" s="591"/>
      <c r="JH54" s="591"/>
      <c r="JI54" s="591"/>
      <c r="JJ54" s="591"/>
    </row>
    <row r="55" spans="1:270" s="598" customFormat="1" ht="54" customHeight="1" x14ac:dyDescent="0.2">
      <c r="A55" s="667">
        <v>10</v>
      </c>
      <c r="B55" s="668"/>
      <c r="C55" s="621" t="s">
        <v>247</v>
      </c>
      <c r="D55" s="655" t="str">
        <f t="shared" si="2"/>
        <v>N/A</v>
      </c>
      <c r="E55" s="1214"/>
      <c r="F55" s="1214"/>
      <c r="G55" s="1215"/>
      <c r="H55" s="1215"/>
      <c r="I55" s="1215"/>
      <c r="J55" s="1216"/>
      <c r="K55" s="654"/>
      <c r="L55" s="612"/>
      <c r="M55" s="591"/>
      <c r="N55" s="591"/>
      <c r="O55" s="591"/>
      <c r="P55" s="591"/>
      <c r="Q55" s="591"/>
      <c r="R55" s="591"/>
      <c r="S55" s="591"/>
      <c r="T55" s="591"/>
      <c r="U55" s="591"/>
      <c r="V55" s="591"/>
      <c r="W55" s="591"/>
      <c r="X55" s="591"/>
      <c r="Y55" s="591"/>
      <c r="Z55" s="591"/>
      <c r="AA55" s="591"/>
      <c r="AB55" s="591"/>
      <c r="AC55" s="591"/>
      <c r="AD55" s="591"/>
      <c r="AE55" s="591"/>
      <c r="AF55" s="591"/>
      <c r="AG55" s="591"/>
      <c r="AH55" s="591"/>
      <c r="AI55" s="591"/>
      <c r="AJ55" s="591"/>
      <c r="AK55" s="591"/>
      <c r="AL55" s="591"/>
      <c r="AM55" s="591"/>
      <c r="AN55" s="591"/>
      <c r="AO55" s="591"/>
      <c r="AP55" s="591"/>
      <c r="AQ55" s="591"/>
      <c r="AR55" s="591"/>
      <c r="AS55" s="591"/>
      <c r="AT55" s="591"/>
      <c r="AU55" s="591"/>
      <c r="AV55" s="591"/>
      <c r="AW55" s="591"/>
      <c r="AX55" s="591"/>
      <c r="AY55" s="591"/>
      <c r="AZ55" s="591"/>
      <c r="BA55" s="591"/>
      <c r="BB55" s="591"/>
      <c r="BC55" s="591"/>
      <c r="BD55" s="591"/>
      <c r="BE55" s="591"/>
      <c r="BF55" s="591"/>
      <c r="BG55" s="591"/>
      <c r="BH55" s="591"/>
      <c r="BI55" s="591"/>
      <c r="BJ55" s="591"/>
      <c r="BK55" s="591"/>
      <c r="BL55" s="591"/>
      <c r="BM55" s="591"/>
      <c r="BN55" s="591"/>
      <c r="BO55" s="591"/>
      <c r="BP55" s="591"/>
      <c r="BQ55" s="591"/>
      <c r="BR55" s="591"/>
      <c r="BS55" s="591"/>
      <c r="BT55" s="591"/>
      <c r="BU55" s="591"/>
      <c r="BV55" s="591"/>
      <c r="BW55" s="591"/>
      <c r="BX55" s="591"/>
      <c r="BY55" s="591"/>
      <c r="BZ55" s="591"/>
      <c r="CA55" s="591"/>
      <c r="CB55" s="591"/>
      <c r="CC55" s="591"/>
      <c r="CD55" s="591"/>
      <c r="CE55" s="591"/>
      <c r="CF55" s="591"/>
      <c r="CG55" s="591"/>
      <c r="CH55" s="591"/>
      <c r="CI55" s="591"/>
      <c r="CJ55" s="591"/>
      <c r="CK55" s="591"/>
      <c r="CL55" s="591"/>
      <c r="CM55" s="591"/>
      <c r="CN55" s="591"/>
      <c r="CO55" s="591"/>
      <c r="CP55" s="591"/>
      <c r="CQ55" s="591"/>
      <c r="CR55" s="591"/>
      <c r="CS55" s="591"/>
      <c r="CT55" s="591"/>
      <c r="CU55" s="591"/>
      <c r="CV55" s="591"/>
      <c r="CW55" s="591"/>
      <c r="CX55" s="591"/>
      <c r="CY55" s="591"/>
      <c r="CZ55" s="591"/>
      <c r="DA55" s="591"/>
      <c r="DB55" s="591"/>
      <c r="DC55" s="591"/>
      <c r="DD55" s="591"/>
      <c r="DE55" s="591"/>
      <c r="DF55" s="591"/>
      <c r="DG55" s="591"/>
      <c r="DH55" s="591"/>
      <c r="DI55" s="591"/>
      <c r="DJ55" s="591"/>
      <c r="DK55" s="591"/>
      <c r="DL55" s="591"/>
      <c r="DM55" s="591"/>
      <c r="DN55" s="591"/>
      <c r="DO55" s="591"/>
      <c r="DP55" s="591"/>
      <c r="DQ55" s="591"/>
      <c r="DR55" s="591"/>
      <c r="DS55" s="591"/>
      <c r="DT55" s="591"/>
      <c r="DU55" s="591"/>
      <c r="DV55" s="591"/>
      <c r="DW55" s="591"/>
      <c r="DX55" s="591"/>
      <c r="DY55" s="591"/>
      <c r="DZ55" s="591"/>
      <c r="EA55" s="591"/>
      <c r="EB55" s="591"/>
      <c r="EC55" s="591"/>
      <c r="ED55" s="591"/>
      <c r="EE55" s="591"/>
      <c r="EF55" s="591"/>
      <c r="EG55" s="591"/>
      <c r="EH55" s="591"/>
      <c r="EI55" s="591"/>
      <c r="EJ55" s="591"/>
      <c r="EK55" s="591"/>
      <c r="EL55" s="591"/>
      <c r="EM55" s="591"/>
      <c r="EN55" s="591"/>
      <c r="EO55" s="591"/>
      <c r="EP55" s="591"/>
      <c r="EQ55" s="591"/>
      <c r="ER55" s="591"/>
      <c r="ES55" s="591"/>
      <c r="ET55" s="591"/>
      <c r="EU55" s="591"/>
      <c r="EV55" s="591"/>
      <c r="EW55" s="591"/>
      <c r="EX55" s="591"/>
      <c r="EY55" s="591"/>
      <c r="EZ55" s="591"/>
      <c r="FA55" s="591"/>
      <c r="FB55" s="591"/>
      <c r="FC55" s="591"/>
      <c r="FD55" s="591"/>
      <c r="FE55" s="591"/>
      <c r="FF55" s="591"/>
      <c r="FG55" s="591"/>
      <c r="FH55" s="591"/>
      <c r="FI55" s="591"/>
      <c r="FJ55" s="591"/>
      <c r="FK55" s="591"/>
      <c r="FL55" s="591"/>
      <c r="FM55" s="591"/>
      <c r="FN55" s="591"/>
      <c r="FO55" s="591"/>
      <c r="FP55" s="591"/>
      <c r="FQ55" s="591"/>
      <c r="FR55" s="591"/>
      <c r="FS55" s="591"/>
      <c r="FT55" s="591"/>
      <c r="FU55" s="591"/>
      <c r="FV55" s="591"/>
      <c r="FW55" s="591"/>
      <c r="FX55" s="591"/>
      <c r="FY55" s="591"/>
      <c r="FZ55" s="591"/>
      <c r="GA55" s="591"/>
      <c r="GB55" s="591"/>
      <c r="GC55" s="591"/>
      <c r="GD55" s="591"/>
      <c r="GE55" s="591"/>
      <c r="GF55" s="591"/>
      <c r="GG55" s="591"/>
      <c r="GH55" s="591"/>
      <c r="GI55" s="591"/>
      <c r="GJ55" s="591"/>
      <c r="GK55" s="591"/>
      <c r="GL55" s="591"/>
      <c r="GM55" s="591"/>
      <c r="GN55" s="591"/>
      <c r="GO55" s="591"/>
      <c r="GP55" s="591"/>
      <c r="GQ55" s="591"/>
      <c r="GR55" s="591"/>
      <c r="GS55" s="591"/>
      <c r="GT55" s="591"/>
      <c r="GU55" s="591"/>
      <c r="GV55" s="591"/>
      <c r="GW55" s="591"/>
      <c r="GX55" s="591"/>
      <c r="GY55" s="591"/>
      <c r="GZ55" s="591"/>
      <c r="HA55" s="591"/>
      <c r="HB55" s="591"/>
      <c r="HC55" s="591"/>
      <c r="HD55" s="591"/>
      <c r="HE55" s="591"/>
      <c r="HF55" s="591"/>
      <c r="HG55" s="591"/>
      <c r="HH55" s="591"/>
      <c r="HI55" s="591"/>
      <c r="HJ55" s="591"/>
      <c r="HK55" s="591"/>
      <c r="HL55" s="591"/>
      <c r="HM55" s="591"/>
      <c r="HN55" s="591"/>
      <c r="HO55" s="591"/>
      <c r="HP55" s="591"/>
      <c r="HQ55" s="591"/>
      <c r="HR55" s="591"/>
      <c r="HS55" s="591"/>
      <c r="HT55" s="591"/>
      <c r="HU55" s="591"/>
      <c r="HV55" s="591"/>
      <c r="HW55" s="591"/>
      <c r="HX55" s="591"/>
      <c r="HY55" s="591"/>
      <c r="HZ55" s="591"/>
      <c r="IA55" s="591"/>
      <c r="IB55" s="591"/>
      <c r="IC55" s="591"/>
      <c r="ID55" s="591"/>
      <c r="IE55" s="591"/>
      <c r="IF55" s="591"/>
      <c r="IG55" s="591"/>
      <c r="IH55" s="591"/>
      <c r="II55" s="591"/>
      <c r="IJ55" s="591"/>
      <c r="IK55" s="591"/>
      <c r="IL55" s="591"/>
      <c r="IM55" s="591"/>
      <c r="IN55" s="591"/>
      <c r="IO55" s="591"/>
      <c r="IP55" s="591"/>
      <c r="IQ55" s="591"/>
      <c r="IR55" s="591"/>
      <c r="IS55" s="591"/>
      <c r="IT55" s="591"/>
      <c r="IU55" s="591"/>
      <c r="IV55" s="591"/>
      <c r="IW55" s="591"/>
      <c r="IX55" s="591"/>
      <c r="IY55" s="591"/>
      <c r="IZ55" s="591"/>
      <c r="JA55" s="591"/>
      <c r="JB55" s="591"/>
      <c r="JC55" s="591"/>
      <c r="JD55" s="591"/>
      <c r="JE55" s="591"/>
      <c r="JF55" s="591"/>
      <c r="JG55" s="591"/>
      <c r="JH55" s="591"/>
      <c r="JI55" s="591"/>
      <c r="JJ55" s="591"/>
    </row>
    <row r="56" spans="1:270" s="598" customFormat="1" ht="39" customHeight="1" x14ac:dyDescent="0.2">
      <c r="A56" s="669" t="s">
        <v>335</v>
      </c>
      <c r="B56" s="670"/>
      <c r="C56" s="628" t="s">
        <v>292</v>
      </c>
      <c r="D56" s="658" t="str">
        <f t="shared" si="2"/>
        <v>N/A</v>
      </c>
      <c r="E56" s="1214"/>
      <c r="F56" s="1214"/>
      <c r="G56" s="1215"/>
      <c r="H56" s="1215"/>
      <c r="I56" s="1215"/>
      <c r="J56" s="1216"/>
      <c r="K56" s="654"/>
      <c r="L56" s="612"/>
      <c r="M56" s="591"/>
      <c r="N56" s="591"/>
      <c r="O56" s="591"/>
      <c r="P56" s="591"/>
      <c r="Q56" s="591"/>
      <c r="R56" s="591"/>
      <c r="S56" s="591"/>
      <c r="T56" s="591"/>
      <c r="U56" s="591"/>
      <c r="V56" s="591"/>
      <c r="W56" s="591"/>
      <c r="X56" s="591"/>
      <c r="Y56" s="591"/>
      <c r="Z56" s="591"/>
      <c r="AA56" s="591"/>
      <c r="AB56" s="591"/>
      <c r="AC56" s="591"/>
      <c r="AD56" s="591"/>
      <c r="AE56" s="591"/>
      <c r="AF56" s="591"/>
      <c r="AG56" s="591"/>
      <c r="AH56" s="591"/>
      <c r="AI56" s="591"/>
      <c r="AJ56" s="591"/>
      <c r="AK56" s="591"/>
      <c r="AL56" s="591"/>
      <c r="AM56" s="591"/>
      <c r="AN56" s="591"/>
      <c r="AO56" s="591"/>
      <c r="AP56" s="591"/>
      <c r="AQ56" s="591"/>
      <c r="AR56" s="591"/>
      <c r="AS56" s="591"/>
      <c r="AT56" s="591"/>
      <c r="AU56" s="591"/>
      <c r="AV56" s="591"/>
      <c r="AW56" s="591"/>
      <c r="AX56" s="591"/>
      <c r="AY56" s="591"/>
      <c r="AZ56" s="591"/>
      <c r="BA56" s="591"/>
      <c r="BB56" s="591"/>
      <c r="BC56" s="591"/>
      <c r="BD56" s="591"/>
      <c r="BE56" s="591"/>
      <c r="BF56" s="591"/>
      <c r="BG56" s="591"/>
      <c r="BH56" s="591"/>
      <c r="BI56" s="591"/>
      <c r="BJ56" s="591"/>
      <c r="BK56" s="591"/>
      <c r="BL56" s="591"/>
      <c r="BM56" s="591"/>
      <c r="BN56" s="591"/>
      <c r="BO56" s="591"/>
      <c r="BP56" s="591"/>
      <c r="BQ56" s="591"/>
      <c r="BR56" s="591"/>
      <c r="BS56" s="591"/>
      <c r="BT56" s="591"/>
      <c r="BU56" s="591"/>
      <c r="BV56" s="591"/>
      <c r="BW56" s="591"/>
      <c r="BX56" s="591"/>
      <c r="BY56" s="591"/>
      <c r="BZ56" s="591"/>
      <c r="CA56" s="591"/>
      <c r="CB56" s="591"/>
      <c r="CC56" s="591"/>
      <c r="CD56" s="591"/>
      <c r="CE56" s="591"/>
      <c r="CF56" s="591"/>
      <c r="CG56" s="591"/>
      <c r="CH56" s="591"/>
      <c r="CI56" s="591"/>
      <c r="CJ56" s="591"/>
      <c r="CK56" s="591"/>
      <c r="CL56" s="591"/>
      <c r="CM56" s="591"/>
      <c r="CN56" s="591"/>
      <c r="CO56" s="591"/>
      <c r="CP56" s="591"/>
      <c r="CQ56" s="591"/>
      <c r="CR56" s="591"/>
      <c r="CS56" s="591"/>
      <c r="CT56" s="591"/>
      <c r="CU56" s="591"/>
      <c r="CV56" s="591"/>
      <c r="CW56" s="591"/>
      <c r="CX56" s="591"/>
      <c r="CY56" s="591"/>
      <c r="CZ56" s="591"/>
      <c r="DA56" s="591"/>
      <c r="DB56" s="591"/>
      <c r="DC56" s="591"/>
      <c r="DD56" s="591"/>
      <c r="DE56" s="591"/>
      <c r="DF56" s="591"/>
      <c r="DG56" s="591"/>
      <c r="DH56" s="591"/>
      <c r="DI56" s="591"/>
      <c r="DJ56" s="591"/>
      <c r="DK56" s="591"/>
      <c r="DL56" s="591"/>
      <c r="DM56" s="591"/>
      <c r="DN56" s="591"/>
      <c r="DO56" s="591"/>
      <c r="DP56" s="591"/>
      <c r="DQ56" s="591"/>
      <c r="DR56" s="591"/>
      <c r="DS56" s="591"/>
      <c r="DT56" s="591"/>
      <c r="DU56" s="591"/>
      <c r="DV56" s="591"/>
      <c r="DW56" s="591"/>
      <c r="DX56" s="591"/>
      <c r="DY56" s="591"/>
      <c r="DZ56" s="591"/>
      <c r="EA56" s="591"/>
      <c r="EB56" s="591"/>
      <c r="EC56" s="591"/>
      <c r="ED56" s="591"/>
      <c r="EE56" s="591"/>
      <c r="EF56" s="591"/>
      <c r="EG56" s="591"/>
      <c r="EH56" s="591"/>
      <c r="EI56" s="591"/>
      <c r="EJ56" s="591"/>
      <c r="EK56" s="591"/>
      <c r="EL56" s="591"/>
      <c r="EM56" s="591"/>
      <c r="EN56" s="591"/>
      <c r="EO56" s="591"/>
      <c r="EP56" s="591"/>
      <c r="EQ56" s="591"/>
      <c r="ER56" s="591"/>
      <c r="ES56" s="591"/>
      <c r="ET56" s="591"/>
      <c r="EU56" s="591"/>
      <c r="EV56" s="591"/>
      <c r="EW56" s="591"/>
      <c r="EX56" s="591"/>
      <c r="EY56" s="591"/>
      <c r="EZ56" s="591"/>
      <c r="FA56" s="591"/>
      <c r="FB56" s="591"/>
      <c r="FC56" s="591"/>
      <c r="FD56" s="591"/>
      <c r="FE56" s="591"/>
      <c r="FF56" s="591"/>
      <c r="FG56" s="591"/>
      <c r="FH56" s="591"/>
      <c r="FI56" s="591"/>
      <c r="FJ56" s="591"/>
      <c r="FK56" s="591"/>
      <c r="FL56" s="591"/>
      <c r="FM56" s="591"/>
      <c r="FN56" s="591"/>
      <c r="FO56" s="591"/>
      <c r="FP56" s="591"/>
      <c r="FQ56" s="591"/>
      <c r="FR56" s="591"/>
      <c r="FS56" s="591"/>
      <c r="FT56" s="591"/>
      <c r="FU56" s="591"/>
      <c r="FV56" s="591"/>
      <c r="FW56" s="591"/>
      <c r="FX56" s="591"/>
      <c r="FY56" s="591"/>
      <c r="FZ56" s="591"/>
      <c r="GA56" s="591"/>
      <c r="GB56" s="591"/>
      <c r="GC56" s="591"/>
      <c r="GD56" s="591"/>
      <c r="GE56" s="591"/>
      <c r="GF56" s="591"/>
      <c r="GG56" s="591"/>
      <c r="GH56" s="591"/>
      <c r="GI56" s="591"/>
      <c r="GJ56" s="591"/>
      <c r="GK56" s="591"/>
      <c r="GL56" s="591"/>
      <c r="GM56" s="591"/>
      <c r="GN56" s="591"/>
      <c r="GO56" s="591"/>
      <c r="GP56" s="591"/>
      <c r="GQ56" s="591"/>
      <c r="GR56" s="591"/>
      <c r="GS56" s="591"/>
      <c r="GT56" s="591"/>
      <c r="GU56" s="591"/>
      <c r="GV56" s="591"/>
      <c r="GW56" s="591"/>
      <c r="GX56" s="591"/>
      <c r="GY56" s="591"/>
      <c r="GZ56" s="591"/>
      <c r="HA56" s="591"/>
      <c r="HB56" s="591"/>
      <c r="HC56" s="591"/>
      <c r="HD56" s="591"/>
      <c r="HE56" s="591"/>
      <c r="HF56" s="591"/>
      <c r="HG56" s="591"/>
      <c r="HH56" s="591"/>
      <c r="HI56" s="591"/>
      <c r="HJ56" s="591"/>
      <c r="HK56" s="591"/>
      <c r="HL56" s="591"/>
      <c r="HM56" s="591"/>
      <c r="HN56" s="591"/>
      <c r="HO56" s="591"/>
      <c r="HP56" s="591"/>
      <c r="HQ56" s="591"/>
      <c r="HR56" s="591"/>
      <c r="HS56" s="591"/>
      <c r="HT56" s="591"/>
      <c r="HU56" s="591"/>
      <c r="HV56" s="591"/>
      <c r="HW56" s="591"/>
      <c r="HX56" s="591"/>
      <c r="HY56" s="591"/>
      <c r="HZ56" s="591"/>
      <c r="IA56" s="591"/>
      <c r="IB56" s="591"/>
      <c r="IC56" s="591"/>
      <c r="ID56" s="591"/>
      <c r="IE56" s="591"/>
      <c r="IF56" s="591"/>
      <c r="IG56" s="591"/>
      <c r="IH56" s="591"/>
      <c r="II56" s="591"/>
      <c r="IJ56" s="591"/>
      <c r="IK56" s="591"/>
      <c r="IL56" s="591"/>
      <c r="IM56" s="591"/>
      <c r="IN56" s="591"/>
      <c r="IO56" s="591"/>
      <c r="IP56" s="591"/>
      <c r="IQ56" s="591"/>
      <c r="IR56" s="591"/>
      <c r="IS56" s="591"/>
      <c r="IT56" s="591"/>
      <c r="IU56" s="591"/>
      <c r="IV56" s="591"/>
      <c r="IW56" s="591"/>
      <c r="IX56" s="591"/>
      <c r="IY56" s="591"/>
      <c r="IZ56" s="591"/>
      <c r="JA56" s="591"/>
      <c r="JB56" s="591"/>
      <c r="JC56" s="591"/>
      <c r="JD56" s="591"/>
      <c r="JE56" s="591"/>
      <c r="JF56" s="591"/>
      <c r="JG56" s="591"/>
      <c r="JH56" s="591"/>
      <c r="JI56" s="591"/>
      <c r="JJ56" s="591"/>
    </row>
    <row r="57" spans="1:270" s="598" customFormat="1" ht="41.25" customHeight="1" x14ac:dyDescent="0.2">
      <c r="A57" s="669" t="s">
        <v>336</v>
      </c>
      <c r="B57" s="670"/>
      <c r="C57" s="628" t="s">
        <v>295</v>
      </c>
      <c r="D57" s="658" t="str">
        <f t="shared" si="2"/>
        <v>N/A</v>
      </c>
      <c r="E57" s="1214"/>
      <c r="F57" s="1214"/>
      <c r="G57" s="1215"/>
      <c r="H57" s="1215"/>
      <c r="I57" s="1215"/>
      <c r="J57" s="1216"/>
      <c r="K57" s="654"/>
      <c r="L57" s="612"/>
      <c r="M57" s="591"/>
      <c r="N57" s="591"/>
      <c r="O57" s="591"/>
      <c r="P57" s="591"/>
      <c r="Q57" s="591"/>
      <c r="R57" s="591"/>
      <c r="S57" s="591"/>
      <c r="T57" s="591"/>
      <c r="U57" s="591"/>
      <c r="V57" s="591"/>
      <c r="W57" s="591"/>
      <c r="X57" s="591"/>
      <c r="Y57" s="591"/>
      <c r="Z57" s="591"/>
      <c r="AA57" s="591"/>
      <c r="AB57" s="591"/>
      <c r="AC57" s="591"/>
      <c r="AD57" s="591"/>
      <c r="AE57" s="591"/>
      <c r="AF57" s="591"/>
      <c r="AG57" s="591"/>
      <c r="AH57" s="591"/>
      <c r="AI57" s="591"/>
      <c r="AJ57" s="591"/>
      <c r="AK57" s="591"/>
      <c r="AL57" s="591"/>
      <c r="AM57" s="591"/>
      <c r="AN57" s="591"/>
      <c r="AO57" s="591"/>
      <c r="AP57" s="591"/>
      <c r="AQ57" s="591"/>
      <c r="AR57" s="591"/>
      <c r="AS57" s="591"/>
      <c r="AT57" s="591"/>
      <c r="AU57" s="591"/>
      <c r="AV57" s="591"/>
      <c r="AW57" s="591"/>
      <c r="AX57" s="591"/>
      <c r="AY57" s="591"/>
      <c r="AZ57" s="591"/>
      <c r="BA57" s="591"/>
      <c r="BB57" s="591"/>
      <c r="BC57" s="591"/>
      <c r="BD57" s="591"/>
      <c r="BE57" s="591"/>
      <c r="BF57" s="591"/>
      <c r="BG57" s="591"/>
      <c r="BH57" s="591"/>
      <c r="BI57" s="591"/>
      <c r="BJ57" s="591"/>
      <c r="BK57" s="591"/>
      <c r="BL57" s="591"/>
      <c r="BM57" s="591"/>
      <c r="BN57" s="591"/>
      <c r="BO57" s="591"/>
      <c r="BP57" s="591"/>
      <c r="BQ57" s="591"/>
      <c r="BR57" s="591"/>
      <c r="BS57" s="591"/>
      <c r="BT57" s="591"/>
      <c r="BU57" s="591"/>
      <c r="BV57" s="591"/>
      <c r="BW57" s="591"/>
      <c r="BX57" s="591"/>
      <c r="BY57" s="591"/>
      <c r="BZ57" s="591"/>
      <c r="CA57" s="591"/>
      <c r="CB57" s="591"/>
      <c r="CC57" s="591"/>
      <c r="CD57" s="591"/>
      <c r="CE57" s="591"/>
      <c r="CF57" s="591"/>
      <c r="CG57" s="591"/>
      <c r="CH57" s="591"/>
      <c r="CI57" s="591"/>
      <c r="CJ57" s="591"/>
      <c r="CK57" s="591"/>
      <c r="CL57" s="591"/>
      <c r="CM57" s="591"/>
      <c r="CN57" s="591"/>
      <c r="CO57" s="591"/>
      <c r="CP57" s="591"/>
      <c r="CQ57" s="591"/>
      <c r="CR57" s="591"/>
      <c r="CS57" s="591"/>
      <c r="CT57" s="591"/>
      <c r="CU57" s="591"/>
      <c r="CV57" s="591"/>
      <c r="CW57" s="591"/>
      <c r="CX57" s="591"/>
      <c r="CY57" s="591"/>
      <c r="CZ57" s="591"/>
      <c r="DA57" s="591"/>
      <c r="DB57" s="591"/>
      <c r="DC57" s="591"/>
      <c r="DD57" s="591"/>
      <c r="DE57" s="591"/>
      <c r="DF57" s="591"/>
      <c r="DG57" s="591"/>
      <c r="DH57" s="591"/>
      <c r="DI57" s="591"/>
      <c r="DJ57" s="591"/>
      <c r="DK57" s="591"/>
      <c r="DL57" s="591"/>
      <c r="DM57" s="591"/>
      <c r="DN57" s="591"/>
      <c r="DO57" s="591"/>
      <c r="DP57" s="591"/>
      <c r="DQ57" s="591"/>
      <c r="DR57" s="591"/>
      <c r="DS57" s="591"/>
      <c r="DT57" s="591"/>
      <c r="DU57" s="591"/>
      <c r="DV57" s="591"/>
      <c r="DW57" s="591"/>
      <c r="DX57" s="591"/>
      <c r="DY57" s="591"/>
      <c r="DZ57" s="591"/>
      <c r="EA57" s="591"/>
      <c r="EB57" s="591"/>
      <c r="EC57" s="591"/>
      <c r="ED57" s="591"/>
      <c r="EE57" s="591"/>
      <c r="EF57" s="591"/>
      <c r="EG57" s="591"/>
      <c r="EH57" s="591"/>
      <c r="EI57" s="591"/>
      <c r="EJ57" s="591"/>
      <c r="EK57" s="591"/>
      <c r="EL57" s="591"/>
      <c r="EM57" s="591"/>
      <c r="EN57" s="591"/>
      <c r="EO57" s="591"/>
      <c r="EP57" s="591"/>
      <c r="EQ57" s="591"/>
      <c r="ER57" s="591"/>
      <c r="ES57" s="591"/>
      <c r="ET57" s="591"/>
      <c r="EU57" s="591"/>
      <c r="EV57" s="591"/>
      <c r="EW57" s="591"/>
      <c r="EX57" s="591"/>
      <c r="EY57" s="591"/>
      <c r="EZ57" s="591"/>
      <c r="FA57" s="591"/>
      <c r="FB57" s="591"/>
      <c r="FC57" s="591"/>
      <c r="FD57" s="591"/>
      <c r="FE57" s="591"/>
      <c r="FF57" s="591"/>
      <c r="FG57" s="591"/>
      <c r="FH57" s="591"/>
      <c r="FI57" s="591"/>
      <c r="FJ57" s="591"/>
      <c r="FK57" s="591"/>
      <c r="FL57" s="591"/>
      <c r="FM57" s="591"/>
      <c r="FN57" s="591"/>
      <c r="FO57" s="591"/>
      <c r="FP57" s="591"/>
      <c r="FQ57" s="591"/>
      <c r="FR57" s="591"/>
      <c r="FS57" s="591"/>
      <c r="FT57" s="591"/>
      <c r="FU57" s="591"/>
      <c r="FV57" s="591"/>
      <c r="FW57" s="591"/>
      <c r="FX57" s="591"/>
      <c r="FY57" s="591"/>
      <c r="FZ57" s="591"/>
      <c r="GA57" s="591"/>
      <c r="GB57" s="591"/>
      <c r="GC57" s="591"/>
      <c r="GD57" s="591"/>
      <c r="GE57" s="591"/>
      <c r="GF57" s="591"/>
      <c r="GG57" s="591"/>
      <c r="GH57" s="591"/>
      <c r="GI57" s="591"/>
      <c r="GJ57" s="591"/>
      <c r="GK57" s="591"/>
      <c r="GL57" s="591"/>
      <c r="GM57" s="591"/>
      <c r="GN57" s="591"/>
      <c r="GO57" s="591"/>
      <c r="GP57" s="591"/>
      <c r="GQ57" s="591"/>
      <c r="GR57" s="591"/>
      <c r="GS57" s="591"/>
      <c r="GT57" s="591"/>
      <c r="GU57" s="591"/>
      <c r="GV57" s="591"/>
      <c r="GW57" s="591"/>
      <c r="GX57" s="591"/>
      <c r="GY57" s="591"/>
      <c r="GZ57" s="591"/>
      <c r="HA57" s="591"/>
      <c r="HB57" s="591"/>
      <c r="HC57" s="591"/>
      <c r="HD57" s="591"/>
      <c r="HE57" s="591"/>
      <c r="HF57" s="591"/>
      <c r="HG57" s="591"/>
      <c r="HH57" s="591"/>
      <c r="HI57" s="591"/>
      <c r="HJ57" s="591"/>
      <c r="HK57" s="591"/>
      <c r="HL57" s="591"/>
      <c r="HM57" s="591"/>
      <c r="HN57" s="591"/>
      <c r="HO57" s="591"/>
      <c r="HP57" s="591"/>
      <c r="HQ57" s="591"/>
      <c r="HR57" s="591"/>
      <c r="HS57" s="591"/>
      <c r="HT57" s="591"/>
      <c r="HU57" s="591"/>
      <c r="HV57" s="591"/>
      <c r="HW57" s="591"/>
      <c r="HX57" s="591"/>
      <c r="HY57" s="591"/>
      <c r="HZ57" s="591"/>
      <c r="IA57" s="591"/>
      <c r="IB57" s="591"/>
      <c r="IC57" s="591"/>
      <c r="ID57" s="591"/>
      <c r="IE57" s="591"/>
      <c r="IF57" s="591"/>
      <c r="IG57" s="591"/>
      <c r="IH57" s="591"/>
      <c r="II57" s="591"/>
      <c r="IJ57" s="591"/>
      <c r="IK57" s="591"/>
      <c r="IL57" s="591"/>
      <c r="IM57" s="591"/>
      <c r="IN57" s="591"/>
      <c r="IO57" s="591"/>
      <c r="IP57" s="591"/>
      <c r="IQ57" s="591"/>
      <c r="IR57" s="591"/>
      <c r="IS57" s="591"/>
      <c r="IT57" s="591"/>
      <c r="IU57" s="591"/>
      <c r="IV57" s="591"/>
      <c r="IW57" s="591"/>
      <c r="IX57" s="591"/>
      <c r="IY57" s="591"/>
      <c r="IZ57" s="591"/>
      <c r="JA57" s="591"/>
      <c r="JB57" s="591"/>
      <c r="JC57" s="591"/>
      <c r="JD57" s="591"/>
      <c r="JE57" s="591"/>
      <c r="JF57" s="591"/>
      <c r="JG57" s="591"/>
      <c r="JH57" s="591"/>
      <c r="JI57" s="591"/>
      <c r="JJ57" s="591"/>
    </row>
    <row r="58" spans="1:270" s="613" customFormat="1" ht="30" hidden="1" customHeight="1" x14ac:dyDescent="0.2">
      <c r="A58" s="1150" t="s">
        <v>303</v>
      </c>
      <c r="B58" s="1151"/>
      <c r="C58" s="1151"/>
      <c r="D58" s="659" t="str">
        <f>IF(AND(D56="N/A",D56="N/A"),"N/A",ROUND(AVERAGE(D56:D57),2))</f>
        <v>N/A</v>
      </c>
      <c r="E58" s="1229"/>
      <c r="F58" s="1229"/>
      <c r="G58" s="1229"/>
      <c r="H58" s="1229"/>
      <c r="I58" s="1229"/>
      <c r="J58" s="1230"/>
      <c r="K58" s="654"/>
      <c r="L58" s="612"/>
      <c r="M58" s="591"/>
      <c r="N58" s="591"/>
      <c r="O58" s="591"/>
      <c r="P58" s="591"/>
      <c r="Q58" s="591"/>
      <c r="R58" s="591"/>
      <c r="S58" s="591"/>
      <c r="T58" s="591"/>
      <c r="U58" s="591"/>
      <c r="V58" s="591"/>
      <c r="W58" s="591"/>
      <c r="X58" s="591"/>
      <c r="Y58" s="591"/>
      <c r="Z58" s="591"/>
      <c r="AA58" s="591"/>
      <c r="AB58" s="591"/>
      <c r="AC58" s="591"/>
      <c r="AD58" s="591"/>
      <c r="AE58" s="591"/>
      <c r="AF58" s="591"/>
      <c r="AG58" s="591"/>
      <c r="AH58" s="591"/>
      <c r="AI58" s="591"/>
      <c r="AJ58" s="591"/>
      <c r="AK58" s="591"/>
      <c r="AL58" s="591"/>
      <c r="AM58" s="591"/>
      <c r="AN58" s="591"/>
      <c r="AO58" s="591"/>
      <c r="AP58" s="591"/>
      <c r="AQ58" s="591"/>
      <c r="AR58" s="591"/>
      <c r="AS58" s="591"/>
      <c r="AT58" s="591"/>
      <c r="AU58" s="591"/>
      <c r="AV58" s="591"/>
      <c r="AW58" s="591"/>
      <c r="AX58" s="591"/>
      <c r="AY58" s="591"/>
      <c r="AZ58" s="591"/>
      <c r="BA58" s="591"/>
      <c r="BB58" s="591"/>
      <c r="BC58" s="591"/>
      <c r="BD58" s="591"/>
      <c r="BE58" s="591"/>
      <c r="BF58" s="591"/>
      <c r="BG58" s="591"/>
      <c r="BH58" s="591"/>
      <c r="BI58" s="591"/>
      <c r="BJ58" s="591"/>
      <c r="BK58" s="591"/>
      <c r="BL58" s="591"/>
      <c r="BM58" s="591"/>
      <c r="BN58" s="591"/>
      <c r="BO58" s="591"/>
      <c r="BP58" s="591"/>
      <c r="BQ58" s="591"/>
      <c r="BR58" s="591"/>
      <c r="BS58" s="591"/>
      <c r="BT58" s="591"/>
      <c r="BU58" s="591"/>
      <c r="BV58" s="591"/>
      <c r="BW58" s="591"/>
      <c r="BX58" s="591"/>
      <c r="BY58" s="591"/>
      <c r="BZ58" s="591"/>
      <c r="CA58" s="591"/>
      <c r="CB58" s="591"/>
      <c r="CC58" s="591"/>
      <c r="CD58" s="591"/>
      <c r="CE58" s="591"/>
      <c r="CF58" s="591"/>
      <c r="CG58" s="591"/>
      <c r="CH58" s="591"/>
      <c r="CI58" s="591"/>
      <c r="CJ58" s="591"/>
      <c r="CK58" s="591"/>
      <c r="CL58" s="591"/>
      <c r="CM58" s="591"/>
      <c r="CN58" s="591"/>
      <c r="CO58" s="591"/>
      <c r="CP58" s="591"/>
      <c r="CQ58" s="591"/>
      <c r="CR58" s="591"/>
      <c r="CS58" s="591"/>
      <c r="CT58" s="591"/>
      <c r="CU58" s="591"/>
      <c r="CV58" s="591"/>
      <c r="CW58" s="591"/>
      <c r="CX58" s="591"/>
      <c r="CY58" s="591"/>
      <c r="CZ58" s="591"/>
      <c r="DA58" s="591"/>
      <c r="DB58" s="591"/>
      <c r="DC58" s="591"/>
      <c r="DD58" s="591"/>
      <c r="DE58" s="591"/>
      <c r="DF58" s="591"/>
      <c r="DG58" s="591"/>
      <c r="DH58" s="591"/>
      <c r="DI58" s="591"/>
      <c r="DJ58" s="591"/>
      <c r="DK58" s="591"/>
      <c r="DL58" s="591"/>
      <c r="DM58" s="591"/>
      <c r="DN58" s="591"/>
      <c r="DO58" s="591"/>
      <c r="DP58" s="591"/>
      <c r="DQ58" s="591"/>
      <c r="DR58" s="591"/>
      <c r="DS58" s="591"/>
      <c r="DT58" s="591"/>
      <c r="DU58" s="591"/>
      <c r="DV58" s="591"/>
      <c r="DW58" s="591"/>
      <c r="DX58" s="591"/>
      <c r="DY58" s="591"/>
      <c r="DZ58" s="591"/>
      <c r="EA58" s="591"/>
      <c r="EB58" s="591"/>
      <c r="EC58" s="591"/>
      <c r="ED58" s="591"/>
      <c r="EE58" s="591"/>
      <c r="EF58" s="591"/>
      <c r="EG58" s="591"/>
      <c r="EH58" s="591"/>
      <c r="EI58" s="591"/>
      <c r="EJ58" s="591"/>
      <c r="EK58" s="591"/>
      <c r="EL58" s="591"/>
      <c r="EM58" s="591"/>
      <c r="EN58" s="591"/>
      <c r="EO58" s="591"/>
      <c r="EP58" s="591"/>
      <c r="EQ58" s="591"/>
      <c r="ER58" s="591"/>
      <c r="ES58" s="591"/>
      <c r="ET58" s="591"/>
      <c r="EU58" s="591"/>
      <c r="EV58" s="591"/>
      <c r="EW58" s="591"/>
      <c r="EX58" s="591"/>
      <c r="EY58" s="591"/>
      <c r="EZ58" s="591"/>
      <c r="FA58" s="591"/>
      <c r="FB58" s="591"/>
      <c r="FC58" s="591"/>
      <c r="FD58" s="591"/>
      <c r="FE58" s="591"/>
      <c r="FF58" s="591"/>
      <c r="FG58" s="591"/>
      <c r="FH58" s="591"/>
      <c r="FI58" s="591"/>
      <c r="FJ58" s="591"/>
      <c r="FK58" s="591"/>
      <c r="FL58" s="591"/>
      <c r="FM58" s="591"/>
      <c r="FN58" s="591"/>
      <c r="FO58" s="591"/>
      <c r="FP58" s="591"/>
      <c r="FQ58" s="591"/>
      <c r="FR58" s="591"/>
      <c r="FS58" s="591"/>
      <c r="FT58" s="591"/>
      <c r="FU58" s="591"/>
      <c r="FV58" s="591"/>
      <c r="FW58" s="591"/>
      <c r="FX58" s="591"/>
      <c r="FY58" s="591"/>
      <c r="FZ58" s="591"/>
      <c r="GA58" s="591"/>
      <c r="GB58" s="591"/>
      <c r="GC58" s="591"/>
      <c r="GD58" s="591"/>
      <c r="GE58" s="591"/>
      <c r="GF58" s="591"/>
      <c r="GG58" s="591"/>
      <c r="GH58" s="591"/>
      <c r="GI58" s="591"/>
      <c r="GJ58" s="591"/>
      <c r="GK58" s="591"/>
      <c r="GL58" s="591"/>
      <c r="GM58" s="591"/>
      <c r="GN58" s="591"/>
      <c r="GO58" s="591"/>
      <c r="GP58" s="591"/>
      <c r="GQ58" s="591"/>
      <c r="GR58" s="591"/>
      <c r="GS58" s="591"/>
      <c r="GT58" s="591"/>
      <c r="GU58" s="591"/>
      <c r="GV58" s="591"/>
      <c r="GW58" s="591"/>
      <c r="GX58" s="591"/>
      <c r="GY58" s="591"/>
      <c r="GZ58" s="591"/>
      <c r="HA58" s="591"/>
      <c r="HB58" s="591"/>
      <c r="HC58" s="591"/>
      <c r="HD58" s="591"/>
      <c r="HE58" s="591"/>
      <c r="HF58" s="591"/>
      <c r="HG58" s="591"/>
      <c r="HH58" s="591"/>
      <c r="HI58" s="591"/>
      <c r="HJ58" s="591"/>
      <c r="HK58" s="591"/>
      <c r="HL58" s="591"/>
      <c r="HM58" s="591"/>
      <c r="HN58" s="591"/>
      <c r="HO58" s="591"/>
      <c r="HP58" s="591"/>
      <c r="HQ58" s="591"/>
      <c r="HR58" s="591"/>
      <c r="HS58" s="591"/>
      <c r="HT58" s="591"/>
      <c r="HU58" s="591"/>
      <c r="HV58" s="591"/>
      <c r="HW58" s="591"/>
      <c r="HX58" s="591"/>
      <c r="HY58" s="591"/>
      <c r="HZ58" s="591"/>
      <c r="IA58" s="591"/>
      <c r="IB58" s="591"/>
      <c r="IC58" s="591"/>
      <c r="ID58" s="591"/>
      <c r="IE58" s="591"/>
      <c r="IF58" s="591"/>
      <c r="IG58" s="591"/>
      <c r="IH58" s="591"/>
      <c r="II58" s="591"/>
      <c r="IJ58" s="591"/>
      <c r="IK58" s="591"/>
      <c r="IL58" s="591"/>
      <c r="IM58" s="591"/>
      <c r="IN58" s="591"/>
      <c r="IO58" s="591"/>
      <c r="IP58" s="591"/>
      <c r="IQ58" s="591"/>
      <c r="IR58" s="591"/>
      <c r="IS58" s="591"/>
      <c r="IT58" s="591"/>
      <c r="IU58" s="591"/>
      <c r="IV58" s="591"/>
      <c r="IW58" s="591"/>
      <c r="IX58" s="591"/>
      <c r="IY58" s="591"/>
      <c r="IZ58" s="591"/>
      <c r="JA58" s="591"/>
      <c r="JB58" s="591"/>
      <c r="JC58" s="591"/>
      <c r="JD58" s="591"/>
      <c r="JE58" s="591"/>
      <c r="JF58" s="591"/>
      <c r="JG58" s="591"/>
      <c r="JH58" s="591"/>
      <c r="JI58" s="591"/>
      <c r="JJ58" s="591"/>
    </row>
    <row r="59" spans="1:270" s="613" customFormat="1" ht="30" customHeight="1" x14ac:dyDescent="0.2">
      <c r="A59" s="1227" t="s">
        <v>160</v>
      </c>
      <c r="B59" s="1228"/>
      <c r="C59" s="1228"/>
      <c r="D59" s="660" t="str">
        <f>IF(AND(D60="N/A",D61="N/A",D62="N/A",D63="N/A",D64="N/A",D65="N/A",D66="N/A",D67="N/A",D68="N/A",D69="N/A",D70="N/A"),"N/A",ROUND(AVERAGE(D60:D70),2))</f>
        <v>N/A</v>
      </c>
      <c r="E59" s="661"/>
      <c r="F59" s="661"/>
      <c r="G59" s="661"/>
      <c r="H59" s="661"/>
      <c r="I59" s="661"/>
      <c r="J59" s="662"/>
      <c r="K59" s="654"/>
      <c r="L59" s="612"/>
      <c r="M59" s="591"/>
      <c r="N59" s="591"/>
      <c r="O59" s="591"/>
      <c r="P59" s="591"/>
      <c r="Q59" s="591"/>
      <c r="R59" s="591"/>
      <c r="S59" s="591"/>
      <c r="T59" s="591"/>
      <c r="U59" s="591"/>
      <c r="V59" s="591"/>
      <c r="W59" s="591"/>
      <c r="X59" s="591"/>
      <c r="Y59" s="591"/>
      <c r="Z59" s="591"/>
      <c r="AA59" s="591"/>
      <c r="AB59" s="591"/>
      <c r="AC59" s="591"/>
      <c r="AD59" s="591"/>
      <c r="AE59" s="591"/>
      <c r="AF59" s="591"/>
      <c r="AG59" s="591"/>
      <c r="AH59" s="591"/>
      <c r="AI59" s="591"/>
      <c r="AJ59" s="591"/>
      <c r="AK59" s="591"/>
      <c r="AL59" s="591"/>
      <c r="AM59" s="591"/>
      <c r="AN59" s="591"/>
      <c r="AO59" s="591"/>
      <c r="AP59" s="591"/>
      <c r="AQ59" s="591"/>
      <c r="AR59" s="591"/>
      <c r="AS59" s="591"/>
      <c r="AT59" s="591"/>
      <c r="AU59" s="591"/>
      <c r="AV59" s="591"/>
      <c r="AW59" s="591"/>
      <c r="AX59" s="591"/>
      <c r="AY59" s="591"/>
      <c r="AZ59" s="591"/>
      <c r="BA59" s="591"/>
      <c r="BB59" s="591"/>
      <c r="BC59" s="591"/>
      <c r="BD59" s="591"/>
      <c r="BE59" s="591"/>
      <c r="BF59" s="591"/>
      <c r="BG59" s="591"/>
      <c r="BH59" s="591"/>
      <c r="BI59" s="591"/>
      <c r="BJ59" s="591"/>
      <c r="BK59" s="591"/>
      <c r="BL59" s="591"/>
      <c r="BM59" s="591"/>
      <c r="BN59" s="591"/>
      <c r="BO59" s="591"/>
      <c r="BP59" s="591"/>
      <c r="BQ59" s="591"/>
      <c r="BR59" s="591"/>
      <c r="BS59" s="591"/>
      <c r="BT59" s="591"/>
      <c r="BU59" s="591"/>
      <c r="BV59" s="591"/>
      <c r="BW59" s="591"/>
      <c r="BX59" s="591"/>
      <c r="BY59" s="591"/>
      <c r="BZ59" s="591"/>
      <c r="CA59" s="591"/>
      <c r="CB59" s="591"/>
      <c r="CC59" s="591"/>
      <c r="CD59" s="591"/>
      <c r="CE59" s="591"/>
      <c r="CF59" s="591"/>
      <c r="CG59" s="591"/>
      <c r="CH59" s="591"/>
      <c r="CI59" s="591"/>
      <c r="CJ59" s="591"/>
      <c r="CK59" s="591"/>
      <c r="CL59" s="591"/>
      <c r="CM59" s="591"/>
      <c r="CN59" s="591"/>
      <c r="CO59" s="591"/>
      <c r="CP59" s="591"/>
      <c r="CQ59" s="591"/>
      <c r="CR59" s="591"/>
      <c r="CS59" s="591"/>
      <c r="CT59" s="591"/>
      <c r="CU59" s="591"/>
      <c r="CV59" s="591"/>
      <c r="CW59" s="591"/>
      <c r="CX59" s="591"/>
      <c r="CY59" s="591"/>
      <c r="CZ59" s="591"/>
      <c r="DA59" s="591"/>
      <c r="DB59" s="591"/>
      <c r="DC59" s="591"/>
      <c r="DD59" s="591"/>
      <c r="DE59" s="591"/>
      <c r="DF59" s="591"/>
      <c r="DG59" s="591"/>
      <c r="DH59" s="591"/>
      <c r="DI59" s="591"/>
      <c r="DJ59" s="591"/>
      <c r="DK59" s="591"/>
      <c r="DL59" s="591"/>
      <c r="DM59" s="591"/>
      <c r="DN59" s="591"/>
      <c r="DO59" s="591"/>
      <c r="DP59" s="591"/>
      <c r="DQ59" s="591"/>
      <c r="DR59" s="591"/>
      <c r="DS59" s="591"/>
      <c r="DT59" s="591"/>
      <c r="DU59" s="591"/>
      <c r="DV59" s="591"/>
      <c r="DW59" s="591"/>
      <c r="DX59" s="591"/>
      <c r="DY59" s="591"/>
      <c r="DZ59" s="591"/>
      <c r="EA59" s="591"/>
      <c r="EB59" s="591"/>
      <c r="EC59" s="591"/>
      <c r="ED59" s="591"/>
      <c r="EE59" s="591"/>
      <c r="EF59" s="591"/>
      <c r="EG59" s="591"/>
      <c r="EH59" s="591"/>
      <c r="EI59" s="591"/>
      <c r="EJ59" s="591"/>
      <c r="EK59" s="591"/>
      <c r="EL59" s="591"/>
      <c r="EM59" s="591"/>
      <c r="EN59" s="591"/>
      <c r="EO59" s="591"/>
      <c r="EP59" s="591"/>
      <c r="EQ59" s="591"/>
      <c r="ER59" s="591"/>
      <c r="ES59" s="591"/>
      <c r="ET59" s="591"/>
      <c r="EU59" s="591"/>
      <c r="EV59" s="591"/>
      <c r="EW59" s="591"/>
      <c r="EX59" s="591"/>
      <c r="EY59" s="591"/>
      <c r="EZ59" s="591"/>
      <c r="FA59" s="591"/>
      <c r="FB59" s="591"/>
      <c r="FC59" s="591"/>
      <c r="FD59" s="591"/>
      <c r="FE59" s="591"/>
      <c r="FF59" s="591"/>
      <c r="FG59" s="591"/>
      <c r="FH59" s="591"/>
      <c r="FI59" s="591"/>
      <c r="FJ59" s="591"/>
      <c r="FK59" s="591"/>
      <c r="FL59" s="591"/>
      <c r="FM59" s="591"/>
      <c r="FN59" s="591"/>
      <c r="FO59" s="591"/>
      <c r="FP59" s="591"/>
      <c r="FQ59" s="591"/>
      <c r="FR59" s="591"/>
      <c r="FS59" s="591"/>
      <c r="FT59" s="591"/>
      <c r="FU59" s="591"/>
      <c r="FV59" s="591"/>
      <c r="FW59" s="591"/>
      <c r="FX59" s="591"/>
      <c r="FY59" s="591"/>
      <c r="FZ59" s="591"/>
      <c r="GA59" s="591"/>
      <c r="GB59" s="591"/>
      <c r="GC59" s="591"/>
      <c r="GD59" s="591"/>
      <c r="GE59" s="591"/>
      <c r="GF59" s="591"/>
      <c r="GG59" s="591"/>
      <c r="GH59" s="591"/>
      <c r="GI59" s="591"/>
      <c r="GJ59" s="591"/>
      <c r="GK59" s="591"/>
      <c r="GL59" s="591"/>
      <c r="GM59" s="591"/>
      <c r="GN59" s="591"/>
      <c r="GO59" s="591"/>
      <c r="GP59" s="591"/>
      <c r="GQ59" s="591"/>
      <c r="GR59" s="591"/>
      <c r="GS59" s="591"/>
      <c r="GT59" s="591"/>
      <c r="GU59" s="591"/>
      <c r="GV59" s="591"/>
      <c r="GW59" s="591"/>
      <c r="GX59" s="591"/>
      <c r="GY59" s="591"/>
      <c r="GZ59" s="591"/>
      <c r="HA59" s="591"/>
      <c r="HB59" s="591"/>
      <c r="HC59" s="591"/>
      <c r="HD59" s="591"/>
      <c r="HE59" s="591"/>
      <c r="HF59" s="591"/>
      <c r="HG59" s="591"/>
      <c r="HH59" s="591"/>
      <c r="HI59" s="591"/>
      <c r="HJ59" s="591"/>
      <c r="HK59" s="591"/>
      <c r="HL59" s="591"/>
      <c r="HM59" s="591"/>
      <c r="HN59" s="591"/>
      <c r="HO59" s="591"/>
      <c r="HP59" s="591"/>
      <c r="HQ59" s="591"/>
      <c r="HR59" s="591"/>
      <c r="HS59" s="591"/>
      <c r="HT59" s="591"/>
      <c r="HU59" s="591"/>
      <c r="HV59" s="591"/>
      <c r="HW59" s="591"/>
      <c r="HX59" s="591"/>
      <c r="HY59" s="591"/>
      <c r="HZ59" s="591"/>
      <c r="IA59" s="591"/>
      <c r="IB59" s="591"/>
      <c r="IC59" s="591"/>
      <c r="ID59" s="591"/>
      <c r="IE59" s="591"/>
      <c r="IF59" s="591"/>
      <c r="IG59" s="591"/>
      <c r="IH59" s="591"/>
      <c r="II59" s="591"/>
      <c r="IJ59" s="591"/>
      <c r="IK59" s="591"/>
      <c r="IL59" s="591"/>
      <c r="IM59" s="591"/>
      <c r="IN59" s="591"/>
      <c r="IO59" s="591"/>
      <c r="IP59" s="591"/>
      <c r="IQ59" s="591"/>
      <c r="IR59" s="591"/>
      <c r="IS59" s="591"/>
      <c r="IT59" s="591"/>
      <c r="IU59" s="591"/>
      <c r="IV59" s="591"/>
      <c r="IW59" s="591"/>
      <c r="IX59" s="591"/>
      <c r="IY59" s="591"/>
      <c r="IZ59" s="591"/>
      <c r="JA59" s="591"/>
      <c r="JB59" s="591"/>
      <c r="JC59" s="591"/>
      <c r="JD59" s="591"/>
      <c r="JE59" s="591"/>
      <c r="JF59" s="591"/>
      <c r="JG59" s="591"/>
      <c r="JH59" s="591"/>
      <c r="JI59" s="591"/>
      <c r="JJ59" s="591"/>
    </row>
    <row r="60" spans="1:270" s="598" customFormat="1" ht="57.75" customHeight="1" x14ac:dyDescent="0.2">
      <c r="A60" s="644">
        <v>11</v>
      </c>
      <c r="B60" s="645"/>
      <c r="C60" s="621" t="s">
        <v>248</v>
      </c>
      <c r="D60" s="655" t="str">
        <f t="shared" ref="D60:D71" si="3">IF(E60="Yes - completely",4,IF(E60="Mostly",3,IF(E60="Partly",2,IF(E60="No - not at all",1,"N/A"))))</f>
        <v>N/A</v>
      </c>
      <c r="E60" s="1214"/>
      <c r="F60" s="1214"/>
      <c r="G60" s="1215"/>
      <c r="H60" s="1215"/>
      <c r="I60" s="1215"/>
      <c r="J60" s="1216"/>
      <c r="K60" s="590" t="str">
        <f>IF(AND(J60&lt;&gt;"Yes - completely", J60&lt;&gt;""),"Please Provide a Comment.","")</f>
        <v/>
      </c>
      <c r="L60" s="612"/>
      <c r="M60" s="591"/>
      <c r="N60" s="591"/>
      <c r="O60" s="591"/>
      <c r="P60" s="591"/>
      <c r="Q60" s="591"/>
      <c r="R60" s="591"/>
      <c r="S60" s="591"/>
      <c r="T60" s="591"/>
      <c r="U60" s="591"/>
      <c r="V60" s="591"/>
      <c r="W60" s="591"/>
      <c r="X60" s="591"/>
      <c r="Y60" s="591"/>
      <c r="Z60" s="591"/>
      <c r="AA60" s="591"/>
      <c r="AB60" s="591"/>
      <c r="AC60" s="591"/>
      <c r="AD60" s="591"/>
      <c r="AE60" s="591"/>
      <c r="AF60" s="591"/>
      <c r="AG60" s="591"/>
      <c r="AH60" s="591"/>
      <c r="AI60" s="591"/>
      <c r="AJ60" s="591"/>
      <c r="AK60" s="591"/>
      <c r="AL60" s="591"/>
      <c r="AM60" s="591"/>
      <c r="AN60" s="591"/>
      <c r="AO60" s="591"/>
      <c r="AP60" s="591"/>
      <c r="AQ60" s="591"/>
      <c r="AR60" s="591"/>
      <c r="AS60" s="591"/>
      <c r="AT60" s="591"/>
      <c r="AU60" s="591"/>
      <c r="AV60" s="591"/>
      <c r="AW60" s="591"/>
      <c r="AX60" s="591"/>
      <c r="AY60" s="591"/>
      <c r="AZ60" s="591"/>
      <c r="BA60" s="591"/>
      <c r="BB60" s="591"/>
      <c r="BC60" s="591"/>
      <c r="BD60" s="591"/>
      <c r="BE60" s="591"/>
      <c r="BF60" s="591"/>
      <c r="BG60" s="591"/>
      <c r="BH60" s="591"/>
      <c r="BI60" s="591"/>
      <c r="BJ60" s="591"/>
      <c r="BK60" s="591"/>
      <c r="BL60" s="591"/>
      <c r="BM60" s="591"/>
      <c r="BN60" s="591"/>
      <c r="BO60" s="591"/>
      <c r="BP60" s="591"/>
      <c r="BQ60" s="591"/>
      <c r="BR60" s="591"/>
      <c r="BS60" s="591"/>
      <c r="BT60" s="591"/>
      <c r="BU60" s="591"/>
      <c r="BV60" s="591"/>
      <c r="BW60" s="591"/>
      <c r="BX60" s="591"/>
      <c r="BY60" s="591"/>
      <c r="BZ60" s="591"/>
      <c r="CA60" s="591"/>
      <c r="CB60" s="591"/>
      <c r="CC60" s="591"/>
      <c r="CD60" s="591"/>
      <c r="CE60" s="591"/>
      <c r="CF60" s="591"/>
      <c r="CG60" s="591"/>
      <c r="CH60" s="591"/>
      <c r="CI60" s="591"/>
      <c r="CJ60" s="591"/>
      <c r="CK60" s="591"/>
      <c r="CL60" s="591"/>
      <c r="CM60" s="591"/>
      <c r="CN60" s="591"/>
      <c r="CO60" s="591"/>
      <c r="CP60" s="591"/>
      <c r="CQ60" s="591"/>
      <c r="CR60" s="591"/>
      <c r="CS60" s="591"/>
      <c r="CT60" s="591"/>
      <c r="CU60" s="591"/>
      <c r="CV60" s="591"/>
      <c r="CW60" s="591"/>
      <c r="CX60" s="591"/>
      <c r="CY60" s="591"/>
      <c r="CZ60" s="591"/>
      <c r="DA60" s="591"/>
      <c r="DB60" s="591"/>
      <c r="DC60" s="591"/>
      <c r="DD60" s="591"/>
      <c r="DE60" s="591"/>
      <c r="DF60" s="591"/>
      <c r="DG60" s="591"/>
      <c r="DH60" s="591"/>
      <c r="DI60" s="591"/>
      <c r="DJ60" s="591"/>
      <c r="DK60" s="591"/>
      <c r="DL60" s="591"/>
      <c r="DM60" s="591"/>
      <c r="DN60" s="591"/>
      <c r="DO60" s="591"/>
      <c r="DP60" s="591"/>
      <c r="DQ60" s="591"/>
      <c r="DR60" s="591"/>
      <c r="DS60" s="591"/>
      <c r="DT60" s="591"/>
      <c r="DU60" s="591"/>
      <c r="DV60" s="591"/>
      <c r="DW60" s="591"/>
      <c r="DX60" s="591"/>
      <c r="DY60" s="591"/>
      <c r="DZ60" s="591"/>
      <c r="EA60" s="591"/>
      <c r="EB60" s="591"/>
      <c r="EC60" s="591"/>
      <c r="ED60" s="591"/>
      <c r="EE60" s="591"/>
      <c r="EF60" s="591"/>
      <c r="EG60" s="591"/>
      <c r="EH60" s="591"/>
      <c r="EI60" s="591"/>
      <c r="EJ60" s="591"/>
      <c r="EK60" s="591"/>
      <c r="EL60" s="591"/>
      <c r="EM60" s="591"/>
      <c r="EN60" s="591"/>
      <c r="EO60" s="591"/>
      <c r="EP60" s="591"/>
      <c r="EQ60" s="591"/>
      <c r="ER60" s="591"/>
      <c r="ES60" s="591"/>
      <c r="ET60" s="591"/>
      <c r="EU60" s="591"/>
      <c r="EV60" s="591"/>
      <c r="EW60" s="591"/>
      <c r="EX60" s="591"/>
      <c r="EY60" s="591"/>
      <c r="EZ60" s="591"/>
      <c r="FA60" s="591"/>
      <c r="FB60" s="591"/>
      <c r="FC60" s="591"/>
      <c r="FD60" s="591"/>
      <c r="FE60" s="591"/>
      <c r="FF60" s="591"/>
      <c r="FG60" s="591"/>
      <c r="FH60" s="591"/>
      <c r="FI60" s="591"/>
      <c r="FJ60" s="591"/>
      <c r="FK60" s="591"/>
      <c r="FL60" s="591"/>
      <c r="FM60" s="591"/>
      <c r="FN60" s="591"/>
      <c r="FO60" s="591"/>
      <c r="FP60" s="591"/>
      <c r="FQ60" s="591"/>
      <c r="FR60" s="591"/>
      <c r="FS60" s="591"/>
      <c r="FT60" s="591"/>
      <c r="FU60" s="591"/>
      <c r="FV60" s="591"/>
      <c r="FW60" s="591"/>
      <c r="FX60" s="591"/>
      <c r="FY60" s="591"/>
      <c r="FZ60" s="591"/>
      <c r="GA60" s="591"/>
      <c r="GB60" s="591"/>
      <c r="GC60" s="591"/>
      <c r="GD60" s="591"/>
      <c r="GE60" s="591"/>
      <c r="GF60" s="591"/>
      <c r="GG60" s="591"/>
      <c r="GH60" s="591"/>
      <c r="GI60" s="591"/>
      <c r="GJ60" s="591"/>
      <c r="GK60" s="591"/>
      <c r="GL60" s="591"/>
      <c r="GM60" s="591"/>
      <c r="GN60" s="591"/>
      <c r="GO60" s="591"/>
      <c r="GP60" s="591"/>
      <c r="GQ60" s="591"/>
      <c r="GR60" s="591"/>
      <c r="GS60" s="591"/>
      <c r="GT60" s="591"/>
      <c r="GU60" s="591"/>
      <c r="GV60" s="591"/>
      <c r="GW60" s="591"/>
      <c r="GX60" s="591"/>
      <c r="GY60" s="591"/>
      <c r="GZ60" s="591"/>
      <c r="HA60" s="591"/>
      <c r="HB60" s="591"/>
      <c r="HC60" s="591"/>
      <c r="HD60" s="591"/>
      <c r="HE60" s="591"/>
      <c r="HF60" s="591"/>
      <c r="HG60" s="591"/>
      <c r="HH60" s="591"/>
      <c r="HI60" s="591"/>
      <c r="HJ60" s="591"/>
      <c r="HK60" s="591"/>
      <c r="HL60" s="591"/>
      <c r="HM60" s="591"/>
      <c r="HN60" s="591"/>
      <c r="HO60" s="591"/>
      <c r="HP60" s="591"/>
      <c r="HQ60" s="591"/>
      <c r="HR60" s="591"/>
      <c r="HS60" s="591"/>
      <c r="HT60" s="591"/>
      <c r="HU60" s="591"/>
      <c r="HV60" s="591"/>
      <c r="HW60" s="591"/>
      <c r="HX60" s="591"/>
      <c r="HY60" s="591"/>
      <c r="HZ60" s="591"/>
      <c r="IA60" s="591"/>
      <c r="IB60" s="591"/>
      <c r="IC60" s="591"/>
      <c r="ID60" s="591"/>
      <c r="IE60" s="591"/>
      <c r="IF60" s="591"/>
      <c r="IG60" s="591"/>
      <c r="IH60" s="591"/>
      <c r="II60" s="591"/>
      <c r="IJ60" s="591"/>
      <c r="IK60" s="591"/>
      <c r="IL60" s="591"/>
      <c r="IM60" s="591"/>
      <c r="IN60" s="591"/>
      <c r="IO60" s="591"/>
      <c r="IP60" s="591"/>
      <c r="IQ60" s="591"/>
      <c r="IR60" s="591"/>
      <c r="IS60" s="591"/>
      <c r="IT60" s="591"/>
      <c r="IU60" s="591"/>
      <c r="IV60" s="591"/>
      <c r="IW60" s="591"/>
      <c r="IX60" s="591"/>
      <c r="IY60" s="591"/>
      <c r="IZ60" s="591"/>
      <c r="JA60" s="591"/>
      <c r="JB60" s="591"/>
      <c r="JC60" s="591"/>
      <c r="JD60" s="591"/>
      <c r="JE60" s="591"/>
      <c r="JF60" s="591"/>
      <c r="JG60" s="591"/>
      <c r="JH60" s="591"/>
      <c r="JI60" s="591"/>
      <c r="JJ60" s="591"/>
    </row>
    <row r="61" spans="1:270" s="613" customFormat="1" ht="62.25" customHeight="1" x14ac:dyDescent="0.2">
      <c r="A61" s="644">
        <v>12</v>
      </c>
      <c r="B61" s="645"/>
      <c r="C61" s="621" t="s">
        <v>304</v>
      </c>
      <c r="D61" s="655" t="str">
        <f t="shared" si="3"/>
        <v>N/A</v>
      </c>
      <c r="E61" s="1214"/>
      <c r="F61" s="1214"/>
      <c r="G61" s="1215"/>
      <c r="H61" s="1215"/>
      <c r="I61" s="1215"/>
      <c r="J61" s="1216"/>
      <c r="K61" s="590" t="str">
        <f>IF(AND(J61&lt;&gt;"Yes - completely", J61&lt;&gt;""),"Please Provide a Comment.","")</f>
        <v/>
      </c>
      <c r="L61" s="612"/>
      <c r="M61" s="591"/>
      <c r="N61" s="591"/>
      <c r="O61" s="591"/>
      <c r="P61" s="591"/>
      <c r="Q61" s="591"/>
      <c r="R61" s="591"/>
      <c r="S61" s="591"/>
      <c r="T61" s="591"/>
      <c r="U61" s="591"/>
      <c r="V61" s="591"/>
      <c r="W61" s="591"/>
      <c r="X61" s="591"/>
      <c r="Y61" s="591"/>
      <c r="Z61" s="591"/>
      <c r="AA61" s="591"/>
      <c r="AB61" s="591"/>
      <c r="AC61" s="591"/>
      <c r="AD61" s="591"/>
      <c r="AE61" s="591"/>
      <c r="AF61" s="591"/>
      <c r="AG61" s="591"/>
      <c r="AH61" s="591"/>
      <c r="AI61" s="591"/>
      <c r="AJ61" s="591"/>
      <c r="AK61" s="591"/>
      <c r="AL61" s="591"/>
      <c r="AM61" s="591"/>
      <c r="AN61" s="591"/>
      <c r="AO61" s="591"/>
      <c r="AP61" s="591"/>
      <c r="AQ61" s="591"/>
      <c r="AR61" s="591"/>
      <c r="AS61" s="591"/>
      <c r="AT61" s="591"/>
      <c r="AU61" s="591"/>
      <c r="AV61" s="591"/>
      <c r="AW61" s="591"/>
      <c r="AX61" s="591"/>
      <c r="AY61" s="591"/>
      <c r="AZ61" s="591"/>
      <c r="BA61" s="591"/>
      <c r="BB61" s="591"/>
      <c r="BC61" s="591"/>
      <c r="BD61" s="591"/>
      <c r="BE61" s="591"/>
      <c r="BF61" s="591"/>
      <c r="BG61" s="591"/>
      <c r="BH61" s="591"/>
      <c r="BI61" s="591"/>
      <c r="BJ61" s="591"/>
      <c r="BK61" s="591"/>
      <c r="BL61" s="591"/>
      <c r="BM61" s="591"/>
      <c r="BN61" s="591"/>
      <c r="BO61" s="591"/>
      <c r="BP61" s="591"/>
      <c r="BQ61" s="591"/>
      <c r="BR61" s="591"/>
      <c r="BS61" s="591"/>
      <c r="BT61" s="591"/>
      <c r="BU61" s="591"/>
      <c r="BV61" s="591"/>
      <c r="BW61" s="591"/>
      <c r="BX61" s="591"/>
      <c r="BY61" s="591"/>
      <c r="BZ61" s="591"/>
      <c r="CA61" s="591"/>
      <c r="CB61" s="591"/>
      <c r="CC61" s="591"/>
      <c r="CD61" s="591"/>
      <c r="CE61" s="591"/>
      <c r="CF61" s="591"/>
      <c r="CG61" s="591"/>
      <c r="CH61" s="591"/>
      <c r="CI61" s="591"/>
      <c r="CJ61" s="591"/>
      <c r="CK61" s="591"/>
      <c r="CL61" s="591"/>
      <c r="CM61" s="591"/>
      <c r="CN61" s="591"/>
      <c r="CO61" s="591"/>
      <c r="CP61" s="591"/>
      <c r="CQ61" s="591"/>
      <c r="CR61" s="591"/>
      <c r="CS61" s="591"/>
      <c r="CT61" s="591"/>
      <c r="CU61" s="591"/>
      <c r="CV61" s="591"/>
      <c r="CW61" s="591"/>
      <c r="CX61" s="591"/>
      <c r="CY61" s="591"/>
      <c r="CZ61" s="591"/>
      <c r="DA61" s="591"/>
      <c r="DB61" s="591"/>
      <c r="DC61" s="591"/>
      <c r="DD61" s="591"/>
      <c r="DE61" s="591"/>
      <c r="DF61" s="591"/>
      <c r="DG61" s="591"/>
      <c r="DH61" s="591"/>
      <c r="DI61" s="591"/>
      <c r="DJ61" s="591"/>
      <c r="DK61" s="591"/>
      <c r="DL61" s="591"/>
      <c r="DM61" s="591"/>
      <c r="DN61" s="591"/>
      <c r="DO61" s="591"/>
      <c r="DP61" s="591"/>
      <c r="DQ61" s="591"/>
      <c r="DR61" s="591"/>
      <c r="DS61" s="591"/>
      <c r="DT61" s="591"/>
      <c r="DU61" s="591"/>
      <c r="DV61" s="591"/>
      <c r="DW61" s="591"/>
      <c r="DX61" s="591"/>
      <c r="DY61" s="591"/>
      <c r="DZ61" s="591"/>
      <c r="EA61" s="591"/>
      <c r="EB61" s="591"/>
      <c r="EC61" s="591"/>
      <c r="ED61" s="591"/>
      <c r="EE61" s="591"/>
      <c r="EF61" s="591"/>
      <c r="EG61" s="591"/>
      <c r="EH61" s="591"/>
      <c r="EI61" s="591"/>
      <c r="EJ61" s="591"/>
      <c r="EK61" s="591"/>
      <c r="EL61" s="591"/>
      <c r="EM61" s="591"/>
      <c r="EN61" s="591"/>
      <c r="EO61" s="591"/>
      <c r="EP61" s="591"/>
      <c r="EQ61" s="591"/>
      <c r="ER61" s="591"/>
      <c r="ES61" s="591"/>
      <c r="ET61" s="591"/>
      <c r="EU61" s="591"/>
      <c r="EV61" s="591"/>
      <c r="EW61" s="591"/>
      <c r="EX61" s="591"/>
      <c r="EY61" s="591"/>
      <c r="EZ61" s="591"/>
      <c r="FA61" s="591"/>
      <c r="FB61" s="591"/>
      <c r="FC61" s="591"/>
      <c r="FD61" s="591"/>
      <c r="FE61" s="591"/>
      <c r="FF61" s="591"/>
      <c r="FG61" s="591"/>
      <c r="FH61" s="591"/>
      <c r="FI61" s="591"/>
      <c r="FJ61" s="591"/>
      <c r="FK61" s="591"/>
      <c r="FL61" s="591"/>
      <c r="FM61" s="591"/>
      <c r="FN61" s="591"/>
      <c r="FO61" s="591"/>
      <c r="FP61" s="591"/>
      <c r="FQ61" s="591"/>
      <c r="FR61" s="591"/>
      <c r="FS61" s="591"/>
      <c r="FT61" s="591"/>
      <c r="FU61" s="591"/>
      <c r="FV61" s="591"/>
      <c r="FW61" s="591"/>
      <c r="FX61" s="591"/>
      <c r="FY61" s="591"/>
      <c r="FZ61" s="591"/>
      <c r="GA61" s="591"/>
      <c r="GB61" s="591"/>
      <c r="GC61" s="591"/>
      <c r="GD61" s="591"/>
      <c r="GE61" s="591"/>
      <c r="GF61" s="591"/>
      <c r="GG61" s="591"/>
      <c r="GH61" s="591"/>
      <c r="GI61" s="591"/>
      <c r="GJ61" s="591"/>
      <c r="GK61" s="591"/>
      <c r="GL61" s="591"/>
      <c r="GM61" s="591"/>
      <c r="GN61" s="591"/>
      <c r="GO61" s="591"/>
      <c r="GP61" s="591"/>
      <c r="GQ61" s="591"/>
      <c r="GR61" s="591"/>
      <c r="GS61" s="591"/>
      <c r="GT61" s="591"/>
      <c r="GU61" s="591"/>
      <c r="GV61" s="591"/>
      <c r="GW61" s="591"/>
      <c r="GX61" s="591"/>
      <c r="GY61" s="591"/>
      <c r="GZ61" s="591"/>
      <c r="HA61" s="591"/>
      <c r="HB61" s="591"/>
      <c r="HC61" s="591"/>
      <c r="HD61" s="591"/>
      <c r="HE61" s="591"/>
      <c r="HF61" s="591"/>
      <c r="HG61" s="591"/>
      <c r="HH61" s="591"/>
      <c r="HI61" s="591"/>
      <c r="HJ61" s="591"/>
      <c r="HK61" s="591"/>
      <c r="HL61" s="591"/>
      <c r="HM61" s="591"/>
      <c r="HN61" s="591"/>
      <c r="HO61" s="591"/>
      <c r="HP61" s="591"/>
      <c r="HQ61" s="591"/>
      <c r="HR61" s="591"/>
      <c r="HS61" s="591"/>
      <c r="HT61" s="591"/>
      <c r="HU61" s="591"/>
      <c r="HV61" s="591"/>
      <c r="HW61" s="591"/>
      <c r="HX61" s="591"/>
      <c r="HY61" s="591"/>
      <c r="HZ61" s="591"/>
      <c r="IA61" s="591"/>
      <c r="IB61" s="591"/>
      <c r="IC61" s="591"/>
      <c r="ID61" s="591"/>
      <c r="IE61" s="591"/>
      <c r="IF61" s="591"/>
      <c r="IG61" s="591"/>
      <c r="IH61" s="591"/>
      <c r="II61" s="591"/>
      <c r="IJ61" s="591"/>
      <c r="IK61" s="591"/>
      <c r="IL61" s="591"/>
      <c r="IM61" s="591"/>
      <c r="IN61" s="591"/>
      <c r="IO61" s="591"/>
      <c r="IP61" s="591"/>
      <c r="IQ61" s="591"/>
      <c r="IR61" s="591"/>
      <c r="IS61" s="591"/>
      <c r="IT61" s="591"/>
      <c r="IU61" s="591"/>
      <c r="IV61" s="591"/>
      <c r="IW61" s="591"/>
      <c r="IX61" s="591"/>
      <c r="IY61" s="591"/>
      <c r="IZ61" s="591"/>
      <c r="JA61" s="591"/>
      <c r="JB61" s="591"/>
      <c r="JC61" s="591"/>
      <c r="JD61" s="591"/>
      <c r="JE61" s="591"/>
      <c r="JF61" s="591"/>
      <c r="JG61" s="591"/>
      <c r="JH61" s="591"/>
      <c r="JI61" s="591"/>
      <c r="JJ61" s="591"/>
    </row>
    <row r="62" spans="1:270" s="613" customFormat="1" ht="63.75" customHeight="1" x14ac:dyDescent="0.2">
      <c r="A62" s="644">
        <v>13</v>
      </c>
      <c r="B62" s="645"/>
      <c r="C62" s="621" t="s">
        <v>385</v>
      </c>
      <c r="D62" s="655" t="str">
        <f t="shared" si="3"/>
        <v>N/A</v>
      </c>
      <c r="E62" s="1214"/>
      <c r="F62" s="1214"/>
      <c r="G62" s="1231"/>
      <c r="H62" s="1232"/>
      <c r="I62" s="1232"/>
      <c r="J62" s="1233"/>
      <c r="K62" s="590" t="str">
        <f>IF(AND(J62&lt;&gt;"Yes - completely", J62&lt;&gt;""),"Please Provide a Comment.","")</f>
        <v/>
      </c>
      <c r="L62" s="612"/>
      <c r="M62" s="591"/>
      <c r="N62" s="591"/>
      <c r="O62" s="591"/>
      <c r="P62" s="591"/>
      <c r="Q62" s="591"/>
      <c r="R62" s="591"/>
      <c r="S62" s="591"/>
      <c r="T62" s="591"/>
      <c r="U62" s="591"/>
      <c r="V62" s="591"/>
      <c r="W62" s="591"/>
      <c r="X62" s="591"/>
      <c r="Y62" s="591"/>
      <c r="Z62" s="591"/>
      <c r="AA62" s="591"/>
      <c r="AB62" s="591"/>
      <c r="AC62" s="591"/>
      <c r="AD62" s="591"/>
      <c r="AE62" s="591"/>
      <c r="AF62" s="591"/>
      <c r="AG62" s="591"/>
      <c r="AH62" s="591"/>
      <c r="AI62" s="591"/>
      <c r="AJ62" s="591"/>
      <c r="AK62" s="591"/>
      <c r="AL62" s="591"/>
      <c r="AM62" s="591"/>
      <c r="AN62" s="591"/>
      <c r="AO62" s="591"/>
      <c r="AP62" s="591"/>
      <c r="AQ62" s="591"/>
      <c r="AR62" s="591"/>
      <c r="AS62" s="591"/>
      <c r="AT62" s="591"/>
      <c r="AU62" s="591"/>
      <c r="AV62" s="591"/>
      <c r="AW62" s="591"/>
      <c r="AX62" s="591"/>
      <c r="AY62" s="591"/>
      <c r="AZ62" s="591"/>
      <c r="BA62" s="591"/>
      <c r="BB62" s="591"/>
      <c r="BC62" s="591"/>
      <c r="BD62" s="591"/>
      <c r="BE62" s="591"/>
      <c r="BF62" s="591"/>
      <c r="BG62" s="591"/>
      <c r="BH62" s="591"/>
      <c r="BI62" s="591"/>
      <c r="BJ62" s="591"/>
      <c r="BK62" s="591"/>
      <c r="BL62" s="591"/>
      <c r="BM62" s="591"/>
      <c r="BN62" s="591"/>
      <c r="BO62" s="591"/>
      <c r="BP62" s="591"/>
      <c r="BQ62" s="591"/>
      <c r="BR62" s="591"/>
      <c r="BS62" s="591"/>
      <c r="BT62" s="591"/>
      <c r="BU62" s="591"/>
      <c r="BV62" s="591"/>
      <c r="BW62" s="591"/>
      <c r="BX62" s="591"/>
      <c r="BY62" s="591"/>
      <c r="BZ62" s="591"/>
      <c r="CA62" s="591"/>
      <c r="CB62" s="591"/>
      <c r="CC62" s="591"/>
      <c r="CD62" s="591"/>
      <c r="CE62" s="591"/>
      <c r="CF62" s="591"/>
      <c r="CG62" s="591"/>
      <c r="CH62" s="591"/>
      <c r="CI62" s="591"/>
      <c r="CJ62" s="591"/>
      <c r="CK62" s="591"/>
      <c r="CL62" s="591"/>
      <c r="CM62" s="591"/>
      <c r="CN62" s="591"/>
      <c r="CO62" s="591"/>
      <c r="CP62" s="591"/>
      <c r="CQ62" s="591"/>
      <c r="CR62" s="591"/>
      <c r="CS62" s="591"/>
      <c r="CT62" s="591"/>
      <c r="CU62" s="591"/>
      <c r="CV62" s="591"/>
      <c r="CW62" s="591"/>
      <c r="CX62" s="591"/>
      <c r="CY62" s="591"/>
      <c r="CZ62" s="591"/>
      <c r="DA62" s="591"/>
      <c r="DB62" s="591"/>
      <c r="DC62" s="591"/>
      <c r="DD62" s="591"/>
      <c r="DE62" s="591"/>
      <c r="DF62" s="591"/>
      <c r="DG62" s="591"/>
      <c r="DH62" s="591"/>
      <c r="DI62" s="591"/>
      <c r="DJ62" s="591"/>
      <c r="DK62" s="591"/>
      <c r="DL62" s="591"/>
      <c r="DM62" s="591"/>
      <c r="DN62" s="591"/>
      <c r="DO62" s="591"/>
      <c r="DP62" s="591"/>
      <c r="DQ62" s="591"/>
      <c r="DR62" s="591"/>
      <c r="DS62" s="591"/>
      <c r="DT62" s="591"/>
      <c r="DU62" s="591"/>
      <c r="DV62" s="591"/>
      <c r="DW62" s="591"/>
      <c r="DX62" s="591"/>
      <c r="DY62" s="591"/>
      <c r="DZ62" s="591"/>
      <c r="EA62" s="591"/>
      <c r="EB62" s="591"/>
      <c r="EC62" s="591"/>
      <c r="ED62" s="591"/>
      <c r="EE62" s="591"/>
      <c r="EF62" s="591"/>
      <c r="EG62" s="591"/>
      <c r="EH62" s="591"/>
      <c r="EI62" s="591"/>
      <c r="EJ62" s="591"/>
      <c r="EK62" s="591"/>
      <c r="EL62" s="591"/>
      <c r="EM62" s="591"/>
      <c r="EN62" s="591"/>
      <c r="EO62" s="591"/>
      <c r="EP62" s="591"/>
      <c r="EQ62" s="591"/>
      <c r="ER62" s="591"/>
      <c r="ES62" s="591"/>
      <c r="ET62" s="591"/>
      <c r="EU62" s="591"/>
      <c r="EV62" s="591"/>
      <c r="EW62" s="591"/>
      <c r="EX62" s="591"/>
      <c r="EY62" s="591"/>
      <c r="EZ62" s="591"/>
      <c r="FA62" s="591"/>
      <c r="FB62" s="591"/>
      <c r="FC62" s="591"/>
      <c r="FD62" s="591"/>
      <c r="FE62" s="591"/>
      <c r="FF62" s="591"/>
      <c r="FG62" s="591"/>
      <c r="FH62" s="591"/>
      <c r="FI62" s="591"/>
      <c r="FJ62" s="591"/>
      <c r="FK62" s="591"/>
      <c r="FL62" s="591"/>
      <c r="FM62" s="591"/>
      <c r="FN62" s="591"/>
      <c r="FO62" s="591"/>
      <c r="FP62" s="591"/>
      <c r="FQ62" s="591"/>
      <c r="FR62" s="591"/>
      <c r="FS62" s="591"/>
      <c r="FT62" s="591"/>
      <c r="FU62" s="591"/>
      <c r="FV62" s="591"/>
      <c r="FW62" s="591"/>
      <c r="FX62" s="591"/>
      <c r="FY62" s="591"/>
      <c r="FZ62" s="591"/>
      <c r="GA62" s="591"/>
      <c r="GB62" s="591"/>
      <c r="GC62" s="591"/>
      <c r="GD62" s="591"/>
      <c r="GE62" s="591"/>
      <c r="GF62" s="591"/>
      <c r="GG62" s="591"/>
      <c r="GH62" s="591"/>
      <c r="GI62" s="591"/>
      <c r="GJ62" s="591"/>
      <c r="GK62" s="591"/>
      <c r="GL62" s="591"/>
      <c r="GM62" s="591"/>
      <c r="GN62" s="591"/>
      <c r="GO62" s="591"/>
      <c r="GP62" s="591"/>
      <c r="GQ62" s="591"/>
      <c r="GR62" s="591"/>
      <c r="GS62" s="591"/>
      <c r="GT62" s="591"/>
      <c r="GU62" s="591"/>
      <c r="GV62" s="591"/>
      <c r="GW62" s="591"/>
      <c r="GX62" s="591"/>
      <c r="GY62" s="591"/>
      <c r="GZ62" s="591"/>
      <c r="HA62" s="591"/>
      <c r="HB62" s="591"/>
      <c r="HC62" s="591"/>
      <c r="HD62" s="591"/>
      <c r="HE62" s="591"/>
      <c r="HF62" s="591"/>
      <c r="HG62" s="591"/>
      <c r="HH62" s="591"/>
      <c r="HI62" s="591"/>
      <c r="HJ62" s="591"/>
      <c r="HK62" s="591"/>
      <c r="HL62" s="591"/>
      <c r="HM62" s="591"/>
      <c r="HN62" s="591"/>
      <c r="HO62" s="591"/>
      <c r="HP62" s="591"/>
      <c r="HQ62" s="591"/>
      <c r="HR62" s="591"/>
      <c r="HS62" s="591"/>
      <c r="HT62" s="591"/>
      <c r="HU62" s="591"/>
      <c r="HV62" s="591"/>
      <c r="HW62" s="591"/>
      <c r="HX62" s="591"/>
      <c r="HY62" s="591"/>
      <c r="HZ62" s="591"/>
      <c r="IA62" s="591"/>
      <c r="IB62" s="591"/>
      <c r="IC62" s="591"/>
      <c r="ID62" s="591"/>
      <c r="IE62" s="591"/>
      <c r="IF62" s="591"/>
      <c r="IG62" s="591"/>
      <c r="IH62" s="591"/>
      <c r="II62" s="591"/>
      <c r="IJ62" s="591"/>
      <c r="IK62" s="591"/>
      <c r="IL62" s="591"/>
      <c r="IM62" s="591"/>
      <c r="IN62" s="591"/>
      <c r="IO62" s="591"/>
      <c r="IP62" s="591"/>
      <c r="IQ62" s="591"/>
      <c r="IR62" s="591"/>
      <c r="IS62" s="591"/>
      <c r="IT62" s="591"/>
      <c r="IU62" s="591"/>
      <c r="IV62" s="591"/>
      <c r="IW62" s="591"/>
      <c r="IX62" s="591"/>
      <c r="IY62" s="591"/>
      <c r="IZ62" s="591"/>
      <c r="JA62" s="591"/>
      <c r="JB62" s="591"/>
      <c r="JC62" s="591"/>
      <c r="JD62" s="591"/>
      <c r="JE62" s="591"/>
      <c r="JF62" s="591"/>
      <c r="JG62" s="591"/>
      <c r="JH62" s="591"/>
      <c r="JI62" s="591"/>
      <c r="JJ62" s="591"/>
    </row>
    <row r="63" spans="1:270" s="613" customFormat="1" ht="60" customHeight="1" x14ac:dyDescent="0.2">
      <c r="A63" s="644">
        <v>14</v>
      </c>
      <c r="B63" s="645"/>
      <c r="C63" s="621" t="s">
        <v>249</v>
      </c>
      <c r="D63" s="655" t="str">
        <f t="shared" si="3"/>
        <v>N/A</v>
      </c>
      <c r="E63" s="1214"/>
      <c r="F63" s="1214"/>
      <c r="G63" s="1231"/>
      <c r="H63" s="1232"/>
      <c r="I63" s="1232"/>
      <c r="J63" s="1233"/>
      <c r="K63" s="590"/>
      <c r="L63" s="612"/>
      <c r="M63" s="591"/>
      <c r="N63" s="591"/>
      <c r="O63" s="591"/>
      <c r="P63" s="591"/>
      <c r="Q63" s="591"/>
      <c r="R63" s="591"/>
      <c r="S63" s="591"/>
      <c r="T63" s="591"/>
      <c r="U63" s="591"/>
      <c r="V63" s="591"/>
      <c r="W63" s="591"/>
      <c r="X63" s="591"/>
      <c r="Y63" s="591"/>
      <c r="Z63" s="591"/>
      <c r="AA63" s="591"/>
      <c r="AB63" s="591"/>
      <c r="AC63" s="591"/>
      <c r="AD63" s="591"/>
      <c r="AE63" s="591"/>
      <c r="AF63" s="591"/>
      <c r="AG63" s="591"/>
      <c r="AH63" s="591"/>
      <c r="AI63" s="591"/>
      <c r="AJ63" s="591"/>
      <c r="AK63" s="591"/>
      <c r="AL63" s="591"/>
      <c r="AM63" s="591"/>
      <c r="AN63" s="591"/>
      <c r="AO63" s="591"/>
      <c r="AP63" s="591"/>
      <c r="AQ63" s="591"/>
      <c r="AR63" s="591"/>
      <c r="AS63" s="591"/>
      <c r="AT63" s="591"/>
      <c r="AU63" s="591"/>
      <c r="AV63" s="591"/>
      <c r="AW63" s="591"/>
      <c r="AX63" s="591"/>
      <c r="AY63" s="591"/>
      <c r="AZ63" s="591"/>
      <c r="BA63" s="591"/>
      <c r="BB63" s="591"/>
      <c r="BC63" s="591"/>
      <c r="BD63" s="591"/>
      <c r="BE63" s="591"/>
      <c r="BF63" s="591"/>
      <c r="BG63" s="591"/>
      <c r="BH63" s="591"/>
      <c r="BI63" s="591"/>
      <c r="BJ63" s="591"/>
      <c r="BK63" s="591"/>
      <c r="BL63" s="591"/>
      <c r="BM63" s="591"/>
      <c r="BN63" s="591"/>
      <c r="BO63" s="591"/>
      <c r="BP63" s="591"/>
      <c r="BQ63" s="591"/>
      <c r="BR63" s="591"/>
      <c r="BS63" s="591"/>
      <c r="BT63" s="591"/>
      <c r="BU63" s="591"/>
      <c r="BV63" s="591"/>
      <c r="BW63" s="591"/>
      <c r="BX63" s="591"/>
      <c r="BY63" s="591"/>
      <c r="BZ63" s="591"/>
      <c r="CA63" s="591"/>
      <c r="CB63" s="591"/>
      <c r="CC63" s="591"/>
      <c r="CD63" s="591"/>
      <c r="CE63" s="591"/>
      <c r="CF63" s="591"/>
      <c r="CG63" s="591"/>
      <c r="CH63" s="591"/>
      <c r="CI63" s="591"/>
      <c r="CJ63" s="591"/>
      <c r="CK63" s="591"/>
      <c r="CL63" s="591"/>
      <c r="CM63" s="591"/>
      <c r="CN63" s="591"/>
      <c r="CO63" s="591"/>
      <c r="CP63" s="591"/>
      <c r="CQ63" s="591"/>
      <c r="CR63" s="591"/>
      <c r="CS63" s="591"/>
      <c r="CT63" s="591"/>
      <c r="CU63" s="591"/>
      <c r="CV63" s="591"/>
      <c r="CW63" s="591"/>
      <c r="CX63" s="591"/>
      <c r="CY63" s="591"/>
      <c r="CZ63" s="591"/>
      <c r="DA63" s="591"/>
      <c r="DB63" s="591"/>
      <c r="DC63" s="591"/>
      <c r="DD63" s="591"/>
      <c r="DE63" s="591"/>
      <c r="DF63" s="591"/>
      <c r="DG63" s="591"/>
      <c r="DH63" s="591"/>
      <c r="DI63" s="591"/>
      <c r="DJ63" s="591"/>
      <c r="DK63" s="591"/>
      <c r="DL63" s="591"/>
      <c r="DM63" s="591"/>
      <c r="DN63" s="591"/>
      <c r="DO63" s="591"/>
      <c r="DP63" s="591"/>
      <c r="DQ63" s="591"/>
      <c r="DR63" s="591"/>
      <c r="DS63" s="591"/>
      <c r="DT63" s="591"/>
      <c r="DU63" s="591"/>
      <c r="DV63" s="591"/>
      <c r="DW63" s="591"/>
      <c r="DX63" s="591"/>
      <c r="DY63" s="591"/>
      <c r="DZ63" s="591"/>
      <c r="EA63" s="591"/>
      <c r="EB63" s="591"/>
      <c r="EC63" s="591"/>
      <c r="ED63" s="591"/>
      <c r="EE63" s="591"/>
      <c r="EF63" s="591"/>
      <c r="EG63" s="591"/>
      <c r="EH63" s="591"/>
      <c r="EI63" s="591"/>
      <c r="EJ63" s="591"/>
      <c r="EK63" s="591"/>
      <c r="EL63" s="591"/>
      <c r="EM63" s="591"/>
      <c r="EN63" s="591"/>
      <c r="EO63" s="591"/>
      <c r="EP63" s="591"/>
      <c r="EQ63" s="591"/>
      <c r="ER63" s="591"/>
      <c r="ES63" s="591"/>
      <c r="ET63" s="591"/>
      <c r="EU63" s="591"/>
      <c r="EV63" s="591"/>
      <c r="EW63" s="591"/>
      <c r="EX63" s="591"/>
      <c r="EY63" s="591"/>
      <c r="EZ63" s="591"/>
      <c r="FA63" s="591"/>
      <c r="FB63" s="591"/>
      <c r="FC63" s="591"/>
      <c r="FD63" s="591"/>
      <c r="FE63" s="591"/>
      <c r="FF63" s="591"/>
      <c r="FG63" s="591"/>
      <c r="FH63" s="591"/>
      <c r="FI63" s="591"/>
      <c r="FJ63" s="591"/>
      <c r="FK63" s="591"/>
      <c r="FL63" s="591"/>
      <c r="FM63" s="591"/>
      <c r="FN63" s="591"/>
      <c r="FO63" s="591"/>
      <c r="FP63" s="591"/>
      <c r="FQ63" s="591"/>
      <c r="FR63" s="591"/>
      <c r="FS63" s="591"/>
      <c r="FT63" s="591"/>
      <c r="FU63" s="591"/>
      <c r="FV63" s="591"/>
      <c r="FW63" s="591"/>
      <c r="FX63" s="591"/>
      <c r="FY63" s="591"/>
      <c r="FZ63" s="591"/>
      <c r="GA63" s="591"/>
      <c r="GB63" s="591"/>
      <c r="GC63" s="591"/>
      <c r="GD63" s="591"/>
      <c r="GE63" s="591"/>
      <c r="GF63" s="591"/>
      <c r="GG63" s="591"/>
      <c r="GH63" s="591"/>
      <c r="GI63" s="591"/>
      <c r="GJ63" s="591"/>
      <c r="GK63" s="591"/>
      <c r="GL63" s="591"/>
      <c r="GM63" s="591"/>
      <c r="GN63" s="591"/>
      <c r="GO63" s="591"/>
      <c r="GP63" s="591"/>
      <c r="GQ63" s="591"/>
      <c r="GR63" s="591"/>
      <c r="GS63" s="591"/>
      <c r="GT63" s="591"/>
      <c r="GU63" s="591"/>
      <c r="GV63" s="591"/>
      <c r="GW63" s="591"/>
      <c r="GX63" s="591"/>
      <c r="GY63" s="591"/>
      <c r="GZ63" s="591"/>
      <c r="HA63" s="591"/>
      <c r="HB63" s="591"/>
      <c r="HC63" s="591"/>
      <c r="HD63" s="591"/>
      <c r="HE63" s="591"/>
      <c r="HF63" s="591"/>
      <c r="HG63" s="591"/>
      <c r="HH63" s="591"/>
      <c r="HI63" s="591"/>
      <c r="HJ63" s="591"/>
      <c r="HK63" s="591"/>
      <c r="HL63" s="591"/>
      <c r="HM63" s="591"/>
      <c r="HN63" s="591"/>
      <c r="HO63" s="591"/>
      <c r="HP63" s="591"/>
      <c r="HQ63" s="591"/>
      <c r="HR63" s="591"/>
      <c r="HS63" s="591"/>
      <c r="HT63" s="591"/>
      <c r="HU63" s="591"/>
      <c r="HV63" s="591"/>
      <c r="HW63" s="591"/>
      <c r="HX63" s="591"/>
      <c r="HY63" s="591"/>
      <c r="HZ63" s="591"/>
      <c r="IA63" s="591"/>
      <c r="IB63" s="591"/>
      <c r="IC63" s="591"/>
      <c r="ID63" s="591"/>
      <c r="IE63" s="591"/>
      <c r="IF63" s="591"/>
      <c r="IG63" s="591"/>
      <c r="IH63" s="591"/>
      <c r="II63" s="591"/>
      <c r="IJ63" s="591"/>
      <c r="IK63" s="591"/>
      <c r="IL63" s="591"/>
      <c r="IM63" s="591"/>
      <c r="IN63" s="591"/>
      <c r="IO63" s="591"/>
      <c r="IP63" s="591"/>
      <c r="IQ63" s="591"/>
      <c r="IR63" s="591"/>
      <c r="IS63" s="591"/>
      <c r="IT63" s="591"/>
      <c r="IU63" s="591"/>
      <c r="IV63" s="591"/>
      <c r="IW63" s="591"/>
      <c r="IX63" s="591"/>
      <c r="IY63" s="591"/>
      <c r="IZ63" s="591"/>
      <c r="JA63" s="591"/>
      <c r="JB63" s="591"/>
      <c r="JC63" s="591"/>
      <c r="JD63" s="591"/>
      <c r="JE63" s="591"/>
      <c r="JF63" s="591"/>
      <c r="JG63" s="591"/>
      <c r="JH63" s="591"/>
      <c r="JI63" s="591"/>
      <c r="JJ63" s="591"/>
    </row>
    <row r="64" spans="1:270" s="613" customFormat="1" ht="60.75" customHeight="1" x14ac:dyDescent="0.2">
      <c r="A64" s="644">
        <v>15</v>
      </c>
      <c r="B64" s="645"/>
      <c r="C64" s="621" t="s">
        <v>382</v>
      </c>
      <c r="D64" s="655" t="str">
        <f t="shared" si="3"/>
        <v>N/A</v>
      </c>
      <c r="E64" s="1214"/>
      <c r="F64" s="1214"/>
      <c r="G64" s="1231"/>
      <c r="H64" s="1232"/>
      <c r="I64" s="1232"/>
      <c r="J64" s="1233"/>
      <c r="K64" s="590"/>
      <c r="L64" s="612"/>
      <c r="M64" s="591"/>
      <c r="N64" s="591"/>
      <c r="O64" s="591"/>
      <c r="P64" s="591"/>
      <c r="Q64" s="591"/>
      <c r="R64" s="591"/>
      <c r="S64" s="591"/>
      <c r="T64" s="591"/>
      <c r="U64" s="591"/>
      <c r="V64" s="591"/>
      <c r="W64" s="591"/>
      <c r="X64" s="591"/>
      <c r="Y64" s="591"/>
      <c r="Z64" s="591"/>
      <c r="AA64" s="591"/>
      <c r="AB64" s="591"/>
      <c r="AC64" s="591"/>
      <c r="AD64" s="591"/>
      <c r="AE64" s="591"/>
      <c r="AF64" s="591"/>
      <c r="AG64" s="591"/>
      <c r="AH64" s="591"/>
      <c r="AI64" s="591"/>
      <c r="AJ64" s="591"/>
      <c r="AK64" s="591"/>
      <c r="AL64" s="591"/>
      <c r="AM64" s="591"/>
      <c r="AN64" s="591"/>
      <c r="AO64" s="591"/>
      <c r="AP64" s="591"/>
      <c r="AQ64" s="591"/>
      <c r="AR64" s="591"/>
      <c r="AS64" s="591"/>
      <c r="AT64" s="591"/>
      <c r="AU64" s="591"/>
      <c r="AV64" s="591"/>
      <c r="AW64" s="591"/>
      <c r="AX64" s="591"/>
      <c r="AY64" s="591"/>
      <c r="AZ64" s="591"/>
      <c r="BA64" s="591"/>
      <c r="BB64" s="591"/>
      <c r="BC64" s="591"/>
      <c r="BD64" s="591"/>
      <c r="BE64" s="591"/>
      <c r="BF64" s="591"/>
      <c r="BG64" s="591"/>
      <c r="BH64" s="591"/>
      <c r="BI64" s="591"/>
      <c r="BJ64" s="591"/>
      <c r="BK64" s="591"/>
      <c r="BL64" s="591"/>
      <c r="BM64" s="591"/>
      <c r="BN64" s="591"/>
      <c r="BO64" s="591"/>
      <c r="BP64" s="591"/>
      <c r="BQ64" s="591"/>
      <c r="BR64" s="591"/>
      <c r="BS64" s="591"/>
      <c r="BT64" s="591"/>
      <c r="BU64" s="591"/>
      <c r="BV64" s="591"/>
      <c r="BW64" s="591"/>
      <c r="BX64" s="591"/>
      <c r="BY64" s="591"/>
      <c r="BZ64" s="591"/>
      <c r="CA64" s="591"/>
      <c r="CB64" s="591"/>
      <c r="CC64" s="591"/>
      <c r="CD64" s="591"/>
      <c r="CE64" s="591"/>
      <c r="CF64" s="591"/>
      <c r="CG64" s="591"/>
      <c r="CH64" s="591"/>
      <c r="CI64" s="591"/>
      <c r="CJ64" s="591"/>
      <c r="CK64" s="591"/>
      <c r="CL64" s="591"/>
      <c r="CM64" s="591"/>
      <c r="CN64" s="591"/>
      <c r="CO64" s="591"/>
      <c r="CP64" s="591"/>
      <c r="CQ64" s="591"/>
      <c r="CR64" s="591"/>
      <c r="CS64" s="591"/>
      <c r="CT64" s="591"/>
      <c r="CU64" s="591"/>
      <c r="CV64" s="591"/>
      <c r="CW64" s="591"/>
      <c r="CX64" s="591"/>
      <c r="CY64" s="591"/>
      <c r="CZ64" s="591"/>
      <c r="DA64" s="591"/>
      <c r="DB64" s="591"/>
      <c r="DC64" s="591"/>
      <c r="DD64" s="591"/>
      <c r="DE64" s="591"/>
      <c r="DF64" s="591"/>
      <c r="DG64" s="591"/>
      <c r="DH64" s="591"/>
      <c r="DI64" s="591"/>
      <c r="DJ64" s="591"/>
      <c r="DK64" s="591"/>
      <c r="DL64" s="591"/>
      <c r="DM64" s="591"/>
      <c r="DN64" s="591"/>
      <c r="DO64" s="591"/>
      <c r="DP64" s="591"/>
      <c r="DQ64" s="591"/>
      <c r="DR64" s="591"/>
      <c r="DS64" s="591"/>
      <c r="DT64" s="591"/>
      <c r="DU64" s="591"/>
      <c r="DV64" s="591"/>
      <c r="DW64" s="591"/>
      <c r="DX64" s="591"/>
      <c r="DY64" s="591"/>
      <c r="DZ64" s="591"/>
      <c r="EA64" s="591"/>
      <c r="EB64" s="591"/>
      <c r="EC64" s="591"/>
      <c r="ED64" s="591"/>
      <c r="EE64" s="591"/>
      <c r="EF64" s="591"/>
      <c r="EG64" s="591"/>
      <c r="EH64" s="591"/>
      <c r="EI64" s="591"/>
      <c r="EJ64" s="591"/>
      <c r="EK64" s="591"/>
      <c r="EL64" s="591"/>
      <c r="EM64" s="591"/>
      <c r="EN64" s="591"/>
      <c r="EO64" s="591"/>
      <c r="EP64" s="591"/>
      <c r="EQ64" s="591"/>
      <c r="ER64" s="591"/>
      <c r="ES64" s="591"/>
      <c r="ET64" s="591"/>
      <c r="EU64" s="591"/>
      <c r="EV64" s="591"/>
      <c r="EW64" s="591"/>
      <c r="EX64" s="591"/>
      <c r="EY64" s="591"/>
      <c r="EZ64" s="591"/>
      <c r="FA64" s="591"/>
      <c r="FB64" s="591"/>
      <c r="FC64" s="591"/>
      <c r="FD64" s="591"/>
      <c r="FE64" s="591"/>
      <c r="FF64" s="591"/>
      <c r="FG64" s="591"/>
      <c r="FH64" s="591"/>
      <c r="FI64" s="591"/>
      <c r="FJ64" s="591"/>
      <c r="FK64" s="591"/>
      <c r="FL64" s="591"/>
      <c r="FM64" s="591"/>
      <c r="FN64" s="591"/>
      <c r="FO64" s="591"/>
      <c r="FP64" s="591"/>
      <c r="FQ64" s="591"/>
      <c r="FR64" s="591"/>
      <c r="FS64" s="591"/>
      <c r="FT64" s="591"/>
      <c r="FU64" s="591"/>
      <c r="FV64" s="591"/>
      <c r="FW64" s="591"/>
      <c r="FX64" s="591"/>
      <c r="FY64" s="591"/>
      <c r="FZ64" s="591"/>
      <c r="GA64" s="591"/>
      <c r="GB64" s="591"/>
      <c r="GC64" s="591"/>
      <c r="GD64" s="591"/>
      <c r="GE64" s="591"/>
      <c r="GF64" s="591"/>
      <c r="GG64" s="591"/>
      <c r="GH64" s="591"/>
      <c r="GI64" s="591"/>
      <c r="GJ64" s="591"/>
      <c r="GK64" s="591"/>
      <c r="GL64" s="591"/>
      <c r="GM64" s="591"/>
      <c r="GN64" s="591"/>
      <c r="GO64" s="591"/>
      <c r="GP64" s="591"/>
      <c r="GQ64" s="591"/>
      <c r="GR64" s="591"/>
      <c r="GS64" s="591"/>
      <c r="GT64" s="591"/>
      <c r="GU64" s="591"/>
      <c r="GV64" s="591"/>
      <c r="GW64" s="591"/>
      <c r="GX64" s="591"/>
      <c r="GY64" s="591"/>
      <c r="GZ64" s="591"/>
      <c r="HA64" s="591"/>
      <c r="HB64" s="591"/>
      <c r="HC64" s="591"/>
      <c r="HD64" s="591"/>
      <c r="HE64" s="591"/>
      <c r="HF64" s="591"/>
      <c r="HG64" s="591"/>
      <c r="HH64" s="591"/>
      <c r="HI64" s="591"/>
      <c r="HJ64" s="591"/>
      <c r="HK64" s="591"/>
      <c r="HL64" s="591"/>
      <c r="HM64" s="591"/>
      <c r="HN64" s="591"/>
      <c r="HO64" s="591"/>
      <c r="HP64" s="591"/>
      <c r="HQ64" s="591"/>
      <c r="HR64" s="591"/>
      <c r="HS64" s="591"/>
      <c r="HT64" s="591"/>
      <c r="HU64" s="591"/>
      <c r="HV64" s="591"/>
      <c r="HW64" s="591"/>
      <c r="HX64" s="591"/>
      <c r="HY64" s="591"/>
      <c r="HZ64" s="591"/>
      <c r="IA64" s="591"/>
      <c r="IB64" s="591"/>
      <c r="IC64" s="591"/>
      <c r="ID64" s="591"/>
      <c r="IE64" s="591"/>
      <c r="IF64" s="591"/>
      <c r="IG64" s="591"/>
      <c r="IH64" s="591"/>
      <c r="II64" s="591"/>
      <c r="IJ64" s="591"/>
      <c r="IK64" s="591"/>
      <c r="IL64" s="591"/>
      <c r="IM64" s="591"/>
      <c r="IN64" s="591"/>
      <c r="IO64" s="591"/>
      <c r="IP64" s="591"/>
      <c r="IQ64" s="591"/>
      <c r="IR64" s="591"/>
      <c r="IS64" s="591"/>
      <c r="IT64" s="591"/>
      <c r="IU64" s="591"/>
      <c r="IV64" s="591"/>
      <c r="IW64" s="591"/>
      <c r="IX64" s="591"/>
      <c r="IY64" s="591"/>
      <c r="IZ64" s="591"/>
      <c r="JA64" s="591"/>
      <c r="JB64" s="591"/>
      <c r="JC64" s="591"/>
      <c r="JD64" s="591"/>
      <c r="JE64" s="591"/>
      <c r="JF64" s="591"/>
      <c r="JG64" s="591"/>
      <c r="JH64" s="591"/>
      <c r="JI64" s="591"/>
      <c r="JJ64" s="591"/>
    </row>
    <row r="65" spans="1:270" s="613" customFormat="1" ht="60.75" customHeight="1" x14ac:dyDescent="0.2">
      <c r="A65" s="644">
        <v>16</v>
      </c>
      <c r="B65" s="645"/>
      <c r="C65" s="621" t="s">
        <v>279</v>
      </c>
      <c r="D65" s="655" t="str">
        <f t="shared" si="3"/>
        <v>N/A</v>
      </c>
      <c r="E65" s="1219"/>
      <c r="F65" s="1220"/>
      <c r="G65" s="1234"/>
      <c r="H65" s="1235"/>
      <c r="I65" s="1235"/>
      <c r="J65" s="1236"/>
      <c r="K65" s="590"/>
      <c r="L65" s="612"/>
      <c r="M65" s="591"/>
      <c r="N65" s="591"/>
      <c r="O65" s="591"/>
      <c r="P65" s="591"/>
      <c r="Q65" s="591"/>
      <c r="R65" s="591"/>
      <c r="S65" s="591"/>
      <c r="T65" s="591"/>
      <c r="U65" s="591"/>
      <c r="V65" s="591"/>
      <c r="W65" s="591"/>
      <c r="X65" s="591"/>
      <c r="Y65" s="591"/>
      <c r="Z65" s="591"/>
      <c r="AA65" s="591"/>
      <c r="AB65" s="591"/>
      <c r="AC65" s="591"/>
      <c r="AD65" s="591"/>
      <c r="AE65" s="591"/>
      <c r="AF65" s="591"/>
      <c r="AG65" s="591"/>
      <c r="AH65" s="591"/>
      <c r="AI65" s="591"/>
      <c r="AJ65" s="591"/>
      <c r="AK65" s="591"/>
      <c r="AL65" s="591"/>
      <c r="AM65" s="591"/>
      <c r="AN65" s="591"/>
      <c r="AO65" s="591"/>
      <c r="AP65" s="591"/>
      <c r="AQ65" s="591"/>
      <c r="AR65" s="591"/>
      <c r="AS65" s="591"/>
      <c r="AT65" s="591"/>
      <c r="AU65" s="591"/>
      <c r="AV65" s="591"/>
      <c r="AW65" s="591"/>
      <c r="AX65" s="591"/>
      <c r="AY65" s="591"/>
      <c r="AZ65" s="591"/>
      <c r="BA65" s="591"/>
      <c r="BB65" s="591"/>
      <c r="BC65" s="591"/>
      <c r="BD65" s="591"/>
      <c r="BE65" s="591"/>
      <c r="BF65" s="591"/>
      <c r="BG65" s="591"/>
      <c r="BH65" s="591"/>
      <c r="BI65" s="591"/>
      <c r="BJ65" s="591"/>
      <c r="BK65" s="591"/>
      <c r="BL65" s="591"/>
      <c r="BM65" s="591"/>
      <c r="BN65" s="591"/>
      <c r="BO65" s="591"/>
      <c r="BP65" s="591"/>
      <c r="BQ65" s="591"/>
      <c r="BR65" s="591"/>
      <c r="BS65" s="591"/>
      <c r="BT65" s="591"/>
      <c r="BU65" s="591"/>
      <c r="BV65" s="591"/>
      <c r="BW65" s="591"/>
      <c r="BX65" s="591"/>
      <c r="BY65" s="591"/>
      <c r="BZ65" s="591"/>
      <c r="CA65" s="591"/>
      <c r="CB65" s="591"/>
      <c r="CC65" s="591"/>
      <c r="CD65" s="591"/>
      <c r="CE65" s="591"/>
      <c r="CF65" s="591"/>
      <c r="CG65" s="591"/>
      <c r="CH65" s="591"/>
      <c r="CI65" s="591"/>
      <c r="CJ65" s="591"/>
      <c r="CK65" s="591"/>
      <c r="CL65" s="591"/>
      <c r="CM65" s="591"/>
      <c r="CN65" s="591"/>
      <c r="CO65" s="591"/>
      <c r="CP65" s="591"/>
      <c r="CQ65" s="591"/>
      <c r="CR65" s="591"/>
      <c r="CS65" s="591"/>
      <c r="CT65" s="591"/>
      <c r="CU65" s="591"/>
      <c r="CV65" s="591"/>
      <c r="CW65" s="591"/>
      <c r="CX65" s="591"/>
      <c r="CY65" s="591"/>
      <c r="CZ65" s="591"/>
      <c r="DA65" s="591"/>
      <c r="DB65" s="591"/>
      <c r="DC65" s="591"/>
      <c r="DD65" s="591"/>
      <c r="DE65" s="591"/>
      <c r="DF65" s="591"/>
      <c r="DG65" s="591"/>
      <c r="DH65" s="591"/>
      <c r="DI65" s="591"/>
      <c r="DJ65" s="591"/>
      <c r="DK65" s="591"/>
      <c r="DL65" s="591"/>
      <c r="DM65" s="591"/>
      <c r="DN65" s="591"/>
      <c r="DO65" s="591"/>
      <c r="DP65" s="591"/>
      <c r="DQ65" s="591"/>
      <c r="DR65" s="591"/>
      <c r="DS65" s="591"/>
      <c r="DT65" s="591"/>
      <c r="DU65" s="591"/>
      <c r="DV65" s="591"/>
      <c r="DW65" s="591"/>
      <c r="DX65" s="591"/>
      <c r="DY65" s="591"/>
      <c r="DZ65" s="591"/>
      <c r="EA65" s="591"/>
      <c r="EB65" s="591"/>
      <c r="EC65" s="591"/>
      <c r="ED65" s="591"/>
      <c r="EE65" s="591"/>
      <c r="EF65" s="591"/>
      <c r="EG65" s="591"/>
      <c r="EH65" s="591"/>
      <c r="EI65" s="591"/>
      <c r="EJ65" s="591"/>
      <c r="EK65" s="591"/>
      <c r="EL65" s="591"/>
      <c r="EM65" s="591"/>
      <c r="EN65" s="591"/>
      <c r="EO65" s="591"/>
      <c r="EP65" s="591"/>
      <c r="EQ65" s="591"/>
      <c r="ER65" s="591"/>
      <c r="ES65" s="591"/>
      <c r="ET65" s="591"/>
      <c r="EU65" s="591"/>
      <c r="EV65" s="591"/>
      <c r="EW65" s="591"/>
      <c r="EX65" s="591"/>
      <c r="EY65" s="591"/>
      <c r="EZ65" s="591"/>
      <c r="FA65" s="591"/>
      <c r="FB65" s="591"/>
      <c r="FC65" s="591"/>
      <c r="FD65" s="591"/>
      <c r="FE65" s="591"/>
      <c r="FF65" s="591"/>
      <c r="FG65" s="591"/>
      <c r="FH65" s="591"/>
      <c r="FI65" s="591"/>
      <c r="FJ65" s="591"/>
      <c r="FK65" s="591"/>
      <c r="FL65" s="591"/>
      <c r="FM65" s="591"/>
      <c r="FN65" s="591"/>
      <c r="FO65" s="591"/>
      <c r="FP65" s="591"/>
      <c r="FQ65" s="591"/>
      <c r="FR65" s="591"/>
      <c r="FS65" s="591"/>
      <c r="FT65" s="591"/>
      <c r="FU65" s="591"/>
      <c r="FV65" s="591"/>
      <c r="FW65" s="591"/>
      <c r="FX65" s="591"/>
      <c r="FY65" s="591"/>
      <c r="FZ65" s="591"/>
      <c r="GA65" s="591"/>
      <c r="GB65" s="591"/>
      <c r="GC65" s="591"/>
      <c r="GD65" s="591"/>
      <c r="GE65" s="591"/>
      <c r="GF65" s="591"/>
      <c r="GG65" s="591"/>
      <c r="GH65" s="591"/>
      <c r="GI65" s="591"/>
      <c r="GJ65" s="591"/>
      <c r="GK65" s="591"/>
      <c r="GL65" s="591"/>
      <c r="GM65" s="591"/>
      <c r="GN65" s="591"/>
      <c r="GO65" s="591"/>
      <c r="GP65" s="591"/>
      <c r="GQ65" s="591"/>
      <c r="GR65" s="591"/>
      <c r="GS65" s="591"/>
      <c r="GT65" s="591"/>
      <c r="GU65" s="591"/>
      <c r="GV65" s="591"/>
      <c r="GW65" s="591"/>
      <c r="GX65" s="591"/>
      <c r="GY65" s="591"/>
      <c r="GZ65" s="591"/>
      <c r="HA65" s="591"/>
      <c r="HB65" s="591"/>
      <c r="HC65" s="591"/>
      <c r="HD65" s="591"/>
      <c r="HE65" s="591"/>
      <c r="HF65" s="591"/>
      <c r="HG65" s="591"/>
      <c r="HH65" s="591"/>
      <c r="HI65" s="591"/>
      <c r="HJ65" s="591"/>
      <c r="HK65" s="591"/>
      <c r="HL65" s="591"/>
      <c r="HM65" s="591"/>
      <c r="HN65" s="591"/>
      <c r="HO65" s="591"/>
      <c r="HP65" s="591"/>
      <c r="HQ65" s="591"/>
      <c r="HR65" s="591"/>
      <c r="HS65" s="591"/>
      <c r="HT65" s="591"/>
      <c r="HU65" s="591"/>
      <c r="HV65" s="591"/>
      <c r="HW65" s="591"/>
      <c r="HX65" s="591"/>
      <c r="HY65" s="591"/>
      <c r="HZ65" s="591"/>
      <c r="IA65" s="591"/>
      <c r="IB65" s="591"/>
      <c r="IC65" s="591"/>
      <c r="ID65" s="591"/>
      <c r="IE65" s="591"/>
      <c r="IF65" s="591"/>
      <c r="IG65" s="591"/>
      <c r="IH65" s="591"/>
      <c r="II65" s="591"/>
      <c r="IJ65" s="591"/>
      <c r="IK65" s="591"/>
      <c r="IL65" s="591"/>
      <c r="IM65" s="591"/>
      <c r="IN65" s="591"/>
      <c r="IO65" s="591"/>
      <c r="IP65" s="591"/>
      <c r="IQ65" s="591"/>
      <c r="IR65" s="591"/>
      <c r="IS65" s="591"/>
      <c r="IT65" s="591"/>
      <c r="IU65" s="591"/>
      <c r="IV65" s="591"/>
      <c r="IW65" s="591"/>
      <c r="IX65" s="591"/>
      <c r="IY65" s="591"/>
      <c r="IZ65" s="591"/>
      <c r="JA65" s="591"/>
      <c r="JB65" s="591"/>
      <c r="JC65" s="591"/>
      <c r="JD65" s="591"/>
      <c r="JE65" s="591"/>
      <c r="JF65" s="591"/>
      <c r="JG65" s="591"/>
      <c r="JH65" s="591"/>
      <c r="JI65" s="591"/>
      <c r="JJ65" s="591"/>
    </row>
    <row r="66" spans="1:270" s="613" customFormat="1" ht="60" customHeight="1" x14ac:dyDescent="0.2">
      <c r="A66" s="644">
        <v>17</v>
      </c>
      <c r="B66" s="645"/>
      <c r="C66" s="621" t="s">
        <v>251</v>
      </c>
      <c r="D66" s="655" t="str">
        <f t="shared" si="3"/>
        <v>N/A</v>
      </c>
      <c r="E66" s="1214"/>
      <c r="F66" s="1214"/>
      <c r="G66" s="1231"/>
      <c r="H66" s="1232"/>
      <c r="I66" s="1232"/>
      <c r="J66" s="1233"/>
      <c r="K66" s="590"/>
      <c r="L66" s="612"/>
      <c r="M66" s="591"/>
      <c r="N66" s="591"/>
      <c r="O66" s="591"/>
      <c r="P66" s="591"/>
      <c r="Q66" s="591"/>
      <c r="R66" s="591"/>
      <c r="S66" s="591"/>
      <c r="T66" s="591"/>
      <c r="U66" s="591"/>
      <c r="V66" s="591"/>
      <c r="W66" s="591"/>
      <c r="X66" s="591"/>
      <c r="Y66" s="591"/>
      <c r="Z66" s="591"/>
      <c r="AA66" s="591"/>
      <c r="AB66" s="591"/>
      <c r="AC66" s="591"/>
      <c r="AD66" s="591"/>
      <c r="AE66" s="591"/>
      <c r="AF66" s="591"/>
      <c r="AG66" s="591"/>
      <c r="AH66" s="591"/>
      <c r="AI66" s="591"/>
      <c r="AJ66" s="591"/>
      <c r="AK66" s="591"/>
      <c r="AL66" s="591"/>
      <c r="AM66" s="591"/>
      <c r="AN66" s="591"/>
      <c r="AO66" s="591"/>
      <c r="AP66" s="591"/>
      <c r="AQ66" s="591"/>
      <c r="AR66" s="591"/>
      <c r="AS66" s="591"/>
      <c r="AT66" s="591"/>
      <c r="AU66" s="591"/>
      <c r="AV66" s="591"/>
      <c r="AW66" s="591"/>
      <c r="AX66" s="591"/>
      <c r="AY66" s="591"/>
      <c r="AZ66" s="591"/>
      <c r="BA66" s="591"/>
      <c r="BB66" s="591"/>
      <c r="BC66" s="591"/>
      <c r="BD66" s="591"/>
      <c r="BE66" s="591"/>
      <c r="BF66" s="591"/>
      <c r="BG66" s="591"/>
      <c r="BH66" s="591"/>
      <c r="BI66" s="591"/>
      <c r="BJ66" s="591"/>
      <c r="BK66" s="591"/>
      <c r="BL66" s="591"/>
      <c r="BM66" s="591"/>
      <c r="BN66" s="591"/>
      <c r="BO66" s="591"/>
      <c r="BP66" s="591"/>
      <c r="BQ66" s="591"/>
      <c r="BR66" s="591"/>
      <c r="BS66" s="591"/>
      <c r="BT66" s="591"/>
      <c r="BU66" s="591"/>
      <c r="BV66" s="591"/>
      <c r="BW66" s="591"/>
      <c r="BX66" s="591"/>
      <c r="BY66" s="591"/>
      <c r="BZ66" s="591"/>
      <c r="CA66" s="591"/>
      <c r="CB66" s="591"/>
      <c r="CC66" s="591"/>
      <c r="CD66" s="591"/>
      <c r="CE66" s="591"/>
      <c r="CF66" s="591"/>
      <c r="CG66" s="591"/>
      <c r="CH66" s="591"/>
      <c r="CI66" s="591"/>
      <c r="CJ66" s="591"/>
      <c r="CK66" s="591"/>
      <c r="CL66" s="591"/>
      <c r="CM66" s="591"/>
      <c r="CN66" s="591"/>
      <c r="CO66" s="591"/>
      <c r="CP66" s="591"/>
      <c r="CQ66" s="591"/>
      <c r="CR66" s="591"/>
      <c r="CS66" s="591"/>
      <c r="CT66" s="591"/>
      <c r="CU66" s="591"/>
      <c r="CV66" s="591"/>
      <c r="CW66" s="591"/>
      <c r="CX66" s="591"/>
      <c r="CY66" s="591"/>
      <c r="CZ66" s="591"/>
      <c r="DA66" s="591"/>
      <c r="DB66" s="591"/>
      <c r="DC66" s="591"/>
      <c r="DD66" s="591"/>
      <c r="DE66" s="591"/>
      <c r="DF66" s="591"/>
      <c r="DG66" s="591"/>
      <c r="DH66" s="591"/>
      <c r="DI66" s="591"/>
      <c r="DJ66" s="591"/>
      <c r="DK66" s="591"/>
      <c r="DL66" s="591"/>
      <c r="DM66" s="591"/>
      <c r="DN66" s="591"/>
      <c r="DO66" s="591"/>
      <c r="DP66" s="591"/>
      <c r="DQ66" s="591"/>
      <c r="DR66" s="591"/>
      <c r="DS66" s="591"/>
      <c r="DT66" s="591"/>
      <c r="DU66" s="591"/>
      <c r="DV66" s="591"/>
      <c r="DW66" s="591"/>
      <c r="DX66" s="591"/>
      <c r="DY66" s="591"/>
      <c r="DZ66" s="591"/>
      <c r="EA66" s="591"/>
      <c r="EB66" s="591"/>
      <c r="EC66" s="591"/>
      <c r="ED66" s="591"/>
      <c r="EE66" s="591"/>
      <c r="EF66" s="591"/>
      <c r="EG66" s="591"/>
      <c r="EH66" s="591"/>
      <c r="EI66" s="591"/>
      <c r="EJ66" s="591"/>
      <c r="EK66" s="591"/>
      <c r="EL66" s="591"/>
      <c r="EM66" s="591"/>
      <c r="EN66" s="591"/>
      <c r="EO66" s="591"/>
      <c r="EP66" s="591"/>
      <c r="EQ66" s="591"/>
      <c r="ER66" s="591"/>
      <c r="ES66" s="591"/>
      <c r="ET66" s="591"/>
      <c r="EU66" s="591"/>
      <c r="EV66" s="591"/>
      <c r="EW66" s="591"/>
      <c r="EX66" s="591"/>
      <c r="EY66" s="591"/>
      <c r="EZ66" s="591"/>
      <c r="FA66" s="591"/>
      <c r="FB66" s="591"/>
      <c r="FC66" s="591"/>
      <c r="FD66" s="591"/>
      <c r="FE66" s="591"/>
      <c r="FF66" s="591"/>
      <c r="FG66" s="591"/>
      <c r="FH66" s="591"/>
      <c r="FI66" s="591"/>
      <c r="FJ66" s="591"/>
      <c r="FK66" s="591"/>
      <c r="FL66" s="591"/>
      <c r="FM66" s="591"/>
      <c r="FN66" s="591"/>
      <c r="FO66" s="591"/>
      <c r="FP66" s="591"/>
      <c r="FQ66" s="591"/>
      <c r="FR66" s="591"/>
      <c r="FS66" s="591"/>
      <c r="FT66" s="591"/>
      <c r="FU66" s="591"/>
      <c r="FV66" s="591"/>
      <c r="FW66" s="591"/>
      <c r="FX66" s="591"/>
      <c r="FY66" s="591"/>
      <c r="FZ66" s="591"/>
      <c r="GA66" s="591"/>
      <c r="GB66" s="591"/>
      <c r="GC66" s="591"/>
      <c r="GD66" s="591"/>
      <c r="GE66" s="591"/>
      <c r="GF66" s="591"/>
      <c r="GG66" s="591"/>
      <c r="GH66" s="591"/>
      <c r="GI66" s="591"/>
      <c r="GJ66" s="591"/>
      <c r="GK66" s="591"/>
      <c r="GL66" s="591"/>
      <c r="GM66" s="591"/>
      <c r="GN66" s="591"/>
      <c r="GO66" s="591"/>
      <c r="GP66" s="591"/>
      <c r="GQ66" s="591"/>
      <c r="GR66" s="591"/>
      <c r="GS66" s="591"/>
      <c r="GT66" s="591"/>
      <c r="GU66" s="591"/>
      <c r="GV66" s="591"/>
      <c r="GW66" s="591"/>
      <c r="GX66" s="591"/>
      <c r="GY66" s="591"/>
      <c r="GZ66" s="591"/>
      <c r="HA66" s="591"/>
      <c r="HB66" s="591"/>
      <c r="HC66" s="591"/>
      <c r="HD66" s="591"/>
      <c r="HE66" s="591"/>
      <c r="HF66" s="591"/>
      <c r="HG66" s="591"/>
      <c r="HH66" s="591"/>
      <c r="HI66" s="591"/>
      <c r="HJ66" s="591"/>
      <c r="HK66" s="591"/>
      <c r="HL66" s="591"/>
      <c r="HM66" s="591"/>
      <c r="HN66" s="591"/>
      <c r="HO66" s="591"/>
      <c r="HP66" s="591"/>
      <c r="HQ66" s="591"/>
      <c r="HR66" s="591"/>
      <c r="HS66" s="591"/>
      <c r="HT66" s="591"/>
      <c r="HU66" s="591"/>
      <c r="HV66" s="591"/>
      <c r="HW66" s="591"/>
      <c r="HX66" s="591"/>
      <c r="HY66" s="591"/>
      <c r="HZ66" s="591"/>
      <c r="IA66" s="591"/>
      <c r="IB66" s="591"/>
      <c r="IC66" s="591"/>
      <c r="ID66" s="591"/>
      <c r="IE66" s="591"/>
      <c r="IF66" s="591"/>
      <c r="IG66" s="591"/>
      <c r="IH66" s="591"/>
      <c r="II66" s="591"/>
      <c r="IJ66" s="591"/>
      <c r="IK66" s="591"/>
      <c r="IL66" s="591"/>
      <c r="IM66" s="591"/>
      <c r="IN66" s="591"/>
      <c r="IO66" s="591"/>
      <c r="IP66" s="591"/>
      <c r="IQ66" s="591"/>
      <c r="IR66" s="591"/>
      <c r="IS66" s="591"/>
      <c r="IT66" s="591"/>
      <c r="IU66" s="591"/>
      <c r="IV66" s="591"/>
      <c r="IW66" s="591"/>
      <c r="IX66" s="591"/>
      <c r="IY66" s="591"/>
      <c r="IZ66" s="591"/>
      <c r="JA66" s="591"/>
      <c r="JB66" s="591"/>
      <c r="JC66" s="591"/>
      <c r="JD66" s="591"/>
      <c r="JE66" s="591"/>
      <c r="JF66" s="591"/>
      <c r="JG66" s="591"/>
      <c r="JH66" s="591"/>
      <c r="JI66" s="591"/>
      <c r="JJ66" s="591"/>
    </row>
    <row r="67" spans="1:270" s="613" customFormat="1" ht="60" customHeight="1" x14ac:dyDescent="0.2">
      <c r="A67" s="644">
        <v>18</v>
      </c>
      <c r="B67" s="645"/>
      <c r="C67" s="621" t="s">
        <v>252</v>
      </c>
      <c r="D67" s="671" t="str">
        <f t="shared" si="3"/>
        <v>N/A</v>
      </c>
      <c r="E67" s="1214"/>
      <c r="F67" s="1214"/>
      <c r="G67" s="1231"/>
      <c r="H67" s="1232"/>
      <c r="I67" s="1232"/>
      <c r="J67" s="1233"/>
      <c r="K67" s="590"/>
      <c r="L67" s="612"/>
      <c r="M67" s="591"/>
      <c r="N67" s="591"/>
      <c r="O67" s="591"/>
      <c r="P67" s="591"/>
      <c r="Q67" s="591"/>
      <c r="R67" s="591"/>
      <c r="S67" s="591"/>
      <c r="T67" s="591"/>
      <c r="U67" s="591"/>
      <c r="V67" s="591"/>
      <c r="W67" s="591"/>
      <c r="X67" s="591"/>
      <c r="Y67" s="591"/>
      <c r="Z67" s="591"/>
      <c r="AA67" s="591"/>
      <c r="AB67" s="591"/>
      <c r="AC67" s="591"/>
      <c r="AD67" s="591"/>
      <c r="AE67" s="591"/>
      <c r="AF67" s="591"/>
      <c r="AG67" s="591"/>
      <c r="AH67" s="591"/>
      <c r="AI67" s="591"/>
      <c r="AJ67" s="591"/>
      <c r="AK67" s="591"/>
      <c r="AL67" s="591"/>
      <c r="AM67" s="591"/>
      <c r="AN67" s="591"/>
      <c r="AO67" s="591"/>
      <c r="AP67" s="591"/>
      <c r="AQ67" s="591"/>
      <c r="AR67" s="591"/>
      <c r="AS67" s="591"/>
      <c r="AT67" s="591"/>
      <c r="AU67" s="591"/>
      <c r="AV67" s="591"/>
      <c r="AW67" s="591"/>
      <c r="AX67" s="591"/>
      <c r="AY67" s="591"/>
      <c r="AZ67" s="591"/>
      <c r="BA67" s="591"/>
      <c r="BB67" s="591"/>
      <c r="BC67" s="591"/>
      <c r="BD67" s="591"/>
      <c r="BE67" s="591"/>
      <c r="BF67" s="591"/>
      <c r="BG67" s="591"/>
      <c r="BH67" s="591"/>
      <c r="BI67" s="591"/>
      <c r="BJ67" s="591"/>
      <c r="BK67" s="591"/>
      <c r="BL67" s="591"/>
      <c r="BM67" s="591"/>
      <c r="BN67" s="591"/>
      <c r="BO67" s="591"/>
      <c r="BP67" s="591"/>
      <c r="BQ67" s="591"/>
      <c r="BR67" s="591"/>
      <c r="BS67" s="591"/>
      <c r="BT67" s="591"/>
      <c r="BU67" s="591"/>
      <c r="BV67" s="591"/>
      <c r="BW67" s="591"/>
      <c r="BX67" s="591"/>
      <c r="BY67" s="591"/>
      <c r="BZ67" s="591"/>
      <c r="CA67" s="591"/>
      <c r="CB67" s="591"/>
      <c r="CC67" s="591"/>
      <c r="CD67" s="591"/>
      <c r="CE67" s="591"/>
      <c r="CF67" s="591"/>
      <c r="CG67" s="591"/>
      <c r="CH67" s="591"/>
      <c r="CI67" s="591"/>
      <c r="CJ67" s="591"/>
      <c r="CK67" s="591"/>
      <c r="CL67" s="591"/>
      <c r="CM67" s="591"/>
      <c r="CN67" s="591"/>
      <c r="CO67" s="591"/>
      <c r="CP67" s="591"/>
      <c r="CQ67" s="591"/>
      <c r="CR67" s="591"/>
      <c r="CS67" s="591"/>
      <c r="CT67" s="591"/>
      <c r="CU67" s="591"/>
      <c r="CV67" s="591"/>
      <c r="CW67" s="591"/>
      <c r="CX67" s="591"/>
      <c r="CY67" s="591"/>
      <c r="CZ67" s="591"/>
      <c r="DA67" s="591"/>
      <c r="DB67" s="591"/>
      <c r="DC67" s="591"/>
      <c r="DD67" s="591"/>
      <c r="DE67" s="591"/>
      <c r="DF67" s="591"/>
      <c r="DG67" s="591"/>
      <c r="DH67" s="591"/>
      <c r="DI67" s="591"/>
      <c r="DJ67" s="591"/>
      <c r="DK67" s="591"/>
      <c r="DL67" s="591"/>
      <c r="DM67" s="591"/>
      <c r="DN67" s="591"/>
      <c r="DO67" s="591"/>
      <c r="DP67" s="591"/>
      <c r="DQ67" s="591"/>
      <c r="DR67" s="591"/>
      <c r="DS67" s="591"/>
      <c r="DT67" s="591"/>
      <c r="DU67" s="591"/>
      <c r="DV67" s="591"/>
      <c r="DW67" s="591"/>
      <c r="DX67" s="591"/>
      <c r="DY67" s="591"/>
      <c r="DZ67" s="591"/>
      <c r="EA67" s="591"/>
      <c r="EB67" s="591"/>
      <c r="EC67" s="591"/>
      <c r="ED67" s="591"/>
      <c r="EE67" s="591"/>
      <c r="EF67" s="591"/>
      <c r="EG67" s="591"/>
      <c r="EH67" s="591"/>
      <c r="EI67" s="591"/>
      <c r="EJ67" s="591"/>
      <c r="EK67" s="591"/>
      <c r="EL67" s="591"/>
      <c r="EM67" s="591"/>
      <c r="EN67" s="591"/>
      <c r="EO67" s="591"/>
      <c r="EP67" s="591"/>
      <c r="EQ67" s="591"/>
      <c r="ER67" s="591"/>
      <c r="ES67" s="591"/>
      <c r="ET67" s="591"/>
      <c r="EU67" s="591"/>
      <c r="EV67" s="591"/>
      <c r="EW67" s="591"/>
      <c r="EX67" s="591"/>
      <c r="EY67" s="591"/>
      <c r="EZ67" s="591"/>
      <c r="FA67" s="591"/>
      <c r="FB67" s="591"/>
      <c r="FC67" s="591"/>
      <c r="FD67" s="591"/>
      <c r="FE67" s="591"/>
      <c r="FF67" s="591"/>
      <c r="FG67" s="591"/>
      <c r="FH67" s="591"/>
      <c r="FI67" s="591"/>
      <c r="FJ67" s="591"/>
      <c r="FK67" s="591"/>
      <c r="FL67" s="591"/>
      <c r="FM67" s="591"/>
      <c r="FN67" s="591"/>
      <c r="FO67" s="591"/>
      <c r="FP67" s="591"/>
      <c r="FQ67" s="591"/>
      <c r="FR67" s="591"/>
      <c r="FS67" s="591"/>
      <c r="FT67" s="591"/>
      <c r="FU67" s="591"/>
      <c r="FV67" s="591"/>
      <c r="FW67" s="591"/>
      <c r="FX67" s="591"/>
      <c r="FY67" s="591"/>
      <c r="FZ67" s="591"/>
      <c r="GA67" s="591"/>
      <c r="GB67" s="591"/>
      <c r="GC67" s="591"/>
      <c r="GD67" s="591"/>
      <c r="GE67" s="591"/>
      <c r="GF67" s="591"/>
      <c r="GG67" s="591"/>
      <c r="GH67" s="591"/>
      <c r="GI67" s="591"/>
      <c r="GJ67" s="591"/>
      <c r="GK67" s="591"/>
      <c r="GL67" s="591"/>
      <c r="GM67" s="591"/>
      <c r="GN67" s="591"/>
      <c r="GO67" s="591"/>
      <c r="GP67" s="591"/>
      <c r="GQ67" s="591"/>
      <c r="GR67" s="591"/>
      <c r="GS67" s="591"/>
      <c r="GT67" s="591"/>
      <c r="GU67" s="591"/>
      <c r="GV67" s="591"/>
      <c r="GW67" s="591"/>
      <c r="GX67" s="591"/>
      <c r="GY67" s="591"/>
      <c r="GZ67" s="591"/>
      <c r="HA67" s="591"/>
      <c r="HB67" s="591"/>
      <c r="HC67" s="591"/>
      <c r="HD67" s="591"/>
      <c r="HE67" s="591"/>
      <c r="HF67" s="591"/>
      <c r="HG67" s="591"/>
      <c r="HH67" s="591"/>
      <c r="HI67" s="591"/>
      <c r="HJ67" s="591"/>
      <c r="HK67" s="591"/>
      <c r="HL67" s="591"/>
      <c r="HM67" s="591"/>
      <c r="HN67" s="591"/>
      <c r="HO67" s="591"/>
      <c r="HP67" s="591"/>
      <c r="HQ67" s="591"/>
      <c r="HR67" s="591"/>
      <c r="HS67" s="591"/>
      <c r="HT67" s="591"/>
      <c r="HU67" s="591"/>
      <c r="HV67" s="591"/>
      <c r="HW67" s="591"/>
      <c r="HX67" s="591"/>
      <c r="HY67" s="591"/>
      <c r="HZ67" s="591"/>
      <c r="IA67" s="591"/>
      <c r="IB67" s="591"/>
      <c r="IC67" s="591"/>
      <c r="ID67" s="591"/>
      <c r="IE67" s="591"/>
      <c r="IF67" s="591"/>
      <c r="IG67" s="591"/>
      <c r="IH67" s="591"/>
      <c r="II67" s="591"/>
      <c r="IJ67" s="591"/>
      <c r="IK67" s="591"/>
      <c r="IL67" s="591"/>
      <c r="IM67" s="591"/>
      <c r="IN67" s="591"/>
      <c r="IO67" s="591"/>
      <c r="IP67" s="591"/>
      <c r="IQ67" s="591"/>
      <c r="IR67" s="591"/>
      <c r="IS67" s="591"/>
      <c r="IT67" s="591"/>
      <c r="IU67" s="591"/>
      <c r="IV67" s="591"/>
      <c r="IW67" s="591"/>
      <c r="IX67" s="591"/>
      <c r="IY67" s="591"/>
      <c r="IZ67" s="591"/>
      <c r="JA67" s="591"/>
      <c r="JB67" s="591"/>
      <c r="JC67" s="591"/>
      <c r="JD67" s="591"/>
      <c r="JE67" s="591"/>
      <c r="JF67" s="591"/>
      <c r="JG67" s="591"/>
      <c r="JH67" s="591"/>
      <c r="JI67" s="591"/>
      <c r="JJ67" s="591"/>
    </row>
    <row r="68" spans="1:270" s="613" customFormat="1" ht="60" customHeight="1" x14ac:dyDescent="0.2">
      <c r="A68" s="644">
        <v>19</v>
      </c>
      <c r="B68" s="645"/>
      <c r="C68" s="672" t="s">
        <v>280</v>
      </c>
      <c r="D68" s="655" t="str">
        <f t="shared" si="3"/>
        <v>N/A</v>
      </c>
      <c r="E68" s="1214"/>
      <c r="F68" s="1214"/>
      <c r="G68" s="1231"/>
      <c r="H68" s="1232"/>
      <c r="I68" s="1232"/>
      <c r="J68" s="1233"/>
      <c r="K68" s="590"/>
      <c r="L68" s="612"/>
      <c r="M68" s="591"/>
      <c r="N68" s="591"/>
      <c r="O68" s="591"/>
      <c r="P68" s="591"/>
      <c r="Q68" s="591"/>
      <c r="R68" s="591"/>
      <c r="S68" s="591"/>
      <c r="T68" s="591"/>
      <c r="U68" s="591"/>
      <c r="V68" s="591"/>
      <c r="W68" s="591"/>
      <c r="X68" s="591"/>
      <c r="Y68" s="591"/>
      <c r="Z68" s="591"/>
      <c r="AA68" s="591"/>
      <c r="AB68" s="591"/>
      <c r="AC68" s="591"/>
      <c r="AD68" s="591"/>
      <c r="AE68" s="591"/>
      <c r="AF68" s="591"/>
      <c r="AG68" s="591"/>
      <c r="AH68" s="591"/>
      <c r="AI68" s="591"/>
      <c r="AJ68" s="591"/>
      <c r="AK68" s="591"/>
      <c r="AL68" s="591"/>
      <c r="AM68" s="591"/>
      <c r="AN68" s="591"/>
      <c r="AO68" s="591"/>
      <c r="AP68" s="591"/>
      <c r="AQ68" s="591"/>
      <c r="AR68" s="591"/>
      <c r="AS68" s="591"/>
      <c r="AT68" s="591"/>
      <c r="AU68" s="591"/>
      <c r="AV68" s="591"/>
      <c r="AW68" s="591"/>
      <c r="AX68" s="591"/>
      <c r="AY68" s="591"/>
      <c r="AZ68" s="591"/>
      <c r="BA68" s="591"/>
      <c r="BB68" s="591"/>
      <c r="BC68" s="591"/>
      <c r="BD68" s="591"/>
      <c r="BE68" s="591"/>
      <c r="BF68" s="591"/>
      <c r="BG68" s="591"/>
      <c r="BH68" s="591"/>
      <c r="BI68" s="591"/>
      <c r="BJ68" s="591"/>
      <c r="BK68" s="591"/>
      <c r="BL68" s="591"/>
      <c r="BM68" s="591"/>
      <c r="BN68" s="591"/>
      <c r="BO68" s="591"/>
      <c r="BP68" s="591"/>
      <c r="BQ68" s="591"/>
      <c r="BR68" s="591"/>
      <c r="BS68" s="591"/>
      <c r="BT68" s="591"/>
      <c r="BU68" s="591"/>
      <c r="BV68" s="591"/>
      <c r="BW68" s="591"/>
      <c r="BX68" s="591"/>
      <c r="BY68" s="591"/>
      <c r="BZ68" s="591"/>
      <c r="CA68" s="591"/>
      <c r="CB68" s="591"/>
      <c r="CC68" s="591"/>
      <c r="CD68" s="591"/>
      <c r="CE68" s="591"/>
      <c r="CF68" s="591"/>
      <c r="CG68" s="591"/>
      <c r="CH68" s="591"/>
      <c r="CI68" s="591"/>
      <c r="CJ68" s="591"/>
      <c r="CK68" s="591"/>
      <c r="CL68" s="591"/>
      <c r="CM68" s="591"/>
      <c r="CN68" s="591"/>
      <c r="CO68" s="591"/>
      <c r="CP68" s="591"/>
      <c r="CQ68" s="591"/>
      <c r="CR68" s="591"/>
      <c r="CS68" s="591"/>
      <c r="CT68" s="591"/>
      <c r="CU68" s="591"/>
      <c r="CV68" s="591"/>
      <c r="CW68" s="591"/>
      <c r="CX68" s="591"/>
      <c r="CY68" s="591"/>
      <c r="CZ68" s="591"/>
      <c r="DA68" s="591"/>
      <c r="DB68" s="591"/>
      <c r="DC68" s="591"/>
      <c r="DD68" s="591"/>
      <c r="DE68" s="591"/>
      <c r="DF68" s="591"/>
      <c r="DG68" s="591"/>
      <c r="DH68" s="591"/>
      <c r="DI68" s="591"/>
      <c r="DJ68" s="591"/>
      <c r="DK68" s="591"/>
      <c r="DL68" s="591"/>
      <c r="DM68" s="591"/>
      <c r="DN68" s="591"/>
      <c r="DO68" s="591"/>
      <c r="DP68" s="591"/>
      <c r="DQ68" s="591"/>
      <c r="DR68" s="591"/>
      <c r="DS68" s="591"/>
      <c r="DT68" s="591"/>
      <c r="DU68" s="591"/>
      <c r="DV68" s="591"/>
      <c r="DW68" s="591"/>
      <c r="DX68" s="591"/>
      <c r="DY68" s="591"/>
      <c r="DZ68" s="591"/>
      <c r="EA68" s="591"/>
      <c r="EB68" s="591"/>
      <c r="EC68" s="591"/>
      <c r="ED68" s="591"/>
      <c r="EE68" s="591"/>
      <c r="EF68" s="591"/>
      <c r="EG68" s="591"/>
      <c r="EH68" s="591"/>
      <c r="EI68" s="591"/>
      <c r="EJ68" s="591"/>
      <c r="EK68" s="591"/>
      <c r="EL68" s="591"/>
      <c r="EM68" s="591"/>
      <c r="EN68" s="591"/>
      <c r="EO68" s="591"/>
      <c r="EP68" s="591"/>
      <c r="EQ68" s="591"/>
      <c r="ER68" s="591"/>
      <c r="ES68" s="591"/>
      <c r="ET68" s="591"/>
      <c r="EU68" s="591"/>
      <c r="EV68" s="591"/>
      <c r="EW68" s="591"/>
      <c r="EX68" s="591"/>
      <c r="EY68" s="591"/>
      <c r="EZ68" s="591"/>
      <c r="FA68" s="591"/>
      <c r="FB68" s="591"/>
      <c r="FC68" s="591"/>
      <c r="FD68" s="591"/>
      <c r="FE68" s="591"/>
      <c r="FF68" s="591"/>
      <c r="FG68" s="591"/>
      <c r="FH68" s="591"/>
      <c r="FI68" s="591"/>
      <c r="FJ68" s="591"/>
      <c r="FK68" s="591"/>
      <c r="FL68" s="591"/>
      <c r="FM68" s="591"/>
      <c r="FN68" s="591"/>
      <c r="FO68" s="591"/>
      <c r="FP68" s="591"/>
      <c r="FQ68" s="591"/>
      <c r="FR68" s="591"/>
      <c r="FS68" s="591"/>
      <c r="FT68" s="591"/>
      <c r="FU68" s="591"/>
      <c r="FV68" s="591"/>
      <c r="FW68" s="591"/>
      <c r="FX68" s="591"/>
      <c r="FY68" s="591"/>
      <c r="FZ68" s="591"/>
      <c r="GA68" s="591"/>
      <c r="GB68" s="591"/>
      <c r="GC68" s="591"/>
      <c r="GD68" s="591"/>
      <c r="GE68" s="591"/>
      <c r="GF68" s="591"/>
      <c r="GG68" s="591"/>
      <c r="GH68" s="591"/>
      <c r="GI68" s="591"/>
      <c r="GJ68" s="591"/>
      <c r="GK68" s="591"/>
      <c r="GL68" s="591"/>
      <c r="GM68" s="591"/>
      <c r="GN68" s="591"/>
      <c r="GO68" s="591"/>
      <c r="GP68" s="591"/>
      <c r="GQ68" s="591"/>
      <c r="GR68" s="591"/>
      <c r="GS68" s="591"/>
      <c r="GT68" s="591"/>
      <c r="GU68" s="591"/>
      <c r="GV68" s="591"/>
      <c r="GW68" s="591"/>
      <c r="GX68" s="591"/>
      <c r="GY68" s="591"/>
      <c r="GZ68" s="591"/>
      <c r="HA68" s="591"/>
      <c r="HB68" s="591"/>
      <c r="HC68" s="591"/>
      <c r="HD68" s="591"/>
      <c r="HE68" s="591"/>
      <c r="HF68" s="591"/>
      <c r="HG68" s="591"/>
      <c r="HH68" s="591"/>
      <c r="HI68" s="591"/>
      <c r="HJ68" s="591"/>
      <c r="HK68" s="591"/>
      <c r="HL68" s="591"/>
      <c r="HM68" s="591"/>
      <c r="HN68" s="591"/>
      <c r="HO68" s="591"/>
      <c r="HP68" s="591"/>
      <c r="HQ68" s="591"/>
      <c r="HR68" s="591"/>
      <c r="HS68" s="591"/>
      <c r="HT68" s="591"/>
      <c r="HU68" s="591"/>
      <c r="HV68" s="591"/>
      <c r="HW68" s="591"/>
      <c r="HX68" s="591"/>
      <c r="HY68" s="591"/>
      <c r="HZ68" s="591"/>
      <c r="IA68" s="591"/>
      <c r="IB68" s="591"/>
      <c r="IC68" s="591"/>
      <c r="ID68" s="591"/>
      <c r="IE68" s="591"/>
      <c r="IF68" s="591"/>
      <c r="IG68" s="591"/>
      <c r="IH68" s="591"/>
      <c r="II68" s="591"/>
      <c r="IJ68" s="591"/>
      <c r="IK68" s="591"/>
      <c r="IL68" s="591"/>
      <c r="IM68" s="591"/>
      <c r="IN68" s="591"/>
      <c r="IO68" s="591"/>
      <c r="IP68" s="591"/>
      <c r="IQ68" s="591"/>
      <c r="IR68" s="591"/>
      <c r="IS68" s="591"/>
      <c r="IT68" s="591"/>
      <c r="IU68" s="591"/>
      <c r="IV68" s="591"/>
      <c r="IW68" s="591"/>
      <c r="IX68" s="591"/>
      <c r="IY68" s="591"/>
      <c r="IZ68" s="591"/>
      <c r="JA68" s="591"/>
      <c r="JB68" s="591"/>
      <c r="JC68" s="591"/>
      <c r="JD68" s="591"/>
      <c r="JE68" s="591"/>
      <c r="JF68" s="591"/>
      <c r="JG68" s="591"/>
      <c r="JH68" s="591"/>
      <c r="JI68" s="591"/>
      <c r="JJ68" s="591"/>
    </row>
    <row r="69" spans="1:270" s="613" customFormat="1" ht="60" customHeight="1" x14ac:dyDescent="0.2">
      <c r="A69" s="644">
        <v>20</v>
      </c>
      <c r="B69" s="645"/>
      <c r="C69" s="621" t="s">
        <v>253</v>
      </c>
      <c r="D69" s="655" t="str">
        <f t="shared" si="3"/>
        <v>N/A</v>
      </c>
      <c r="E69" s="1214"/>
      <c r="F69" s="1214"/>
      <c r="G69" s="1221"/>
      <c r="H69" s="1222"/>
      <c r="I69" s="1222"/>
      <c r="J69" s="1223"/>
      <c r="K69" s="590"/>
      <c r="L69" s="612"/>
      <c r="M69" s="591"/>
      <c r="N69" s="591"/>
      <c r="O69" s="591"/>
      <c r="P69" s="591"/>
      <c r="Q69" s="591"/>
      <c r="R69" s="591"/>
      <c r="S69" s="591"/>
      <c r="T69" s="591"/>
      <c r="U69" s="591"/>
      <c r="V69" s="591"/>
      <c r="W69" s="591"/>
      <c r="X69" s="591"/>
      <c r="Y69" s="591"/>
      <c r="Z69" s="591"/>
      <c r="AA69" s="591"/>
      <c r="AB69" s="591"/>
      <c r="AC69" s="591"/>
      <c r="AD69" s="591"/>
      <c r="AE69" s="591"/>
      <c r="AF69" s="591"/>
      <c r="AG69" s="591"/>
      <c r="AH69" s="591"/>
      <c r="AI69" s="591"/>
      <c r="AJ69" s="591"/>
      <c r="AK69" s="591"/>
      <c r="AL69" s="591"/>
      <c r="AM69" s="591"/>
      <c r="AN69" s="591"/>
      <c r="AO69" s="591"/>
      <c r="AP69" s="591"/>
      <c r="AQ69" s="591"/>
      <c r="AR69" s="591"/>
      <c r="AS69" s="591"/>
      <c r="AT69" s="591"/>
      <c r="AU69" s="591"/>
      <c r="AV69" s="591"/>
      <c r="AW69" s="591"/>
      <c r="AX69" s="591"/>
      <c r="AY69" s="591"/>
      <c r="AZ69" s="591"/>
      <c r="BA69" s="591"/>
      <c r="BB69" s="591"/>
      <c r="BC69" s="591"/>
      <c r="BD69" s="591"/>
      <c r="BE69" s="591"/>
      <c r="BF69" s="591"/>
      <c r="BG69" s="591"/>
      <c r="BH69" s="591"/>
      <c r="BI69" s="591"/>
      <c r="BJ69" s="591"/>
      <c r="BK69" s="591"/>
      <c r="BL69" s="591"/>
      <c r="BM69" s="591"/>
      <c r="BN69" s="591"/>
      <c r="BO69" s="591"/>
      <c r="BP69" s="591"/>
      <c r="BQ69" s="591"/>
      <c r="BR69" s="591"/>
      <c r="BS69" s="591"/>
      <c r="BT69" s="591"/>
      <c r="BU69" s="591"/>
      <c r="BV69" s="591"/>
      <c r="BW69" s="591"/>
      <c r="BX69" s="591"/>
      <c r="BY69" s="591"/>
      <c r="BZ69" s="591"/>
      <c r="CA69" s="591"/>
      <c r="CB69" s="591"/>
      <c r="CC69" s="591"/>
      <c r="CD69" s="591"/>
      <c r="CE69" s="591"/>
      <c r="CF69" s="591"/>
      <c r="CG69" s="591"/>
      <c r="CH69" s="591"/>
      <c r="CI69" s="591"/>
      <c r="CJ69" s="591"/>
      <c r="CK69" s="591"/>
      <c r="CL69" s="591"/>
      <c r="CM69" s="591"/>
      <c r="CN69" s="591"/>
      <c r="CO69" s="591"/>
      <c r="CP69" s="591"/>
      <c r="CQ69" s="591"/>
      <c r="CR69" s="591"/>
      <c r="CS69" s="591"/>
      <c r="CT69" s="591"/>
      <c r="CU69" s="591"/>
      <c r="CV69" s="591"/>
      <c r="CW69" s="591"/>
      <c r="CX69" s="591"/>
      <c r="CY69" s="591"/>
      <c r="CZ69" s="591"/>
      <c r="DA69" s="591"/>
      <c r="DB69" s="591"/>
      <c r="DC69" s="591"/>
      <c r="DD69" s="591"/>
      <c r="DE69" s="591"/>
      <c r="DF69" s="591"/>
      <c r="DG69" s="591"/>
      <c r="DH69" s="591"/>
      <c r="DI69" s="591"/>
      <c r="DJ69" s="591"/>
      <c r="DK69" s="591"/>
      <c r="DL69" s="591"/>
      <c r="DM69" s="591"/>
      <c r="DN69" s="591"/>
      <c r="DO69" s="591"/>
      <c r="DP69" s="591"/>
      <c r="DQ69" s="591"/>
      <c r="DR69" s="591"/>
      <c r="DS69" s="591"/>
      <c r="DT69" s="591"/>
      <c r="DU69" s="591"/>
      <c r="DV69" s="591"/>
      <c r="DW69" s="591"/>
      <c r="DX69" s="591"/>
      <c r="DY69" s="591"/>
      <c r="DZ69" s="591"/>
      <c r="EA69" s="591"/>
      <c r="EB69" s="591"/>
      <c r="EC69" s="591"/>
      <c r="ED69" s="591"/>
      <c r="EE69" s="591"/>
      <c r="EF69" s="591"/>
      <c r="EG69" s="591"/>
      <c r="EH69" s="591"/>
      <c r="EI69" s="591"/>
      <c r="EJ69" s="591"/>
      <c r="EK69" s="591"/>
      <c r="EL69" s="591"/>
      <c r="EM69" s="591"/>
      <c r="EN69" s="591"/>
      <c r="EO69" s="591"/>
      <c r="EP69" s="591"/>
      <c r="EQ69" s="591"/>
      <c r="ER69" s="591"/>
      <c r="ES69" s="591"/>
      <c r="ET69" s="591"/>
      <c r="EU69" s="591"/>
      <c r="EV69" s="591"/>
      <c r="EW69" s="591"/>
      <c r="EX69" s="591"/>
      <c r="EY69" s="591"/>
      <c r="EZ69" s="591"/>
      <c r="FA69" s="591"/>
      <c r="FB69" s="591"/>
      <c r="FC69" s="591"/>
      <c r="FD69" s="591"/>
      <c r="FE69" s="591"/>
      <c r="FF69" s="591"/>
      <c r="FG69" s="591"/>
      <c r="FH69" s="591"/>
      <c r="FI69" s="591"/>
      <c r="FJ69" s="591"/>
      <c r="FK69" s="591"/>
      <c r="FL69" s="591"/>
      <c r="FM69" s="591"/>
      <c r="FN69" s="591"/>
      <c r="FO69" s="591"/>
      <c r="FP69" s="591"/>
      <c r="FQ69" s="591"/>
      <c r="FR69" s="591"/>
      <c r="FS69" s="591"/>
      <c r="FT69" s="591"/>
      <c r="FU69" s="591"/>
      <c r="FV69" s="591"/>
      <c r="FW69" s="591"/>
      <c r="FX69" s="591"/>
      <c r="FY69" s="591"/>
      <c r="FZ69" s="591"/>
      <c r="GA69" s="591"/>
      <c r="GB69" s="591"/>
      <c r="GC69" s="591"/>
      <c r="GD69" s="591"/>
      <c r="GE69" s="591"/>
      <c r="GF69" s="591"/>
      <c r="GG69" s="591"/>
      <c r="GH69" s="591"/>
      <c r="GI69" s="591"/>
      <c r="GJ69" s="591"/>
      <c r="GK69" s="591"/>
      <c r="GL69" s="591"/>
      <c r="GM69" s="591"/>
      <c r="GN69" s="591"/>
      <c r="GO69" s="591"/>
      <c r="GP69" s="591"/>
      <c r="GQ69" s="591"/>
      <c r="GR69" s="591"/>
      <c r="GS69" s="591"/>
      <c r="GT69" s="591"/>
      <c r="GU69" s="591"/>
      <c r="GV69" s="591"/>
      <c r="GW69" s="591"/>
      <c r="GX69" s="591"/>
      <c r="GY69" s="591"/>
      <c r="GZ69" s="591"/>
      <c r="HA69" s="591"/>
      <c r="HB69" s="591"/>
      <c r="HC69" s="591"/>
      <c r="HD69" s="591"/>
      <c r="HE69" s="591"/>
      <c r="HF69" s="591"/>
      <c r="HG69" s="591"/>
      <c r="HH69" s="591"/>
      <c r="HI69" s="591"/>
      <c r="HJ69" s="591"/>
      <c r="HK69" s="591"/>
      <c r="HL69" s="591"/>
      <c r="HM69" s="591"/>
      <c r="HN69" s="591"/>
      <c r="HO69" s="591"/>
      <c r="HP69" s="591"/>
      <c r="HQ69" s="591"/>
      <c r="HR69" s="591"/>
      <c r="HS69" s="591"/>
      <c r="HT69" s="591"/>
      <c r="HU69" s="591"/>
      <c r="HV69" s="591"/>
      <c r="HW69" s="591"/>
      <c r="HX69" s="591"/>
      <c r="HY69" s="591"/>
      <c r="HZ69" s="591"/>
      <c r="IA69" s="591"/>
      <c r="IB69" s="591"/>
      <c r="IC69" s="591"/>
      <c r="ID69" s="591"/>
      <c r="IE69" s="591"/>
      <c r="IF69" s="591"/>
      <c r="IG69" s="591"/>
      <c r="IH69" s="591"/>
      <c r="II69" s="591"/>
      <c r="IJ69" s="591"/>
      <c r="IK69" s="591"/>
      <c r="IL69" s="591"/>
      <c r="IM69" s="591"/>
      <c r="IN69" s="591"/>
      <c r="IO69" s="591"/>
      <c r="IP69" s="591"/>
      <c r="IQ69" s="591"/>
      <c r="IR69" s="591"/>
      <c r="IS69" s="591"/>
      <c r="IT69" s="591"/>
      <c r="IU69" s="591"/>
      <c r="IV69" s="591"/>
      <c r="IW69" s="591"/>
      <c r="IX69" s="591"/>
      <c r="IY69" s="591"/>
      <c r="IZ69" s="591"/>
      <c r="JA69" s="591"/>
      <c r="JB69" s="591"/>
      <c r="JC69" s="591"/>
      <c r="JD69" s="591"/>
      <c r="JE69" s="591"/>
      <c r="JF69" s="591"/>
      <c r="JG69" s="591"/>
      <c r="JH69" s="591"/>
      <c r="JI69" s="591"/>
      <c r="JJ69" s="591"/>
    </row>
    <row r="70" spans="1:270" s="613" customFormat="1" ht="46.5" customHeight="1" x14ac:dyDescent="0.2">
      <c r="A70" s="644">
        <v>21</v>
      </c>
      <c r="B70" s="645"/>
      <c r="C70" s="621" t="s">
        <v>254</v>
      </c>
      <c r="D70" s="655" t="str">
        <f t="shared" si="3"/>
        <v>N/A</v>
      </c>
      <c r="E70" s="1214"/>
      <c r="F70" s="1214"/>
      <c r="G70" s="1221"/>
      <c r="H70" s="1222"/>
      <c r="I70" s="1222"/>
      <c r="J70" s="1223"/>
      <c r="K70" s="590" t="str">
        <f>IF(AND(J70&lt;&gt;"Yes - completely", J70&lt;&gt;""),"Please Provide a Comment.","")</f>
        <v/>
      </c>
      <c r="L70" s="612"/>
      <c r="M70" s="591"/>
      <c r="N70" s="591"/>
      <c r="O70" s="591"/>
      <c r="P70" s="591"/>
      <c r="Q70" s="591"/>
      <c r="R70" s="591"/>
      <c r="S70" s="591"/>
      <c r="T70" s="591"/>
      <c r="U70" s="591"/>
      <c r="V70" s="591"/>
      <c r="W70" s="591"/>
      <c r="X70" s="591"/>
      <c r="Y70" s="591"/>
      <c r="Z70" s="591"/>
      <c r="AA70" s="591"/>
      <c r="AB70" s="591"/>
      <c r="AC70" s="591"/>
      <c r="AD70" s="591"/>
      <c r="AE70" s="591"/>
      <c r="AF70" s="591"/>
      <c r="AG70" s="591"/>
      <c r="AH70" s="591"/>
      <c r="AI70" s="591"/>
      <c r="AJ70" s="591"/>
      <c r="AK70" s="591"/>
      <c r="AL70" s="591"/>
      <c r="AM70" s="591"/>
      <c r="AN70" s="591"/>
      <c r="AO70" s="591"/>
      <c r="AP70" s="591"/>
      <c r="AQ70" s="591"/>
      <c r="AR70" s="591"/>
      <c r="AS70" s="591"/>
      <c r="AT70" s="591"/>
      <c r="AU70" s="591"/>
      <c r="AV70" s="591"/>
      <c r="AW70" s="591"/>
      <c r="AX70" s="591"/>
      <c r="AY70" s="591"/>
      <c r="AZ70" s="591"/>
      <c r="BA70" s="591"/>
      <c r="BB70" s="591"/>
      <c r="BC70" s="591"/>
      <c r="BD70" s="591"/>
      <c r="BE70" s="591"/>
      <c r="BF70" s="591"/>
      <c r="BG70" s="591"/>
      <c r="BH70" s="591"/>
      <c r="BI70" s="591"/>
      <c r="BJ70" s="591"/>
      <c r="BK70" s="591"/>
      <c r="BL70" s="591"/>
      <c r="BM70" s="591"/>
      <c r="BN70" s="591"/>
      <c r="BO70" s="591"/>
      <c r="BP70" s="591"/>
      <c r="BQ70" s="591"/>
      <c r="BR70" s="591"/>
      <c r="BS70" s="591"/>
      <c r="BT70" s="591"/>
      <c r="BU70" s="591"/>
      <c r="BV70" s="591"/>
      <c r="BW70" s="591"/>
      <c r="BX70" s="591"/>
      <c r="BY70" s="591"/>
      <c r="BZ70" s="591"/>
      <c r="CA70" s="591"/>
      <c r="CB70" s="591"/>
      <c r="CC70" s="591"/>
      <c r="CD70" s="591"/>
      <c r="CE70" s="591"/>
      <c r="CF70" s="591"/>
      <c r="CG70" s="591"/>
      <c r="CH70" s="591"/>
      <c r="CI70" s="591"/>
      <c r="CJ70" s="591"/>
      <c r="CK70" s="591"/>
      <c r="CL70" s="591"/>
      <c r="CM70" s="591"/>
      <c r="CN70" s="591"/>
      <c r="CO70" s="591"/>
      <c r="CP70" s="591"/>
      <c r="CQ70" s="591"/>
      <c r="CR70" s="591"/>
      <c r="CS70" s="591"/>
      <c r="CT70" s="591"/>
      <c r="CU70" s="591"/>
      <c r="CV70" s="591"/>
      <c r="CW70" s="591"/>
      <c r="CX70" s="591"/>
      <c r="CY70" s="591"/>
      <c r="CZ70" s="591"/>
      <c r="DA70" s="591"/>
      <c r="DB70" s="591"/>
      <c r="DC70" s="591"/>
      <c r="DD70" s="591"/>
      <c r="DE70" s="591"/>
      <c r="DF70" s="591"/>
      <c r="DG70" s="591"/>
      <c r="DH70" s="591"/>
      <c r="DI70" s="591"/>
      <c r="DJ70" s="591"/>
      <c r="DK70" s="591"/>
      <c r="DL70" s="591"/>
      <c r="DM70" s="591"/>
      <c r="DN70" s="591"/>
      <c r="DO70" s="591"/>
      <c r="DP70" s="591"/>
      <c r="DQ70" s="591"/>
      <c r="DR70" s="591"/>
      <c r="DS70" s="591"/>
      <c r="DT70" s="591"/>
      <c r="DU70" s="591"/>
      <c r="DV70" s="591"/>
      <c r="DW70" s="591"/>
      <c r="DX70" s="591"/>
      <c r="DY70" s="591"/>
      <c r="DZ70" s="591"/>
      <c r="EA70" s="591"/>
      <c r="EB70" s="591"/>
      <c r="EC70" s="591"/>
      <c r="ED70" s="591"/>
      <c r="EE70" s="591"/>
      <c r="EF70" s="591"/>
      <c r="EG70" s="591"/>
      <c r="EH70" s="591"/>
      <c r="EI70" s="591"/>
      <c r="EJ70" s="591"/>
      <c r="EK70" s="591"/>
      <c r="EL70" s="591"/>
      <c r="EM70" s="591"/>
      <c r="EN70" s="591"/>
      <c r="EO70" s="591"/>
      <c r="EP70" s="591"/>
      <c r="EQ70" s="591"/>
      <c r="ER70" s="591"/>
      <c r="ES70" s="591"/>
      <c r="ET70" s="591"/>
      <c r="EU70" s="591"/>
      <c r="EV70" s="591"/>
      <c r="EW70" s="591"/>
      <c r="EX70" s="591"/>
      <c r="EY70" s="591"/>
      <c r="EZ70" s="591"/>
      <c r="FA70" s="591"/>
      <c r="FB70" s="591"/>
      <c r="FC70" s="591"/>
      <c r="FD70" s="591"/>
      <c r="FE70" s="591"/>
      <c r="FF70" s="591"/>
      <c r="FG70" s="591"/>
      <c r="FH70" s="591"/>
      <c r="FI70" s="591"/>
      <c r="FJ70" s="591"/>
      <c r="FK70" s="591"/>
      <c r="FL70" s="591"/>
      <c r="FM70" s="591"/>
      <c r="FN70" s="591"/>
      <c r="FO70" s="591"/>
      <c r="FP70" s="591"/>
      <c r="FQ70" s="591"/>
      <c r="FR70" s="591"/>
      <c r="FS70" s="591"/>
      <c r="FT70" s="591"/>
      <c r="FU70" s="591"/>
      <c r="FV70" s="591"/>
      <c r="FW70" s="591"/>
      <c r="FX70" s="591"/>
      <c r="FY70" s="591"/>
      <c r="FZ70" s="591"/>
      <c r="GA70" s="591"/>
      <c r="GB70" s="591"/>
      <c r="GC70" s="591"/>
      <c r="GD70" s="591"/>
      <c r="GE70" s="591"/>
      <c r="GF70" s="591"/>
      <c r="GG70" s="591"/>
      <c r="GH70" s="591"/>
      <c r="GI70" s="591"/>
      <c r="GJ70" s="591"/>
      <c r="GK70" s="591"/>
      <c r="GL70" s="591"/>
      <c r="GM70" s="591"/>
      <c r="GN70" s="591"/>
      <c r="GO70" s="591"/>
      <c r="GP70" s="591"/>
      <c r="GQ70" s="591"/>
      <c r="GR70" s="591"/>
      <c r="GS70" s="591"/>
      <c r="GT70" s="591"/>
      <c r="GU70" s="591"/>
      <c r="GV70" s="591"/>
      <c r="GW70" s="591"/>
      <c r="GX70" s="591"/>
      <c r="GY70" s="591"/>
      <c r="GZ70" s="591"/>
      <c r="HA70" s="591"/>
      <c r="HB70" s="591"/>
      <c r="HC70" s="591"/>
      <c r="HD70" s="591"/>
      <c r="HE70" s="591"/>
      <c r="HF70" s="591"/>
      <c r="HG70" s="591"/>
      <c r="HH70" s="591"/>
      <c r="HI70" s="591"/>
      <c r="HJ70" s="591"/>
      <c r="HK70" s="591"/>
      <c r="HL70" s="591"/>
      <c r="HM70" s="591"/>
      <c r="HN70" s="591"/>
      <c r="HO70" s="591"/>
      <c r="HP70" s="591"/>
      <c r="HQ70" s="591"/>
      <c r="HR70" s="591"/>
      <c r="HS70" s="591"/>
      <c r="HT70" s="591"/>
      <c r="HU70" s="591"/>
      <c r="HV70" s="591"/>
      <c r="HW70" s="591"/>
      <c r="HX70" s="591"/>
      <c r="HY70" s="591"/>
      <c r="HZ70" s="591"/>
      <c r="IA70" s="591"/>
      <c r="IB70" s="591"/>
      <c r="IC70" s="591"/>
      <c r="ID70" s="591"/>
      <c r="IE70" s="591"/>
      <c r="IF70" s="591"/>
      <c r="IG70" s="591"/>
      <c r="IH70" s="591"/>
      <c r="II70" s="591"/>
      <c r="IJ70" s="591"/>
      <c r="IK70" s="591"/>
      <c r="IL70" s="591"/>
      <c r="IM70" s="591"/>
      <c r="IN70" s="591"/>
      <c r="IO70" s="591"/>
      <c r="IP70" s="591"/>
      <c r="IQ70" s="591"/>
      <c r="IR70" s="591"/>
      <c r="IS70" s="591"/>
      <c r="IT70" s="591"/>
      <c r="IU70" s="591"/>
      <c r="IV70" s="591"/>
      <c r="IW70" s="591"/>
      <c r="IX70" s="591"/>
      <c r="IY70" s="591"/>
      <c r="IZ70" s="591"/>
      <c r="JA70" s="591"/>
      <c r="JB70" s="591"/>
      <c r="JC70" s="591"/>
      <c r="JD70" s="591"/>
      <c r="JE70" s="591"/>
      <c r="JF70" s="591"/>
      <c r="JG70" s="591"/>
      <c r="JH70" s="591"/>
      <c r="JI70" s="591"/>
      <c r="JJ70" s="591"/>
    </row>
    <row r="71" spans="1:270" s="613" customFormat="1" ht="48.75" customHeight="1" x14ac:dyDescent="0.2">
      <c r="A71" s="656" t="s">
        <v>337</v>
      </c>
      <c r="B71" s="657"/>
      <c r="C71" s="628" t="s">
        <v>301</v>
      </c>
      <c r="D71" s="658" t="str">
        <f t="shared" si="3"/>
        <v>N/A</v>
      </c>
      <c r="E71" s="1214"/>
      <c r="F71" s="1214"/>
      <c r="G71" s="1221"/>
      <c r="H71" s="1222"/>
      <c r="I71" s="1222"/>
      <c r="J71" s="1223"/>
      <c r="K71" s="590" t="str">
        <f>IF(AND(J71&lt;&gt;"Yes - completely", J71&lt;&gt;""),"Please Provide a Comment.","")</f>
        <v/>
      </c>
      <c r="L71" s="612"/>
      <c r="M71" s="591"/>
      <c r="N71" s="591"/>
      <c r="O71" s="591"/>
      <c r="P71" s="591"/>
      <c r="Q71" s="591"/>
      <c r="R71" s="591"/>
      <c r="S71" s="591"/>
      <c r="T71" s="591"/>
      <c r="U71" s="591"/>
      <c r="V71" s="591"/>
      <c r="W71" s="591"/>
      <c r="X71" s="591"/>
      <c r="Y71" s="591"/>
      <c r="Z71" s="591"/>
      <c r="AA71" s="591"/>
      <c r="AB71" s="591"/>
      <c r="AC71" s="591"/>
      <c r="AD71" s="591"/>
      <c r="AE71" s="591"/>
      <c r="AF71" s="591"/>
      <c r="AG71" s="591"/>
      <c r="AH71" s="591"/>
      <c r="AI71" s="591"/>
      <c r="AJ71" s="591"/>
      <c r="AK71" s="591"/>
      <c r="AL71" s="591"/>
      <c r="AM71" s="591"/>
      <c r="AN71" s="591"/>
      <c r="AO71" s="591"/>
      <c r="AP71" s="591"/>
      <c r="AQ71" s="591"/>
      <c r="AR71" s="591"/>
      <c r="AS71" s="591"/>
      <c r="AT71" s="591"/>
      <c r="AU71" s="591"/>
      <c r="AV71" s="591"/>
      <c r="AW71" s="591"/>
      <c r="AX71" s="591"/>
      <c r="AY71" s="591"/>
      <c r="AZ71" s="591"/>
      <c r="BA71" s="591"/>
      <c r="BB71" s="591"/>
      <c r="BC71" s="591"/>
      <c r="BD71" s="591"/>
      <c r="BE71" s="591"/>
      <c r="BF71" s="591"/>
      <c r="BG71" s="591"/>
      <c r="BH71" s="591"/>
      <c r="BI71" s="591"/>
      <c r="BJ71" s="591"/>
      <c r="BK71" s="591"/>
      <c r="BL71" s="591"/>
      <c r="BM71" s="591"/>
      <c r="BN71" s="591"/>
      <c r="BO71" s="591"/>
      <c r="BP71" s="591"/>
      <c r="BQ71" s="591"/>
      <c r="BR71" s="591"/>
      <c r="BS71" s="591"/>
      <c r="BT71" s="591"/>
      <c r="BU71" s="591"/>
      <c r="BV71" s="591"/>
      <c r="BW71" s="591"/>
      <c r="BX71" s="591"/>
      <c r="BY71" s="591"/>
      <c r="BZ71" s="591"/>
      <c r="CA71" s="591"/>
      <c r="CB71" s="591"/>
      <c r="CC71" s="591"/>
      <c r="CD71" s="591"/>
      <c r="CE71" s="591"/>
      <c r="CF71" s="591"/>
      <c r="CG71" s="591"/>
      <c r="CH71" s="591"/>
      <c r="CI71" s="591"/>
      <c r="CJ71" s="591"/>
      <c r="CK71" s="591"/>
      <c r="CL71" s="591"/>
      <c r="CM71" s="591"/>
      <c r="CN71" s="591"/>
      <c r="CO71" s="591"/>
      <c r="CP71" s="591"/>
      <c r="CQ71" s="591"/>
      <c r="CR71" s="591"/>
      <c r="CS71" s="591"/>
      <c r="CT71" s="591"/>
      <c r="CU71" s="591"/>
      <c r="CV71" s="591"/>
      <c r="CW71" s="591"/>
      <c r="CX71" s="591"/>
      <c r="CY71" s="591"/>
      <c r="CZ71" s="591"/>
      <c r="DA71" s="591"/>
      <c r="DB71" s="591"/>
      <c r="DC71" s="591"/>
      <c r="DD71" s="591"/>
      <c r="DE71" s="591"/>
      <c r="DF71" s="591"/>
      <c r="DG71" s="591"/>
      <c r="DH71" s="591"/>
      <c r="DI71" s="591"/>
      <c r="DJ71" s="591"/>
      <c r="DK71" s="591"/>
      <c r="DL71" s="591"/>
      <c r="DM71" s="591"/>
      <c r="DN71" s="591"/>
      <c r="DO71" s="591"/>
      <c r="DP71" s="591"/>
      <c r="DQ71" s="591"/>
      <c r="DR71" s="591"/>
      <c r="DS71" s="591"/>
      <c r="DT71" s="591"/>
      <c r="DU71" s="591"/>
      <c r="DV71" s="591"/>
      <c r="DW71" s="591"/>
      <c r="DX71" s="591"/>
      <c r="DY71" s="591"/>
      <c r="DZ71" s="591"/>
      <c r="EA71" s="591"/>
      <c r="EB71" s="591"/>
      <c r="EC71" s="591"/>
      <c r="ED71" s="591"/>
      <c r="EE71" s="591"/>
      <c r="EF71" s="591"/>
      <c r="EG71" s="591"/>
      <c r="EH71" s="591"/>
      <c r="EI71" s="591"/>
      <c r="EJ71" s="591"/>
      <c r="EK71" s="591"/>
      <c r="EL71" s="591"/>
      <c r="EM71" s="591"/>
      <c r="EN71" s="591"/>
      <c r="EO71" s="591"/>
      <c r="EP71" s="591"/>
      <c r="EQ71" s="591"/>
      <c r="ER71" s="591"/>
      <c r="ES71" s="591"/>
      <c r="ET71" s="591"/>
      <c r="EU71" s="591"/>
      <c r="EV71" s="591"/>
      <c r="EW71" s="591"/>
      <c r="EX71" s="591"/>
      <c r="EY71" s="591"/>
      <c r="EZ71" s="591"/>
      <c r="FA71" s="591"/>
      <c r="FB71" s="591"/>
      <c r="FC71" s="591"/>
      <c r="FD71" s="591"/>
      <c r="FE71" s="591"/>
      <c r="FF71" s="591"/>
      <c r="FG71" s="591"/>
      <c r="FH71" s="591"/>
      <c r="FI71" s="591"/>
      <c r="FJ71" s="591"/>
      <c r="FK71" s="591"/>
      <c r="FL71" s="591"/>
      <c r="FM71" s="591"/>
      <c r="FN71" s="591"/>
      <c r="FO71" s="591"/>
      <c r="FP71" s="591"/>
      <c r="FQ71" s="591"/>
      <c r="FR71" s="591"/>
      <c r="FS71" s="591"/>
      <c r="FT71" s="591"/>
      <c r="FU71" s="591"/>
      <c r="FV71" s="591"/>
      <c r="FW71" s="591"/>
      <c r="FX71" s="591"/>
      <c r="FY71" s="591"/>
      <c r="FZ71" s="591"/>
      <c r="GA71" s="591"/>
      <c r="GB71" s="591"/>
      <c r="GC71" s="591"/>
      <c r="GD71" s="591"/>
      <c r="GE71" s="591"/>
      <c r="GF71" s="591"/>
      <c r="GG71" s="591"/>
      <c r="GH71" s="591"/>
      <c r="GI71" s="591"/>
      <c r="GJ71" s="591"/>
      <c r="GK71" s="591"/>
      <c r="GL71" s="591"/>
      <c r="GM71" s="591"/>
      <c r="GN71" s="591"/>
      <c r="GO71" s="591"/>
      <c r="GP71" s="591"/>
      <c r="GQ71" s="591"/>
      <c r="GR71" s="591"/>
      <c r="GS71" s="591"/>
      <c r="GT71" s="591"/>
      <c r="GU71" s="591"/>
      <c r="GV71" s="591"/>
      <c r="GW71" s="591"/>
      <c r="GX71" s="591"/>
      <c r="GY71" s="591"/>
      <c r="GZ71" s="591"/>
      <c r="HA71" s="591"/>
      <c r="HB71" s="591"/>
      <c r="HC71" s="591"/>
      <c r="HD71" s="591"/>
      <c r="HE71" s="591"/>
      <c r="HF71" s="591"/>
      <c r="HG71" s="591"/>
      <c r="HH71" s="591"/>
      <c r="HI71" s="591"/>
      <c r="HJ71" s="591"/>
      <c r="HK71" s="591"/>
      <c r="HL71" s="591"/>
      <c r="HM71" s="591"/>
      <c r="HN71" s="591"/>
      <c r="HO71" s="591"/>
      <c r="HP71" s="591"/>
      <c r="HQ71" s="591"/>
      <c r="HR71" s="591"/>
      <c r="HS71" s="591"/>
      <c r="HT71" s="591"/>
      <c r="HU71" s="591"/>
      <c r="HV71" s="591"/>
      <c r="HW71" s="591"/>
      <c r="HX71" s="591"/>
      <c r="HY71" s="591"/>
      <c r="HZ71" s="591"/>
      <c r="IA71" s="591"/>
      <c r="IB71" s="591"/>
      <c r="IC71" s="591"/>
      <c r="ID71" s="591"/>
      <c r="IE71" s="591"/>
      <c r="IF71" s="591"/>
      <c r="IG71" s="591"/>
      <c r="IH71" s="591"/>
      <c r="II71" s="591"/>
      <c r="IJ71" s="591"/>
      <c r="IK71" s="591"/>
      <c r="IL71" s="591"/>
      <c r="IM71" s="591"/>
      <c r="IN71" s="591"/>
      <c r="IO71" s="591"/>
      <c r="IP71" s="591"/>
      <c r="IQ71" s="591"/>
      <c r="IR71" s="591"/>
      <c r="IS71" s="591"/>
      <c r="IT71" s="591"/>
      <c r="IU71" s="591"/>
      <c r="IV71" s="591"/>
      <c r="IW71" s="591"/>
      <c r="IX71" s="591"/>
      <c r="IY71" s="591"/>
      <c r="IZ71" s="591"/>
      <c r="JA71" s="591"/>
      <c r="JB71" s="591"/>
      <c r="JC71" s="591"/>
      <c r="JD71" s="591"/>
      <c r="JE71" s="591"/>
      <c r="JF71" s="591"/>
      <c r="JG71" s="591"/>
      <c r="JH71" s="591"/>
      <c r="JI71" s="591"/>
      <c r="JJ71" s="591"/>
    </row>
    <row r="72" spans="1:270" s="613" customFormat="1" ht="30" hidden="1" customHeight="1" x14ac:dyDescent="0.2">
      <c r="A72" s="1150" t="s">
        <v>160</v>
      </c>
      <c r="B72" s="1151"/>
      <c r="C72" s="1151"/>
      <c r="D72" s="659" t="str">
        <f>IF(AND(D71="N/A"),"N/A",ROUND(AVERAGE(D71),1))</f>
        <v>N/A</v>
      </c>
      <c r="E72" s="1229"/>
      <c r="F72" s="1229"/>
      <c r="G72" s="1229"/>
      <c r="H72" s="1229"/>
      <c r="I72" s="1229"/>
      <c r="J72" s="1230"/>
      <c r="K72" s="654"/>
      <c r="L72" s="607"/>
      <c r="M72" s="591"/>
      <c r="N72" s="591"/>
      <c r="O72" s="591"/>
      <c r="P72" s="591"/>
      <c r="Q72" s="591"/>
      <c r="R72" s="591"/>
      <c r="S72" s="591"/>
      <c r="T72" s="591"/>
      <c r="U72" s="591"/>
      <c r="V72" s="591"/>
      <c r="W72" s="591"/>
      <c r="X72" s="591"/>
      <c r="Y72" s="591"/>
      <c r="Z72" s="591"/>
      <c r="AA72" s="591"/>
      <c r="AB72" s="591"/>
      <c r="AC72" s="591"/>
      <c r="AD72" s="591"/>
      <c r="AE72" s="591"/>
      <c r="AF72" s="591"/>
      <c r="AG72" s="591"/>
      <c r="AH72" s="591"/>
      <c r="AI72" s="591"/>
      <c r="AJ72" s="591"/>
      <c r="AK72" s="591"/>
      <c r="AL72" s="591"/>
      <c r="AM72" s="591"/>
      <c r="AN72" s="591"/>
      <c r="AO72" s="591"/>
      <c r="AP72" s="591"/>
      <c r="AQ72" s="591"/>
      <c r="AR72" s="591"/>
      <c r="AS72" s="591"/>
      <c r="AT72" s="591"/>
      <c r="AU72" s="591"/>
      <c r="AV72" s="591"/>
      <c r="AW72" s="591"/>
      <c r="AX72" s="591"/>
      <c r="AY72" s="591"/>
      <c r="AZ72" s="591"/>
      <c r="BA72" s="591"/>
      <c r="BB72" s="591"/>
      <c r="BC72" s="591"/>
      <c r="BD72" s="591"/>
      <c r="BE72" s="591"/>
      <c r="BF72" s="591"/>
      <c r="BG72" s="591"/>
      <c r="BH72" s="591"/>
      <c r="BI72" s="591"/>
      <c r="BJ72" s="591"/>
      <c r="BK72" s="591"/>
      <c r="BL72" s="591"/>
      <c r="BM72" s="591"/>
      <c r="BN72" s="591"/>
      <c r="BO72" s="591"/>
      <c r="BP72" s="591"/>
      <c r="BQ72" s="591"/>
      <c r="BR72" s="591"/>
      <c r="BS72" s="591"/>
      <c r="BT72" s="591"/>
      <c r="BU72" s="591"/>
      <c r="BV72" s="591"/>
      <c r="BW72" s="591"/>
      <c r="BX72" s="591"/>
      <c r="BY72" s="591"/>
      <c r="BZ72" s="591"/>
      <c r="CA72" s="591"/>
      <c r="CB72" s="591"/>
      <c r="CC72" s="591"/>
      <c r="CD72" s="591"/>
      <c r="CE72" s="591"/>
      <c r="CF72" s="591"/>
      <c r="CG72" s="591"/>
      <c r="CH72" s="591"/>
      <c r="CI72" s="591"/>
      <c r="CJ72" s="591"/>
      <c r="CK72" s="591"/>
      <c r="CL72" s="591"/>
      <c r="CM72" s="591"/>
      <c r="CN72" s="591"/>
      <c r="CO72" s="591"/>
      <c r="CP72" s="591"/>
      <c r="CQ72" s="591"/>
      <c r="CR72" s="591"/>
      <c r="CS72" s="591"/>
      <c r="CT72" s="591"/>
      <c r="CU72" s="591"/>
      <c r="CV72" s="591"/>
      <c r="CW72" s="591"/>
      <c r="CX72" s="591"/>
      <c r="CY72" s="591"/>
      <c r="CZ72" s="591"/>
      <c r="DA72" s="591"/>
      <c r="DB72" s="591"/>
      <c r="DC72" s="591"/>
      <c r="DD72" s="591"/>
      <c r="DE72" s="591"/>
      <c r="DF72" s="591"/>
      <c r="DG72" s="591"/>
      <c r="DH72" s="591"/>
      <c r="DI72" s="591"/>
      <c r="DJ72" s="591"/>
      <c r="DK72" s="591"/>
      <c r="DL72" s="591"/>
      <c r="DM72" s="591"/>
      <c r="DN72" s="591"/>
      <c r="DO72" s="591"/>
      <c r="DP72" s="591"/>
      <c r="DQ72" s="591"/>
      <c r="DR72" s="591"/>
      <c r="DS72" s="591"/>
      <c r="DT72" s="591"/>
      <c r="DU72" s="591"/>
      <c r="DV72" s="591"/>
      <c r="DW72" s="591"/>
      <c r="DX72" s="591"/>
      <c r="DY72" s="591"/>
      <c r="DZ72" s="591"/>
      <c r="EA72" s="591"/>
      <c r="EB72" s="591"/>
      <c r="EC72" s="591"/>
      <c r="ED72" s="591"/>
      <c r="EE72" s="591"/>
      <c r="EF72" s="591"/>
      <c r="EG72" s="591"/>
      <c r="EH72" s="591"/>
      <c r="EI72" s="591"/>
      <c r="EJ72" s="591"/>
      <c r="EK72" s="591"/>
      <c r="EL72" s="591"/>
      <c r="EM72" s="591"/>
      <c r="EN72" s="591"/>
      <c r="EO72" s="591"/>
      <c r="EP72" s="591"/>
      <c r="EQ72" s="591"/>
      <c r="ER72" s="591"/>
      <c r="ES72" s="591"/>
      <c r="ET72" s="591"/>
      <c r="EU72" s="591"/>
      <c r="EV72" s="591"/>
      <c r="EW72" s="591"/>
      <c r="EX72" s="591"/>
      <c r="EY72" s="591"/>
      <c r="EZ72" s="591"/>
      <c r="FA72" s="591"/>
      <c r="FB72" s="591"/>
      <c r="FC72" s="591"/>
      <c r="FD72" s="591"/>
      <c r="FE72" s="591"/>
      <c r="FF72" s="591"/>
      <c r="FG72" s="591"/>
      <c r="FH72" s="591"/>
      <c r="FI72" s="591"/>
      <c r="FJ72" s="591"/>
      <c r="FK72" s="591"/>
      <c r="FL72" s="591"/>
      <c r="FM72" s="591"/>
      <c r="FN72" s="591"/>
      <c r="FO72" s="591"/>
      <c r="FP72" s="591"/>
      <c r="FQ72" s="591"/>
      <c r="FR72" s="591"/>
      <c r="FS72" s="591"/>
      <c r="FT72" s="591"/>
      <c r="FU72" s="591"/>
      <c r="FV72" s="591"/>
      <c r="FW72" s="591"/>
      <c r="FX72" s="591"/>
      <c r="FY72" s="591"/>
      <c r="FZ72" s="591"/>
      <c r="GA72" s="591"/>
      <c r="GB72" s="591"/>
      <c r="GC72" s="591"/>
      <c r="GD72" s="591"/>
      <c r="GE72" s="591"/>
      <c r="GF72" s="591"/>
      <c r="GG72" s="591"/>
      <c r="GH72" s="591"/>
      <c r="GI72" s="591"/>
      <c r="GJ72" s="591"/>
      <c r="GK72" s="591"/>
      <c r="GL72" s="591"/>
      <c r="GM72" s="591"/>
      <c r="GN72" s="591"/>
      <c r="GO72" s="591"/>
      <c r="GP72" s="591"/>
      <c r="GQ72" s="591"/>
      <c r="GR72" s="591"/>
      <c r="GS72" s="591"/>
      <c r="GT72" s="591"/>
      <c r="GU72" s="591"/>
      <c r="GV72" s="591"/>
      <c r="GW72" s="591"/>
      <c r="GX72" s="591"/>
      <c r="GY72" s="591"/>
      <c r="GZ72" s="591"/>
      <c r="HA72" s="591"/>
      <c r="HB72" s="591"/>
      <c r="HC72" s="591"/>
      <c r="HD72" s="591"/>
      <c r="HE72" s="591"/>
      <c r="HF72" s="591"/>
      <c r="HG72" s="591"/>
      <c r="HH72" s="591"/>
      <c r="HI72" s="591"/>
      <c r="HJ72" s="591"/>
      <c r="HK72" s="591"/>
      <c r="HL72" s="591"/>
      <c r="HM72" s="591"/>
      <c r="HN72" s="591"/>
      <c r="HO72" s="591"/>
      <c r="HP72" s="591"/>
      <c r="HQ72" s="591"/>
      <c r="HR72" s="591"/>
      <c r="HS72" s="591"/>
      <c r="HT72" s="591"/>
      <c r="HU72" s="591"/>
      <c r="HV72" s="591"/>
      <c r="HW72" s="591"/>
      <c r="HX72" s="591"/>
      <c r="HY72" s="591"/>
      <c r="HZ72" s="591"/>
      <c r="IA72" s="591"/>
      <c r="IB72" s="591"/>
      <c r="IC72" s="591"/>
      <c r="ID72" s="591"/>
      <c r="IE72" s="591"/>
      <c r="IF72" s="591"/>
      <c r="IG72" s="591"/>
      <c r="IH72" s="591"/>
      <c r="II72" s="591"/>
      <c r="IJ72" s="591"/>
      <c r="IK72" s="591"/>
      <c r="IL72" s="591"/>
      <c r="IM72" s="591"/>
      <c r="IN72" s="591"/>
      <c r="IO72" s="591"/>
      <c r="IP72" s="591"/>
      <c r="IQ72" s="591"/>
      <c r="IR72" s="591"/>
      <c r="IS72" s="591"/>
      <c r="IT72" s="591"/>
      <c r="IU72" s="591"/>
      <c r="IV72" s="591"/>
      <c r="IW72" s="591"/>
      <c r="IX72" s="591"/>
      <c r="IY72" s="591"/>
      <c r="IZ72" s="591"/>
      <c r="JA72" s="591"/>
      <c r="JB72" s="591"/>
      <c r="JC72" s="591"/>
      <c r="JD72" s="591"/>
      <c r="JE72" s="591"/>
      <c r="JF72" s="591"/>
      <c r="JG72" s="591"/>
      <c r="JH72" s="591"/>
      <c r="JI72" s="591"/>
      <c r="JJ72" s="591"/>
    </row>
    <row r="73" spans="1:270" s="613" customFormat="1" ht="30" customHeight="1" x14ac:dyDescent="0.2">
      <c r="A73" s="1227" t="s">
        <v>187</v>
      </c>
      <c r="B73" s="1228"/>
      <c r="C73" s="1228"/>
      <c r="D73" s="660" t="str">
        <f>IF(AND(D74="N/A",D75="N/A",D79="N/A"),"N/A",ROUND(AVERAGE(D74:D75,D79),2))</f>
        <v>N/A</v>
      </c>
      <c r="E73" s="661"/>
      <c r="F73" s="661"/>
      <c r="G73" s="661"/>
      <c r="H73" s="661"/>
      <c r="I73" s="661"/>
      <c r="J73" s="662"/>
      <c r="K73" s="654"/>
      <c r="L73" s="607"/>
      <c r="M73" s="591"/>
      <c r="N73" s="591"/>
      <c r="O73" s="591"/>
      <c r="P73" s="591"/>
      <c r="Q73" s="591"/>
      <c r="R73" s="591"/>
      <c r="S73" s="591"/>
      <c r="T73" s="591"/>
      <c r="U73" s="591"/>
      <c r="V73" s="591"/>
      <c r="W73" s="591"/>
      <c r="X73" s="591"/>
      <c r="Y73" s="591"/>
      <c r="Z73" s="591"/>
      <c r="AA73" s="591"/>
      <c r="AB73" s="591"/>
      <c r="AC73" s="591"/>
      <c r="AD73" s="591"/>
      <c r="AE73" s="591"/>
      <c r="AF73" s="591"/>
      <c r="AG73" s="591"/>
      <c r="AH73" s="591"/>
      <c r="AI73" s="591"/>
      <c r="AJ73" s="591"/>
      <c r="AK73" s="591"/>
      <c r="AL73" s="591"/>
      <c r="AM73" s="591"/>
      <c r="AN73" s="591"/>
      <c r="AO73" s="591"/>
      <c r="AP73" s="591"/>
      <c r="AQ73" s="591"/>
      <c r="AR73" s="591"/>
      <c r="AS73" s="591"/>
      <c r="AT73" s="591"/>
      <c r="AU73" s="591"/>
      <c r="AV73" s="591"/>
      <c r="AW73" s="591"/>
      <c r="AX73" s="591"/>
      <c r="AY73" s="591"/>
      <c r="AZ73" s="591"/>
      <c r="BA73" s="591"/>
      <c r="BB73" s="591"/>
      <c r="BC73" s="591"/>
      <c r="BD73" s="591"/>
      <c r="BE73" s="591"/>
      <c r="BF73" s="591"/>
      <c r="BG73" s="591"/>
      <c r="BH73" s="591"/>
      <c r="BI73" s="591"/>
      <c r="BJ73" s="591"/>
      <c r="BK73" s="591"/>
      <c r="BL73" s="591"/>
      <c r="BM73" s="591"/>
      <c r="BN73" s="591"/>
      <c r="BO73" s="591"/>
      <c r="BP73" s="591"/>
      <c r="BQ73" s="591"/>
      <c r="BR73" s="591"/>
      <c r="BS73" s="591"/>
      <c r="BT73" s="591"/>
      <c r="BU73" s="591"/>
      <c r="BV73" s="591"/>
      <c r="BW73" s="591"/>
      <c r="BX73" s="591"/>
      <c r="BY73" s="591"/>
      <c r="BZ73" s="591"/>
      <c r="CA73" s="591"/>
      <c r="CB73" s="591"/>
      <c r="CC73" s="591"/>
      <c r="CD73" s="591"/>
      <c r="CE73" s="591"/>
      <c r="CF73" s="591"/>
      <c r="CG73" s="591"/>
      <c r="CH73" s="591"/>
      <c r="CI73" s="591"/>
      <c r="CJ73" s="591"/>
      <c r="CK73" s="591"/>
      <c r="CL73" s="591"/>
      <c r="CM73" s="591"/>
      <c r="CN73" s="591"/>
      <c r="CO73" s="591"/>
      <c r="CP73" s="591"/>
      <c r="CQ73" s="591"/>
      <c r="CR73" s="591"/>
      <c r="CS73" s="591"/>
      <c r="CT73" s="591"/>
      <c r="CU73" s="591"/>
      <c r="CV73" s="591"/>
      <c r="CW73" s="591"/>
      <c r="CX73" s="591"/>
      <c r="CY73" s="591"/>
      <c r="CZ73" s="591"/>
      <c r="DA73" s="591"/>
      <c r="DB73" s="591"/>
      <c r="DC73" s="591"/>
      <c r="DD73" s="591"/>
      <c r="DE73" s="591"/>
      <c r="DF73" s="591"/>
      <c r="DG73" s="591"/>
      <c r="DH73" s="591"/>
      <c r="DI73" s="591"/>
      <c r="DJ73" s="591"/>
      <c r="DK73" s="591"/>
      <c r="DL73" s="591"/>
      <c r="DM73" s="591"/>
      <c r="DN73" s="591"/>
      <c r="DO73" s="591"/>
      <c r="DP73" s="591"/>
      <c r="DQ73" s="591"/>
      <c r="DR73" s="591"/>
      <c r="DS73" s="591"/>
      <c r="DT73" s="591"/>
      <c r="DU73" s="591"/>
      <c r="DV73" s="591"/>
      <c r="DW73" s="591"/>
      <c r="DX73" s="591"/>
      <c r="DY73" s="591"/>
      <c r="DZ73" s="591"/>
      <c r="EA73" s="591"/>
      <c r="EB73" s="591"/>
      <c r="EC73" s="591"/>
      <c r="ED73" s="591"/>
      <c r="EE73" s="591"/>
      <c r="EF73" s="591"/>
      <c r="EG73" s="591"/>
      <c r="EH73" s="591"/>
      <c r="EI73" s="591"/>
      <c r="EJ73" s="591"/>
      <c r="EK73" s="591"/>
      <c r="EL73" s="591"/>
      <c r="EM73" s="591"/>
      <c r="EN73" s="591"/>
      <c r="EO73" s="591"/>
      <c r="EP73" s="591"/>
      <c r="EQ73" s="591"/>
      <c r="ER73" s="591"/>
      <c r="ES73" s="591"/>
      <c r="ET73" s="591"/>
      <c r="EU73" s="591"/>
      <c r="EV73" s="591"/>
      <c r="EW73" s="591"/>
      <c r="EX73" s="591"/>
      <c r="EY73" s="591"/>
      <c r="EZ73" s="591"/>
      <c r="FA73" s="591"/>
      <c r="FB73" s="591"/>
      <c r="FC73" s="591"/>
      <c r="FD73" s="591"/>
      <c r="FE73" s="591"/>
      <c r="FF73" s="591"/>
      <c r="FG73" s="591"/>
      <c r="FH73" s="591"/>
      <c r="FI73" s="591"/>
      <c r="FJ73" s="591"/>
      <c r="FK73" s="591"/>
      <c r="FL73" s="591"/>
      <c r="FM73" s="591"/>
      <c r="FN73" s="591"/>
      <c r="FO73" s="591"/>
      <c r="FP73" s="591"/>
      <c r="FQ73" s="591"/>
      <c r="FR73" s="591"/>
      <c r="FS73" s="591"/>
      <c r="FT73" s="591"/>
      <c r="FU73" s="591"/>
      <c r="FV73" s="591"/>
      <c r="FW73" s="591"/>
      <c r="FX73" s="591"/>
      <c r="FY73" s="591"/>
      <c r="FZ73" s="591"/>
      <c r="GA73" s="591"/>
      <c r="GB73" s="591"/>
      <c r="GC73" s="591"/>
      <c r="GD73" s="591"/>
      <c r="GE73" s="591"/>
      <c r="GF73" s="591"/>
      <c r="GG73" s="591"/>
      <c r="GH73" s="591"/>
      <c r="GI73" s="591"/>
      <c r="GJ73" s="591"/>
      <c r="GK73" s="591"/>
      <c r="GL73" s="591"/>
      <c r="GM73" s="591"/>
      <c r="GN73" s="591"/>
      <c r="GO73" s="591"/>
      <c r="GP73" s="591"/>
      <c r="GQ73" s="591"/>
      <c r="GR73" s="591"/>
      <c r="GS73" s="591"/>
      <c r="GT73" s="591"/>
      <c r="GU73" s="591"/>
      <c r="GV73" s="591"/>
      <c r="GW73" s="591"/>
      <c r="GX73" s="591"/>
      <c r="GY73" s="591"/>
      <c r="GZ73" s="591"/>
      <c r="HA73" s="591"/>
      <c r="HB73" s="591"/>
      <c r="HC73" s="591"/>
      <c r="HD73" s="591"/>
      <c r="HE73" s="591"/>
      <c r="HF73" s="591"/>
      <c r="HG73" s="591"/>
      <c r="HH73" s="591"/>
      <c r="HI73" s="591"/>
      <c r="HJ73" s="591"/>
      <c r="HK73" s="591"/>
      <c r="HL73" s="591"/>
      <c r="HM73" s="591"/>
      <c r="HN73" s="591"/>
      <c r="HO73" s="591"/>
      <c r="HP73" s="591"/>
      <c r="HQ73" s="591"/>
      <c r="HR73" s="591"/>
      <c r="HS73" s="591"/>
      <c r="HT73" s="591"/>
      <c r="HU73" s="591"/>
      <c r="HV73" s="591"/>
      <c r="HW73" s="591"/>
      <c r="HX73" s="591"/>
      <c r="HY73" s="591"/>
      <c r="HZ73" s="591"/>
      <c r="IA73" s="591"/>
      <c r="IB73" s="591"/>
      <c r="IC73" s="591"/>
      <c r="ID73" s="591"/>
      <c r="IE73" s="591"/>
      <c r="IF73" s="591"/>
      <c r="IG73" s="591"/>
      <c r="IH73" s="591"/>
      <c r="II73" s="591"/>
      <c r="IJ73" s="591"/>
      <c r="IK73" s="591"/>
      <c r="IL73" s="591"/>
      <c r="IM73" s="591"/>
      <c r="IN73" s="591"/>
      <c r="IO73" s="591"/>
      <c r="IP73" s="591"/>
      <c r="IQ73" s="591"/>
      <c r="IR73" s="591"/>
      <c r="IS73" s="591"/>
      <c r="IT73" s="591"/>
      <c r="IU73" s="591"/>
      <c r="IV73" s="591"/>
      <c r="IW73" s="591"/>
      <c r="IX73" s="591"/>
      <c r="IY73" s="591"/>
      <c r="IZ73" s="591"/>
      <c r="JA73" s="591"/>
      <c r="JB73" s="591"/>
      <c r="JC73" s="591"/>
      <c r="JD73" s="591"/>
      <c r="JE73" s="591"/>
      <c r="JF73" s="591"/>
      <c r="JG73" s="591"/>
      <c r="JH73" s="591"/>
      <c r="JI73" s="591"/>
      <c r="JJ73" s="591"/>
    </row>
    <row r="74" spans="1:270" s="613" customFormat="1" ht="46.5" customHeight="1" x14ac:dyDescent="0.2">
      <c r="A74" s="667">
        <v>22</v>
      </c>
      <c r="B74" s="668"/>
      <c r="C74" s="673" t="s">
        <v>281</v>
      </c>
      <c r="D74" s="655" t="str">
        <f>IF(E74="Yes - completely",4,IF(E74="Mostly",3,IF(E74="Partly",2,IF(E74="No - not at all",1,"N/A"))))</f>
        <v>N/A</v>
      </c>
      <c r="E74" s="1238"/>
      <c r="F74" s="1214"/>
      <c r="G74" s="1215"/>
      <c r="H74" s="1215"/>
      <c r="I74" s="1215"/>
      <c r="J74" s="1216"/>
      <c r="K74" s="590" t="str">
        <f>IF(AND(J74&lt;&gt;"Yes - completely", J74&lt;&gt;""),"Please Provide a Comment.","")</f>
        <v/>
      </c>
      <c r="L74" s="607"/>
      <c r="M74" s="591"/>
      <c r="N74" s="591"/>
      <c r="O74" s="591"/>
      <c r="P74" s="591"/>
      <c r="Q74" s="591"/>
      <c r="R74" s="591"/>
      <c r="S74" s="591"/>
      <c r="T74" s="591"/>
      <c r="U74" s="591"/>
      <c r="V74" s="591"/>
      <c r="W74" s="591"/>
      <c r="X74" s="591"/>
      <c r="Y74" s="591"/>
      <c r="Z74" s="591"/>
      <c r="AA74" s="591"/>
      <c r="AB74" s="591"/>
      <c r="AC74" s="591"/>
      <c r="AD74" s="591"/>
      <c r="AE74" s="591"/>
      <c r="AF74" s="591"/>
      <c r="AG74" s="591"/>
      <c r="AH74" s="591"/>
      <c r="AI74" s="591"/>
      <c r="AJ74" s="591"/>
      <c r="AK74" s="591"/>
      <c r="AL74" s="591"/>
      <c r="AM74" s="591"/>
      <c r="AN74" s="591"/>
      <c r="AO74" s="591"/>
      <c r="AP74" s="591"/>
      <c r="AQ74" s="591"/>
      <c r="AR74" s="591"/>
      <c r="AS74" s="591"/>
      <c r="AT74" s="591"/>
      <c r="AU74" s="591"/>
      <c r="AV74" s="591"/>
      <c r="AW74" s="591"/>
      <c r="AX74" s="591"/>
      <c r="AY74" s="591"/>
      <c r="AZ74" s="591"/>
      <c r="BA74" s="591"/>
      <c r="BB74" s="591"/>
      <c r="BC74" s="591"/>
      <c r="BD74" s="591"/>
      <c r="BE74" s="591"/>
      <c r="BF74" s="591"/>
      <c r="BG74" s="591"/>
      <c r="BH74" s="591"/>
      <c r="BI74" s="591"/>
      <c r="BJ74" s="591"/>
      <c r="BK74" s="591"/>
      <c r="BL74" s="591"/>
      <c r="BM74" s="591"/>
      <c r="BN74" s="591"/>
      <c r="BO74" s="591"/>
      <c r="BP74" s="591"/>
      <c r="BQ74" s="591"/>
      <c r="BR74" s="591"/>
      <c r="BS74" s="591"/>
      <c r="BT74" s="591"/>
      <c r="BU74" s="591"/>
      <c r="BV74" s="591"/>
      <c r="BW74" s="591"/>
      <c r="BX74" s="591"/>
      <c r="BY74" s="591"/>
      <c r="BZ74" s="591"/>
      <c r="CA74" s="591"/>
      <c r="CB74" s="591"/>
      <c r="CC74" s="591"/>
      <c r="CD74" s="591"/>
      <c r="CE74" s="591"/>
      <c r="CF74" s="591"/>
      <c r="CG74" s="591"/>
      <c r="CH74" s="591"/>
      <c r="CI74" s="591"/>
      <c r="CJ74" s="591"/>
      <c r="CK74" s="591"/>
      <c r="CL74" s="591"/>
      <c r="CM74" s="591"/>
      <c r="CN74" s="591"/>
      <c r="CO74" s="591"/>
      <c r="CP74" s="591"/>
      <c r="CQ74" s="591"/>
      <c r="CR74" s="591"/>
      <c r="CS74" s="591"/>
      <c r="CT74" s="591"/>
      <c r="CU74" s="591"/>
      <c r="CV74" s="591"/>
      <c r="CW74" s="591"/>
      <c r="CX74" s="591"/>
      <c r="CY74" s="591"/>
      <c r="CZ74" s="591"/>
      <c r="DA74" s="591"/>
      <c r="DB74" s="591"/>
      <c r="DC74" s="591"/>
      <c r="DD74" s="591"/>
      <c r="DE74" s="591"/>
      <c r="DF74" s="591"/>
      <c r="DG74" s="591"/>
      <c r="DH74" s="591"/>
      <c r="DI74" s="591"/>
      <c r="DJ74" s="591"/>
      <c r="DK74" s="591"/>
      <c r="DL74" s="591"/>
      <c r="DM74" s="591"/>
      <c r="DN74" s="591"/>
      <c r="DO74" s="591"/>
      <c r="DP74" s="591"/>
      <c r="DQ74" s="591"/>
      <c r="DR74" s="591"/>
      <c r="DS74" s="591"/>
      <c r="DT74" s="591"/>
      <c r="DU74" s="591"/>
      <c r="DV74" s="591"/>
      <c r="DW74" s="591"/>
      <c r="DX74" s="591"/>
      <c r="DY74" s="591"/>
      <c r="DZ74" s="591"/>
      <c r="EA74" s="591"/>
      <c r="EB74" s="591"/>
      <c r="EC74" s="591"/>
      <c r="ED74" s="591"/>
      <c r="EE74" s="591"/>
      <c r="EF74" s="591"/>
      <c r="EG74" s="591"/>
      <c r="EH74" s="591"/>
      <c r="EI74" s="591"/>
      <c r="EJ74" s="591"/>
      <c r="EK74" s="591"/>
      <c r="EL74" s="591"/>
      <c r="EM74" s="591"/>
      <c r="EN74" s="591"/>
      <c r="EO74" s="591"/>
      <c r="EP74" s="591"/>
      <c r="EQ74" s="591"/>
      <c r="ER74" s="591"/>
      <c r="ES74" s="591"/>
      <c r="ET74" s="591"/>
      <c r="EU74" s="591"/>
      <c r="EV74" s="591"/>
      <c r="EW74" s="591"/>
      <c r="EX74" s="591"/>
      <c r="EY74" s="591"/>
      <c r="EZ74" s="591"/>
      <c r="FA74" s="591"/>
      <c r="FB74" s="591"/>
      <c r="FC74" s="591"/>
      <c r="FD74" s="591"/>
      <c r="FE74" s="591"/>
      <c r="FF74" s="591"/>
      <c r="FG74" s="591"/>
      <c r="FH74" s="591"/>
      <c r="FI74" s="591"/>
      <c r="FJ74" s="591"/>
      <c r="FK74" s="591"/>
      <c r="FL74" s="591"/>
      <c r="FM74" s="591"/>
      <c r="FN74" s="591"/>
      <c r="FO74" s="591"/>
      <c r="FP74" s="591"/>
      <c r="FQ74" s="591"/>
      <c r="FR74" s="591"/>
      <c r="FS74" s="591"/>
      <c r="FT74" s="591"/>
      <c r="FU74" s="591"/>
      <c r="FV74" s="591"/>
      <c r="FW74" s="591"/>
      <c r="FX74" s="591"/>
      <c r="FY74" s="591"/>
      <c r="FZ74" s="591"/>
      <c r="GA74" s="591"/>
      <c r="GB74" s="591"/>
      <c r="GC74" s="591"/>
      <c r="GD74" s="591"/>
      <c r="GE74" s="591"/>
      <c r="GF74" s="591"/>
      <c r="GG74" s="591"/>
      <c r="GH74" s="591"/>
      <c r="GI74" s="591"/>
      <c r="GJ74" s="591"/>
      <c r="GK74" s="591"/>
      <c r="GL74" s="591"/>
      <c r="GM74" s="591"/>
      <c r="GN74" s="591"/>
      <c r="GO74" s="591"/>
      <c r="GP74" s="591"/>
      <c r="GQ74" s="591"/>
      <c r="GR74" s="591"/>
      <c r="GS74" s="591"/>
      <c r="GT74" s="591"/>
      <c r="GU74" s="591"/>
      <c r="GV74" s="591"/>
      <c r="GW74" s="591"/>
      <c r="GX74" s="591"/>
      <c r="GY74" s="591"/>
      <c r="GZ74" s="591"/>
      <c r="HA74" s="591"/>
      <c r="HB74" s="591"/>
      <c r="HC74" s="591"/>
      <c r="HD74" s="591"/>
      <c r="HE74" s="591"/>
      <c r="HF74" s="591"/>
      <c r="HG74" s="591"/>
      <c r="HH74" s="591"/>
      <c r="HI74" s="591"/>
      <c r="HJ74" s="591"/>
      <c r="HK74" s="591"/>
      <c r="HL74" s="591"/>
      <c r="HM74" s="591"/>
      <c r="HN74" s="591"/>
      <c r="HO74" s="591"/>
      <c r="HP74" s="591"/>
      <c r="HQ74" s="591"/>
      <c r="HR74" s="591"/>
      <c r="HS74" s="591"/>
      <c r="HT74" s="591"/>
      <c r="HU74" s="591"/>
      <c r="HV74" s="591"/>
      <c r="HW74" s="591"/>
      <c r="HX74" s="591"/>
      <c r="HY74" s="591"/>
      <c r="HZ74" s="591"/>
      <c r="IA74" s="591"/>
      <c r="IB74" s="591"/>
      <c r="IC74" s="591"/>
      <c r="ID74" s="591"/>
      <c r="IE74" s="591"/>
      <c r="IF74" s="591"/>
      <c r="IG74" s="591"/>
      <c r="IH74" s="591"/>
      <c r="II74" s="591"/>
      <c r="IJ74" s="591"/>
      <c r="IK74" s="591"/>
      <c r="IL74" s="591"/>
      <c r="IM74" s="591"/>
      <c r="IN74" s="591"/>
      <c r="IO74" s="591"/>
      <c r="IP74" s="591"/>
      <c r="IQ74" s="591"/>
      <c r="IR74" s="591"/>
      <c r="IS74" s="591"/>
      <c r="IT74" s="591"/>
      <c r="IU74" s="591"/>
      <c r="IV74" s="591"/>
      <c r="IW74" s="591"/>
      <c r="IX74" s="591"/>
      <c r="IY74" s="591"/>
      <c r="IZ74" s="591"/>
      <c r="JA74" s="591"/>
      <c r="JB74" s="591"/>
      <c r="JC74" s="591"/>
      <c r="JD74" s="591"/>
      <c r="JE74" s="591"/>
      <c r="JF74" s="591"/>
      <c r="JG74" s="591"/>
      <c r="JH74" s="591"/>
      <c r="JI74" s="591"/>
      <c r="JJ74" s="591"/>
    </row>
    <row r="75" spans="1:270" s="613" customFormat="1" ht="39" customHeight="1" x14ac:dyDescent="0.2">
      <c r="A75" s="667">
        <v>23</v>
      </c>
      <c r="B75" s="668"/>
      <c r="C75" s="673" t="s">
        <v>272</v>
      </c>
      <c r="D75" s="655" t="str">
        <f>IF(E75="Yes - completely",4,IF(E75="Mostly",3,IF(E75="Partly",2,IF(E75="No - not at all",1,"N/A"))))</f>
        <v>N/A</v>
      </c>
      <c r="E75" s="1239"/>
      <c r="F75" s="1220"/>
      <c r="G75" s="1215"/>
      <c r="H75" s="1215"/>
      <c r="I75" s="1215"/>
      <c r="J75" s="1216"/>
      <c r="K75" s="590"/>
      <c r="L75" s="607"/>
      <c r="M75" s="591"/>
      <c r="N75" s="591"/>
      <c r="O75" s="591"/>
      <c r="P75" s="591"/>
      <c r="Q75" s="591"/>
      <c r="R75" s="591"/>
      <c r="S75" s="591"/>
      <c r="T75" s="591"/>
      <c r="U75" s="591"/>
      <c r="V75" s="591"/>
      <c r="W75" s="591"/>
      <c r="X75" s="591"/>
      <c r="Y75" s="591"/>
      <c r="Z75" s="591"/>
      <c r="AA75" s="591"/>
      <c r="AB75" s="591"/>
      <c r="AC75" s="591"/>
      <c r="AD75" s="591"/>
      <c r="AE75" s="591"/>
      <c r="AF75" s="591"/>
      <c r="AG75" s="591"/>
      <c r="AH75" s="591"/>
      <c r="AI75" s="591"/>
      <c r="AJ75" s="591"/>
      <c r="AK75" s="591"/>
      <c r="AL75" s="591"/>
      <c r="AM75" s="591"/>
      <c r="AN75" s="591"/>
      <c r="AO75" s="591"/>
      <c r="AP75" s="591"/>
      <c r="AQ75" s="591"/>
      <c r="AR75" s="591"/>
      <c r="AS75" s="591"/>
      <c r="AT75" s="591"/>
      <c r="AU75" s="591"/>
      <c r="AV75" s="591"/>
      <c r="AW75" s="591"/>
      <c r="AX75" s="591"/>
      <c r="AY75" s="591"/>
      <c r="AZ75" s="591"/>
      <c r="BA75" s="591"/>
      <c r="BB75" s="591"/>
      <c r="BC75" s="591"/>
      <c r="BD75" s="591"/>
      <c r="BE75" s="591"/>
      <c r="BF75" s="591"/>
      <c r="BG75" s="591"/>
      <c r="BH75" s="591"/>
      <c r="BI75" s="591"/>
      <c r="BJ75" s="591"/>
      <c r="BK75" s="591"/>
      <c r="BL75" s="591"/>
      <c r="BM75" s="591"/>
      <c r="BN75" s="591"/>
      <c r="BO75" s="591"/>
      <c r="BP75" s="591"/>
      <c r="BQ75" s="591"/>
      <c r="BR75" s="591"/>
      <c r="BS75" s="591"/>
      <c r="BT75" s="591"/>
      <c r="BU75" s="591"/>
      <c r="BV75" s="591"/>
      <c r="BW75" s="591"/>
      <c r="BX75" s="591"/>
      <c r="BY75" s="591"/>
      <c r="BZ75" s="591"/>
      <c r="CA75" s="591"/>
      <c r="CB75" s="591"/>
      <c r="CC75" s="591"/>
      <c r="CD75" s="591"/>
      <c r="CE75" s="591"/>
      <c r="CF75" s="591"/>
      <c r="CG75" s="591"/>
      <c r="CH75" s="591"/>
      <c r="CI75" s="591"/>
      <c r="CJ75" s="591"/>
      <c r="CK75" s="591"/>
      <c r="CL75" s="591"/>
      <c r="CM75" s="591"/>
      <c r="CN75" s="591"/>
      <c r="CO75" s="591"/>
      <c r="CP75" s="591"/>
      <c r="CQ75" s="591"/>
      <c r="CR75" s="591"/>
      <c r="CS75" s="591"/>
      <c r="CT75" s="591"/>
      <c r="CU75" s="591"/>
      <c r="CV75" s="591"/>
      <c r="CW75" s="591"/>
      <c r="CX75" s="591"/>
      <c r="CY75" s="591"/>
      <c r="CZ75" s="591"/>
      <c r="DA75" s="591"/>
      <c r="DB75" s="591"/>
      <c r="DC75" s="591"/>
      <c r="DD75" s="591"/>
      <c r="DE75" s="591"/>
      <c r="DF75" s="591"/>
      <c r="DG75" s="591"/>
      <c r="DH75" s="591"/>
      <c r="DI75" s="591"/>
      <c r="DJ75" s="591"/>
      <c r="DK75" s="591"/>
      <c r="DL75" s="591"/>
      <c r="DM75" s="591"/>
      <c r="DN75" s="591"/>
      <c r="DO75" s="591"/>
      <c r="DP75" s="591"/>
      <c r="DQ75" s="591"/>
      <c r="DR75" s="591"/>
      <c r="DS75" s="591"/>
      <c r="DT75" s="591"/>
      <c r="DU75" s="591"/>
      <c r="DV75" s="591"/>
      <c r="DW75" s="591"/>
      <c r="DX75" s="591"/>
      <c r="DY75" s="591"/>
      <c r="DZ75" s="591"/>
      <c r="EA75" s="591"/>
      <c r="EB75" s="591"/>
      <c r="EC75" s="591"/>
      <c r="ED75" s="591"/>
      <c r="EE75" s="591"/>
      <c r="EF75" s="591"/>
      <c r="EG75" s="591"/>
      <c r="EH75" s="591"/>
      <c r="EI75" s="591"/>
      <c r="EJ75" s="591"/>
      <c r="EK75" s="591"/>
      <c r="EL75" s="591"/>
      <c r="EM75" s="591"/>
      <c r="EN75" s="591"/>
      <c r="EO75" s="591"/>
      <c r="EP75" s="591"/>
      <c r="EQ75" s="591"/>
      <c r="ER75" s="591"/>
      <c r="ES75" s="591"/>
      <c r="ET75" s="591"/>
      <c r="EU75" s="591"/>
      <c r="EV75" s="591"/>
      <c r="EW75" s="591"/>
      <c r="EX75" s="591"/>
      <c r="EY75" s="591"/>
      <c r="EZ75" s="591"/>
      <c r="FA75" s="591"/>
      <c r="FB75" s="591"/>
      <c r="FC75" s="591"/>
      <c r="FD75" s="591"/>
      <c r="FE75" s="591"/>
      <c r="FF75" s="591"/>
      <c r="FG75" s="591"/>
      <c r="FH75" s="591"/>
      <c r="FI75" s="591"/>
      <c r="FJ75" s="591"/>
      <c r="FK75" s="591"/>
      <c r="FL75" s="591"/>
      <c r="FM75" s="591"/>
      <c r="FN75" s="591"/>
      <c r="FO75" s="591"/>
      <c r="FP75" s="591"/>
      <c r="FQ75" s="591"/>
      <c r="FR75" s="591"/>
      <c r="FS75" s="591"/>
      <c r="FT75" s="591"/>
      <c r="FU75" s="591"/>
      <c r="FV75" s="591"/>
      <c r="FW75" s="591"/>
      <c r="FX75" s="591"/>
      <c r="FY75" s="591"/>
      <c r="FZ75" s="591"/>
      <c r="GA75" s="591"/>
      <c r="GB75" s="591"/>
      <c r="GC75" s="591"/>
      <c r="GD75" s="591"/>
      <c r="GE75" s="591"/>
      <c r="GF75" s="591"/>
      <c r="GG75" s="591"/>
      <c r="GH75" s="591"/>
      <c r="GI75" s="591"/>
      <c r="GJ75" s="591"/>
      <c r="GK75" s="591"/>
      <c r="GL75" s="591"/>
      <c r="GM75" s="591"/>
      <c r="GN75" s="591"/>
      <c r="GO75" s="591"/>
      <c r="GP75" s="591"/>
      <c r="GQ75" s="591"/>
      <c r="GR75" s="591"/>
      <c r="GS75" s="591"/>
      <c r="GT75" s="591"/>
      <c r="GU75" s="591"/>
      <c r="GV75" s="591"/>
      <c r="GW75" s="591"/>
      <c r="GX75" s="591"/>
      <c r="GY75" s="591"/>
      <c r="GZ75" s="591"/>
      <c r="HA75" s="591"/>
      <c r="HB75" s="591"/>
      <c r="HC75" s="591"/>
      <c r="HD75" s="591"/>
      <c r="HE75" s="591"/>
      <c r="HF75" s="591"/>
      <c r="HG75" s="591"/>
      <c r="HH75" s="591"/>
      <c r="HI75" s="591"/>
      <c r="HJ75" s="591"/>
      <c r="HK75" s="591"/>
      <c r="HL75" s="591"/>
      <c r="HM75" s="591"/>
      <c r="HN75" s="591"/>
      <c r="HO75" s="591"/>
      <c r="HP75" s="591"/>
      <c r="HQ75" s="591"/>
      <c r="HR75" s="591"/>
      <c r="HS75" s="591"/>
      <c r="HT75" s="591"/>
      <c r="HU75" s="591"/>
      <c r="HV75" s="591"/>
      <c r="HW75" s="591"/>
      <c r="HX75" s="591"/>
      <c r="HY75" s="591"/>
      <c r="HZ75" s="591"/>
      <c r="IA75" s="591"/>
      <c r="IB75" s="591"/>
      <c r="IC75" s="591"/>
      <c r="ID75" s="591"/>
      <c r="IE75" s="591"/>
      <c r="IF75" s="591"/>
      <c r="IG75" s="591"/>
      <c r="IH75" s="591"/>
      <c r="II75" s="591"/>
      <c r="IJ75" s="591"/>
      <c r="IK75" s="591"/>
      <c r="IL75" s="591"/>
      <c r="IM75" s="591"/>
      <c r="IN75" s="591"/>
      <c r="IO75" s="591"/>
      <c r="IP75" s="591"/>
      <c r="IQ75" s="591"/>
      <c r="IR75" s="591"/>
      <c r="IS75" s="591"/>
      <c r="IT75" s="591"/>
      <c r="IU75" s="591"/>
      <c r="IV75" s="591"/>
      <c r="IW75" s="591"/>
      <c r="IX75" s="591"/>
      <c r="IY75" s="591"/>
      <c r="IZ75" s="591"/>
      <c r="JA75" s="591"/>
      <c r="JB75" s="591"/>
      <c r="JC75" s="591"/>
      <c r="JD75" s="591"/>
      <c r="JE75" s="591"/>
      <c r="JF75" s="591"/>
      <c r="JG75" s="591"/>
      <c r="JH75" s="591"/>
      <c r="JI75" s="591"/>
      <c r="JJ75" s="591"/>
    </row>
    <row r="76" spans="1:270" s="613" customFormat="1" ht="46.5" customHeight="1" x14ac:dyDescent="0.2">
      <c r="A76" s="669" t="s">
        <v>338</v>
      </c>
      <c r="B76" s="670"/>
      <c r="C76" s="674" t="s">
        <v>282</v>
      </c>
      <c r="D76" s="658" t="str">
        <f t="shared" ref="D76:D77" si="4">IF(E76="Yes - completely",4,IF(E76="Mostly",3,IF(E76="Partly",2,IF(E76="No - not at all",1,"N/A"))))</f>
        <v>N/A</v>
      </c>
      <c r="E76" s="1219"/>
      <c r="F76" s="1220"/>
      <c r="G76" s="1215"/>
      <c r="H76" s="1215"/>
      <c r="I76" s="1215"/>
      <c r="J76" s="1216"/>
      <c r="K76" s="590" t="str">
        <f>IF(AND(J76&lt;&gt;"Yes - completely", J76&lt;&gt;""),"Please Provide a Comment.","")</f>
        <v/>
      </c>
      <c r="L76" s="607"/>
      <c r="M76" s="591"/>
      <c r="N76" s="591"/>
      <c r="O76" s="591"/>
      <c r="P76" s="591"/>
      <c r="Q76" s="591"/>
      <c r="R76" s="591"/>
      <c r="S76" s="591"/>
      <c r="T76" s="591"/>
      <c r="U76" s="591"/>
      <c r="V76" s="591"/>
      <c r="W76" s="591"/>
      <c r="X76" s="591"/>
      <c r="Y76" s="591"/>
      <c r="Z76" s="591"/>
      <c r="AA76" s="591"/>
      <c r="AB76" s="591"/>
      <c r="AC76" s="591"/>
      <c r="AD76" s="591"/>
      <c r="AE76" s="591"/>
      <c r="AF76" s="591"/>
      <c r="AG76" s="591"/>
      <c r="AH76" s="591"/>
      <c r="AI76" s="591"/>
      <c r="AJ76" s="591"/>
      <c r="AK76" s="591"/>
      <c r="AL76" s="591"/>
      <c r="AM76" s="591"/>
      <c r="AN76" s="591"/>
      <c r="AO76" s="591"/>
      <c r="AP76" s="591"/>
      <c r="AQ76" s="591"/>
      <c r="AR76" s="591"/>
      <c r="AS76" s="591"/>
      <c r="AT76" s="591"/>
      <c r="AU76" s="591"/>
      <c r="AV76" s="591"/>
      <c r="AW76" s="591"/>
      <c r="AX76" s="591"/>
      <c r="AY76" s="591"/>
      <c r="AZ76" s="591"/>
      <c r="BA76" s="591"/>
      <c r="BB76" s="591"/>
      <c r="BC76" s="591"/>
      <c r="BD76" s="591"/>
      <c r="BE76" s="591"/>
      <c r="BF76" s="591"/>
      <c r="BG76" s="591"/>
      <c r="BH76" s="591"/>
      <c r="BI76" s="591"/>
      <c r="BJ76" s="591"/>
      <c r="BK76" s="591"/>
      <c r="BL76" s="591"/>
      <c r="BM76" s="591"/>
      <c r="BN76" s="591"/>
      <c r="BO76" s="591"/>
      <c r="BP76" s="591"/>
      <c r="BQ76" s="591"/>
      <c r="BR76" s="591"/>
      <c r="BS76" s="591"/>
      <c r="BT76" s="591"/>
      <c r="BU76" s="591"/>
      <c r="BV76" s="591"/>
      <c r="BW76" s="591"/>
      <c r="BX76" s="591"/>
      <c r="BY76" s="591"/>
      <c r="BZ76" s="591"/>
      <c r="CA76" s="591"/>
      <c r="CB76" s="591"/>
      <c r="CC76" s="591"/>
      <c r="CD76" s="591"/>
      <c r="CE76" s="591"/>
      <c r="CF76" s="591"/>
      <c r="CG76" s="591"/>
      <c r="CH76" s="591"/>
      <c r="CI76" s="591"/>
      <c r="CJ76" s="591"/>
      <c r="CK76" s="591"/>
      <c r="CL76" s="591"/>
      <c r="CM76" s="591"/>
      <c r="CN76" s="591"/>
      <c r="CO76" s="591"/>
      <c r="CP76" s="591"/>
      <c r="CQ76" s="591"/>
      <c r="CR76" s="591"/>
      <c r="CS76" s="591"/>
      <c r="CT76" s="591"/>
      <c r="CU76" s="591"/>
      <c r="CV76" s="591"/>
      <c r="CW76" s="591"/>
      <c r="CX76" s="591"/>
      <c r="CY76" s="591"/>
      <c r="CZ76" s="591"/>
      <c r="DA76" s="591"/>
      <c r="DB76" s="591"/>
      <c r="DC76" s="591"/>
      <c r="DD76" s="591"/>
      <c r="DE76" s="591"/>
      <c r="DF76" s="591"/>
      <c r="DG76" s="591"/>
      <c r="DH76" s="591"/>
      <c r="DI76" s="591"/>
      <c r="DJ76" s="591"/>
      <c r="DK76" s="591"/>
      <c r="DL76" s="591"/>
      <c r="DM76" s="591"/>
      <c r="DN76" s="591"/>
      <c r="DO76" s="591"/>
      <c r="DP76" s="591"/>
      <c r="DQ76" s="591"/>
      <c r="DR76" s="591"/>
      <c r="DS76" s="591"/>
      <c r="DT76" s="591"/>
      <c r="DU76" s="591"/>
      <c r="DV76" s="591"/>
      <c r="DW76" s="591"/>
      <c r="DX76" s="591"/>
      <c r="DY76" s="591"/>
      <c r="DZ76" s="591"/>
      <c r="EA76" s="591"/>
      <c r="EB76" s="591"/>
      <c r="EC76" s="591"/>
      <c r="ED76" s="591"/>
      <c r="EE76" s="591"/>
      <c r="EF76" s="591"/>
      <c r="EG76" s="591"/>
      <c r="EH76" s="591"/>
      <c r="EI76" s="591"/>
      <c r="EJ76" s="591"/>
      <c r="EK76" s="591"/>
      <c r="EL76" s="591"/>
      <c r="EM76" s="591"/>
      <c r="EN76" s="591"/>
      <c r="EO76" s="591"/>
      <c r="EP76" s="591"/>
      <c r="EQ76" s="591"/>
      <c r="ER76" s="591"/>
      <c r="ES76" s="591"/>
      <c r="ET76" s="591"/>
      <c r="EU76" s="591"/>
      <c r="EV76" s="591"/>
      <c r="EW76" s="591"/>
      <c r="EX76" s="591"/>
      <c r="EY76" s="591"/>
      <c r="EZ76" s="591"/>
      <c r="FA76" s="591"/>
      <c r="FB76" s="591"/>
      <c r="FC76" s="591"/>
      <c r="FD76" s="591"/>
      <c r="FE76" s="591"/>
      <c r="FF76" s="591"/>
      <c r="FG76" s="591"/>
      <c r="FH76" s="591"/>
      <c r="FI76" s="591"/>
      <c r="FJ76" s="591"/>
      <c r="FK76" s="591"/>
      <c r="FL76" s="591"/>
      <c r="FM76" s="591"/>
      <c r="FN76" s="591"/>
      <c r="FO76" s="591"/>
      <c r="FP76" s="591"/>
      <c r="FQ76" s="591"/>
      <c r="FR76" s="591"/>
      <c r="FS76" s="591"/>
      <c r="FT76" s="591"/>
      <c r="FU76" s="591"/>
      <c r="FV76" s="591"/>
      <c r="FW76" s="591"/>
      <c r="FX76" s="591"/>
      <c r="FY76" s="591"/>
      <c r="FZ76" s="591"/>
      <c r="GA76" s="591"/>
      <c r="GB76" s="591"/>
      <c r="GC76" s="591"/>
      <c r="GD76" s="591"/>
      <c r="GE76" s="591"/>
      <c r="GF76" s="591"/>
      <c r="GG76" s="591"/>
      <c r="GH76" s="591"/>
      <c r="GI76" s="591"/>
      <c r="GJ76" s="591"/>
      <c r="GK76" s="591"/>
      <c r="GL76" s="591"/>
      <c r="GM76" s="591"/>
      <c r="GN76" s="591"/>
      <c r="GO76" s="591"/>
      <c r="GP76" s="591"/>
      <c r="GQ76" s="591"/>
      <c r="GR76" s="591"/>
      <c r="GS76" s="591"/>
      <c r="GT76" s="591"/>
      <c r="GU76" s="591"/>
      <c r="GV76" s="591"/>
      <c r="GW76" s="591"/>
      <c r="GX76" s="591"/>
      <c r="GY76" s="591"/>
      <c r="GZ76" s="591"/>
      <c r="HA76" s="591"/>
      <c r="HB76" s="591"/>
      <c r="HC76" s="591"/>
      <c r="HD76" s="591"/>
      <c r="HE76" s="591"/>
      <c r="HF76" s="591"/>
      <c r="HG76" s="591"/>
      <c r="HH76" s="591"/>
      <c r="HI76" s="591"/>
      <c r="HJ76" s="591"/>
      <c r="HK76" s="591"/>
      <c r="HL76" s="591"/>
      <c r="HM76" s="591"/>
      <c r="HN76" s="591"/>
      <c r="HO76" s="591"/>
      <c r="HP76" s="591"/>
      <c r="HQ76" s="591"/>
      <c r="HR76" s="591"/>
      <c r="HS76" s="591"/>
      <c r="HT76" s="591"/>
      <c r="HU76" s="591"/>
      <c r="HV76" s="591"/>
      <c r="HW76" s="591"/>
      <c r="HX76" s="591"/>
      <c r="HY76" s="591"/>
      <c r="HZ76" s="591"/>
      <c r="IA76" s="591"/>
      <c r="IB76" s="591"/>
      <c r="IC76" s="591"/>
      <c r="ID76" s="591"/>
      <c r="IE76" s="591"/>
      <c r="IF76" s="591"/>
      <c r="IG76" s="591"/>
      <c r="IH76" s="591"/>
      <c r="II76" s="591"/>
      <c r="IJ76" s="591"/>
      <c r="IK76" s="591"/>
      <c r="IL76" s="591"/>
      <c r="IM76" s="591"/>
      <c r="IN76" s="591"/>
      <c r="IO76" s="591"/>
      <c r="IP76" s="591"/>
      <c r="IQ76" s="591"/>
      <c r="IR76" s="591"/>
      <c r="IS76" s="591"/>
      <c r="IT76" s="591"/>
      <c r="IU76" s="591"/>
      <c r="IV76" s="591"/>
      <c r="IW76" s="591"/>
      <c r="IX76" s="591"/>
      <c r="IY76" s="591"/>
      <c r="IZ76" s="591"/>
      <c r="JA76" s="591"/>
      <c r="JB76" s="591"/>
      <c r="JC76" s="591"/>
      <c r="JD76" s="591"/>
      <c r="JE76" s="591"/>
      <c r="JF76" s="591"/>
      <c r="JG76" s="591"/>
      <c r="JH76" s="591"/>
      <c r="JI76" s="591"/>
      <c r="JJ76" s="591"/>
    </row>
    <row r="77" spans="1:270" s="613" customFormat="1" ht="46.5" customHeight="1" x14ac:dyDescent="0.2">
      <c r="A77" s="669" t="s">
        <v>339</v>
      </c>
      <c r="B77" s="670"/>
      <c r="C77" s="674" t="s">
        <v>383</v>
      </c>
      <c r="D77" s="658" t="str">
        <f t="shared" si="4"/>
        <v>N/A</v>
      </c>
      <c r="E77" s="1214"/>
      <c r="F77" s="1214"/>
      <c r="G77" s="1215"/>
      <c r="H77" s="1215"/>
      <c r="I77" s="1215"/>
      <c r="J77" s="1216"/>
      <c r="K77" s="590" t="str">
        <f>IF(AND(J77&lt;&gt;"Yes - completely", J77&lt;&gt;""),"Please Provide a Comment.","")</f>
        <v/>
      </c>
      <c r="L77" s="607"/>
      <c r="M77" s="591"/>
      <c r="N77" s="591"/>
      <c r="O77" s="591"/>
      <c r="P77" s="591"/>
      <c r="Q77" s="591"/>
      <c r="R77" s="591"/>
      <c r="S77" s="591"/>
      <c r="T77" s="591"/>
      <c r="U77" s="591"/>
      <c r="V77" s="591"/>
      <c r="W77" s="591"/>
      <c r="X77" s="591"/>
      <c r="Y77" s="591"/>
      <c r="Z77" s="591"/>
      <c r="AA77" s="591"/>
      <c r="AB77" s="591"/>
      <c r="AC77" s="591"/>
      <c r="AD77" s="591"/>
      <c r="AE77" s="591"/>
      <c r="AF77" s="591"/>
      <c r="AG77" s="591"/>
      <c r="AH77" s="591"/>
      <c r="AI77" s="591"/>
      <c r="AJ77" s="591"/>
      <c r="AK77" s="591"/>
      <c r="AL77" s="591"/>
      <c r="AM77" s="591"/>
      <c r="AN77" s="591"/>
      <c r="AO77" s="591"/>
      <c r="AP77" s="591"/>
      <c r="AQ77" s="591"/>
      <c r="AR77" s="591"/>
      <c r="AS77" s="591"/>
      <c r="AT77" s="591"/>
      <c r="AU77" s="591"/>
      <c r="AV77" s="591"/>
      <c r="AW77" s="591"/>
      <c r="AX77" s="591"/>
      <c r="AY77" s="591"/>
      <c r="AZ77" s="591"/>
      <c r="BA77" s="591"/>
      <c r="BB77" s="591"/>
      <c r="BC77" s="591"/>
      <c r="BD77" s="591"/>
      <c r="BE77" s="591"/>
      <c r="BF77" s="591"/>
      <c r="BG77" s="591"/>
      <c r="BH77" s="591"/>
      <c r="BI77" s="591"/>
      <c r="BJ77" s="591"/>
      <c r="BK77" s="591"/>
      <c r="BL77" s="591"/>
      <c r="BM77" s="591"/>
      <c r="BN77" s="591"/>
      <c r="BO77" s="591"/>
      <c r="BP77" s="591"/>
      <c r="BQ77" s="591"/>
      <c r="BR77" s="591"/>
      <c r="BS77" s="591"/>
      <c r="BT77" s="591"/>
      <c r="BU77" s="591"/>
      <c r="BV77" s="591"/>
      <c r="BW77" s="591"/>
      <c r="BX77" s="591"/>
      <c r="BY77" s="591"/>
      <c r="BZ77" s="591"/>
      <c r="CA77" s="591"/>
      <c r="CB77" s="591"/>
      <c r="CC77" s="591"/>
      <c r="CD77" s="591"/>
      <c r="CE77" s="591"/>
      <c r="CF77" s="591"/>
      <c r="CG77" s="591"/>
      <c r="CH77" s="591"/>
      <c r="CI77" s="591"/>
      <c r="CJ77" s="591"/>
      <c r="CK77" s="591"/>
      <c r="CL77" s="591"/>
      <c r="CM77" s="591"/>
      <c r="CN77" s="591"/>
      <c r="CO77" s="591"/>
      <c r="CP77" s="591"/>
      <c r="CQ77" s="591"/>
      <c r="CR77" s="591"/>
      <c r="CS77" s="591"/>
      <c r="CT77" s="591"/>
      <c r="CU77" s="591"/>
      <c r="CV77" s="591"/>
      <c r="CW77" s="591"/>
      <c r="CX77" s="591"/>
      <c r="CY77" s="591"/>
      <c r="CZ77" s="591"/>
      <c r="DA77" s="591"/>
      <c r="DB77" s="591"/>
      <c r="DC77" s="591"/>
      <c r="DD77" s="591"/>
      <c r="DE77" s="591"/>
      <c r="DF77" s="591"/>
      <c r="DG77" s="591"/>
      <c r="DH77" s="591"/>
      <c r="DI77" s="591"/>
      <c r="DJ77" s="591"/>
      <c r="DK77" s="591"/>
      <c r="DL77" s="591"/>
      <c r="DM77" s="591"/>
      <c r="DN77" s="591"/>
      <c r="DO77" s="591"/>
      <c r="DP77" s="591"/>
      <c r="DQ77" s="591"/>
      <c r="DR77" s="591"/>
      <c r="DS77" s="591"/>
      <c r="DT77" s="591"/>
      <c r="DU77" s="591"/>
      <c r="DV77" s="591"/>
      <c r="DW77" s="591"/>
      <c r="DX77" s="591"/>
      <c r="DY77" s="591"/>
      <c r="DZ77" s="591"/>
      <c r="EA77" s="591"/>
      <c r="EB77" s="591"/>
      <c r="EC77" s="591"/>
      <c r="ED77" s="591"/>
      <c r="EE77" s="591"/>
      <c r="EF77" s="591"/>
      <c r="EG77" s="591"/>
      <c r="EH77" s="591"/>
      <c r="EI77" s="591"/>
      <c r="EJ77" s="591"/>
      <c r="EK77" s="591"/>
      <c r="EL77" s="591"/>
      <c r="EM77" s="591"/>
      <c r="EN77" s="591"/>
      <c r="EO77" s="591"/>
      <c r="EP77" s="591"/>
      <c r="EQ77" s="591"/>
      <c r="ER77" s="591"/>
      <c r="ES77" s="591"/>
      <c r="ET77" s="591"/>
      <c r="EU77" s="591"/>
      <c r="EV77" s="591"/>
      <c r="EW77" s="591"/>
      <c r="EX77" s="591"/>
      <c r="EY77" s="591"/>
      <c r="EZ77" s="591"/>
      <c r="FA77" s="591"/>
      <c r="FB77" s="591"/>
      <c r="FC77" s="591"/>
      <c r="FD77" s="591"/>
      <c r="FE77" s="591"/>
      <c r="FF77" s="591"/>
      <c r="FG77" s="591"/>
      <c r="FH77" s="591"/>
      <c r="FI77" s="591"/>
      <c r="FJ77" s="591"/>
      <c r="FK77" s="591"/>
      <c r="FL77" s="591"/>
      <c r="FM77" s="591"/>
      <c r="FN77" s="591"/>
      <c r="FO77" s="591"/>
      <c r="FP77" s="591"/>
      <c r="FQ77" s="591"/>
      <c r="FR77" s="591"/>
      <c r="FS77" s="591"/>
      <c r="FT77" s="591"/>
      <c r="FU77" s="591"/>
      <c r="FV77" s="591"/>
      <c r="FW77" s="591"/>
      <c r="FX77" s="591"/>
      <c r="FY77" s="591"/>
      <c r="FZ77" s="591"/>
      <c r="GA77" s="591"/>
      <c r="GB77" s="591"/>
      <c r="GC77" s="591"/>
      <c r="GD77" s="591"/>
      <c r="GE77" s="591"/>
      <c r="GF77" s="591"/>
      <c r="GG77" s="591"/>
      <c r="GH77" s="591"/>
      <c r="GI77" s="591"/>
      <c r="GJ77" s="591"/>
      <c r="GK77" s="591"/>
      <c r="GL77" s="591"/>
      <c r="GM77" s="591"/>
      <c r="GN77" s="591"/>
      <c r="GO77" s="591"/>
      <c r="GP77" s="591"/>
      <c r="GQ77" s="591"/>
      <c r="GR77" s="591"/>
      <c r="GS77" s="591"/>
      <c r="GT77" s="591"/>
      <c r="GU77" s="591"/>
      <c r="GV77" s="591"/>
      <c r="GW77" s="591"/>
      <c r="GX77" s="591"/>
      <c r="GY77" s="591"/>
      <c r="GZ77" s="591"/>
      <c r="HA77" s="591"/>
      <c r="HB77" s="591"/>
      <c r="HC77" s="591"/>
      <c r="HD77" s="591"/>
      <c r="HE77" s="591"/>
      <c r="HF77" s="591"/>
      <c r="HG77" s="591"/>
      <c r="HH77" s="591"/>
      <c r="HI77" s="591"/>
      <c r="HJ77" s="591"/>
      <c r="HK77" s="591"/>
      <c r="HL77" s="591"/>
      <c r="HM77" s="591"/>
      <c r="HN77" s="591"/>
      <c r="HO77" s="591"/>
      <c r="HP77" s="591"/>
      <c r="HQ77" s="591"/>
      <c r="HR77" s="591"/>
      <c r="HS77" s="591"/>
      <c r="HT77" s="591"/>
      <c r="HU77" s="591"/>
      <c r="HV77" s="591"/>
      <c r="HW77" s="591"/>
      <c r="HX77" s="591"/>
      <c r="HY77" s="591"/>
      <c r="HZ77" s="591"/>
      <c r="IA77" s="591"/>
      <c r="IB77" s="591"/>
      <c r="IC77" s="591"/>
      <c r="ID77" s="591"/>
      <c r="IE77" s="591"/>
      <c r="IF77" s="591"/>
      <c r="IG77" s="591"/>
      <c r="IH77" s="591"/>
      <c r="II77" s="591"/>
      <c r="IJ77" s="591"/>
      <c r="IK77" s="591"/>
      <c r="IL77" s="591"/>
      <c r="IM77" s="591"/>
      <c r="IN77" s="591"/>
      <c r="IO77" s="591"/>
      <c r="IP77" s="591"/>
      <c r="IQ77" s="591"/>
      <c r="IR77" s="591"/>
      <c r="IS77" s="591"/>
      <c r="IT77" s="591"/>
      <c r="IU77" s="591"/>
      <c r="IV77" s="591"/>
      <c r="IW77" s="591"/>
      <c r="IX77" s="591"/>
      <c r="IY77" s="591"/>
      <c r="IZ77" s="591"/>
      <c r="JA77" s="591"/>
      <c r="JB77" s="591"/>
      <c r="JC77" s="591"/>
      <c r="JD77" s="591"/>
      <c r="JE77" s="591"/>
      <c r="JF77" s="591"/>
      <c r="JG77" s="591"/>
      <c r="JH77" s="591"/>
      <c r="JI77" s="591"/>
      <c r="JJ77" s="591"/>
    </row>
    <row r="78" spans="1:270" s="613" customFormat="1" ht="46.5" customHeight="1" x14ac:dyDescent="0.2">
      <c r="A78" s="669" t="s">
        <v>340</v>
      </c>
      <c r="B78" s="670"/>
      <c r="C78" s="674" t="s">
        <v>293</v>
      </c>
      <c r="D78" s="658" t="str">
        <f>IF(E78="Yes - completely",4,IF(E78="Mostly",3,IF(E78="Partly",2,IF(E78="No - not at all",1,"N/A"))))</f>
        <v>N/A</v>
      </c>
      <c r="E78" s="1214"/>
      <c r="F78" s="1214"/>
      <c r="G78" s="1215"/>
      <c r="H78" s="1215"/>
      <c r="I78" s="1215"/>
      <c r="J78" s="1216"/>
      <c r="K78" s="590" t="str">
        <f>IF(AND(J78&lt;&gt;"Yes - completely", J78&lt;&gt;""),"Please Provide a Comment.","")</f>
        <v/>
      </c>
      <c r="L78" s="590" t="str">
        <f t="shared" ref="L78:AC78" si="5">IF(AND(K78&lt;&gt;"Yes - completely", K78&lt;&gt;""),"Please Provide a Comment.","")</f>
        <v/>
      </c>
      <c r="M78" s="590" t="str">
        <f t="shared" si="5"/>
        <v/>
      </c>
      <c r="N78" s="590" t="str">
        <f t="shared" si="5"/>
        <v/>
      </c>
      <c r="O78" s="590" t="str">
        <f t="shared" si="5"/>
        <v/>
      </c>
      <c r="P78" s="590" t="str">
        <f t="shared" si="5"/>
        <v/>
      </c>
      <c r="Q78" s="590" t="str">
        <f t="shared" si="5"/>
        <v/>
      </c>
      <c r="R78" s="590" t="str">
        <f t="shared" si="5"/>
        <v/>
      </c>
      <c r="S78" s="590" t="str">
        <f t="shared" si="5"/>
        <v/>
      </c>
      <c r="T78" s="590" t="str">
        <f t="shared" si="5"/>
        <v/>
      </c>
      <c r="U78" s="590" t="str">
        <f t="shared" si="5"/>
        <v/>
      </c>
      <c r="V78" s="590" t="str">
        <f t="shared" si="5"/>
        <v/>
      </c>
      <c r="W78" s="590" t="str">
        <f t="shared" si="5"/>
        <v/>
      </c>
      <c r="X78" s="590" t="str">
        <f t="shared" si="5"/>
        <v/>
      </c>
      <c r="Y78" s="590" t="str">
        <f t="shared" si="5"/>
        <v/>
      </c>
      <c r="Z78" s="590" t="str">
        <f t="shared" si="5"/>
        <v/>
      </c>
      <c r="AA78" s="590" t="str">
        <f t="shared" si="5"/>
        <v/>
      </c>
      <c r="AB78" s="590" t="str">
        <f t="shared" si="5"/>
        <v/>
      </c>
      <c r="AC78" s="590" t="str">
        <f t="shared" si="5"/>
        <v/>
      </c>
      <c r="AD78" s="591"/>
      <c r="AE78" s="591"/>
      <c r="AF78" s="591"/>
      <c r="AG78" s="591"/>
      <c r="AH78" s="591"/>
      <c r="AI78" s="591"/>
      <c r="AJ78" s="591"/>
      <c r="AK78" s="591"/>
      <c r="AL78" s="591"/>
      <c r="AM78" s="591"/>
      <c r="AN78" s="591"/>
      <c r="AO78" s="591"/>
      <c r="AP78" s="591"/>
      <c r="AQ78" s="591"/>
      <c r="AR78" s="591"/>
      <c r="AS78" s="591"/>
      <c r="AT78" s="591"/>
      <c r="AU78" s="591"/>
      <c r="AV78" s="591"/>
      <c r="AW78" s="591"/>
      <c r="AX78" s="591"/>
      <c r="AY78" s="591"/>
      <c r="AZ78" s="591"/>
      <c r="BA78" s="591"/>
      <c r="BB78" s="591"/>
      <c r="BC78" s="591"/>
      <c r="BD78" s="591"/>
      <c r="BE78" s="591"/>
      <c r="BF78" s="591"/>
      <c r="BG78" s="591"/>
      <c r="BH78" s="591"/>
      <c r="BI78" s="591"/>
      <c r="BJ78" s="591"/>
      <c r="BK78" s="591"/>
      <c r="BL78" s="591"/>
      <c r="BM78" s="591"/>
      <c r="BN78" s="591"/>
      <c r="BO78" s="591"/>
      <c r="BP78" s="591"/>
      <c r="BQ78" s="591"/>
      <c r="BR78" s="591"/>
      <c r="BS78" s="591"/>
      <c r="BT78" s="591"/>
      <c r="BU78" s="591"/>
      <c r="BV78" s="591"/>
      <c r="BW78" s="591"/>
      <c r="BX78" s="591"/>
      <c r="BY78" s="591"/>
      <c r="BZ78" s="591"/>
      <c r="CA78" s="591"/>
      <c r="CB78" s="591"/>
      <c r="CC78" s="591"/>
      <c r="CD78" s="591"/>
      <c r="CE78" s="591"/>
      <c r="CF78" s="591"/>
      <c r="CG78" s="591"/>
      <c r="CH78" s="591"/>
      <c r="CI78" s="591"/>
      <c r="CJ78" s="591"/>
      <c r="CK78" s="591"/>
      <c r="CL78" s="591"/>
      <c r="CM78" s="591"/>
      <c r="CN78" s="591"/>
      <c r="CO78" s="591"/>
      <c r="CP78" s="591"/>
      <c r="CQ78" s="591"/>
      <c r="CR78" s="591"/>
      <c r="CS78" s="591"/>
      <c r="CT78" s="591"/>
      <c r="CU78" s="591"/>
      <c r="CV78" s="591"/>
      <c r="CW78" s="591"/>
      <c r="CX78" s="591"/>
      <c r="CY78" s="591"/>
      <c r="CZ78" s="591"/>
      <c r="DA78" s="591"/>
      <c r="DB78" s="591"/>
      <c r="DC78" s="591"/>
      <c r="DD78" s="591"/>
      <c r="DE78" s="591"/>
      <c r="DF78" s="591"/>
      <c r="DG78" s="591"/>
      <c r="DH78" s="591"/>
      <c r="DI78" s="591"/>
      <c r="DJ78" s="591"/>
      <c r="DK78" s="591"/>
      <c r="DL78" s="591"/>
      <c r="DM78" s="591"/>
      <c r="DN78" s="591"/>
      <c r="DO78" s="591"/>
      <c r="DP78" s="591"/>
      <c r="DQ78" s="591"/>
      <c r="DR78" s="591"/>
      <c r="DS78" s="591"/>
      <c r="DT78" s="591"/>
      <c r="DU78" s="591"/>
      <c r="DV78" s="591"/>
      <c r="DW78" s="591"/>
      <c r="DX78" s="591"/>
      <c r="DY78" s="591"/>
      <c r="DZ78" s="591"/>
      <c r="EA78" s="591"/>
      <c r="EB78" s="591"/>
      <c r="EC78" s="591"/>
      <c r="ED78" s="591"/>
      <c r="EE78" s="591"/>
      <c r="EF78" s="591"/>
      <c r="EG78" s="591"/>
      <c r="EH78" s="591"/>
      <c r="EI78" s="591"/>
      <c r="EJ78" s="591"/>
      <c r="EK78" s="591"/>
      <c r="EL78" s="591"/>
      <c r="EM78" s="591"/>
      <c r="EN78" s="591"/>
      <c r="EO78" s="591"/>
      <c r="EP78" s="591"/>
      <c r="EQ78" s="591"/>
      <c r="ER78" s="591"/>
      <c r="ES78" s="591"/>
      <c r="ET78" s="591"/>
      <c r="EU78" s="591"/>
      <c r="EV78" s="591"/>
      <c r="EW78" s="591"/>
      <c r="EX78" s="591"/>
      <c r="EY78" s="591"/>
      <c r="EZ78" s="591"/>
      <c r="FA78" s="591"/>
      <c r="FB78" s="591"/>
      <c r="FC78" s="591"/>
      <c r="FD78" s="591"/>
      <c r="FE78" s="591"/>
      <c r="FF78" s="591"/>
      <c r="FG78" s="591"/>
      <c r="FH78" s="591"/>
      <c r="FI78" s="591"/>
      <c r="FJ78" s="591"/>
      <c r="FK78" s="591"/>
      <c r="FL78" s="591"/>
      <c r="FM78" s="591"/>
      <c r="FN78" s="591"/>
      <c r="FO78" s="591"/>
      <c r="FP78" s="591"/>
      <c r="FQ78" s="591"/>
      <c r="FR78" s="591"/>
      <c r="FS78" s="591"/>
      <c r="FT78" s="591"/>
      <c r="FU78" s="591"/>
      <c r="FV78" s="591"/>
      <c r="FW78" s="591"/>
      <c r="FX78" s="591"/>
      <c r="FY78" s="591"/>
      <c r="FZ78" s="591"/>
      <c r="GA78" s="591"/>
      <c r="GB78" s="591"/>
      <c r="GC78" s="591"/>
      <c r="GD78" s="591"/>
      <c r="GE78" s="591"/>
      <c r="GF78" s="591"/>
      <c r="GG78" s="591"/>
      <c r="GH78" s="591"/>
      <c r="GI78" s="591"/>
      <c r="GJ78" s="591"/>
      <c r="GK78" s="591"/>
      <c r="GL78" s="591"/>
      <c r="GM78" s="591"/>
      <c r="GN78" s="591"/>
      <c r="GO78" s="591"/>
      <c r="GP78" s="591"/>
      <c r="GQ78" s="591"/>
      <c r="GR78" s="591"/>
      <c r="GS78" s="591"/>
      <c r="GT78" s="591"/>
      <c r="GU78" s="591"/>
      <c r="GV78" s="591"/>
      <c r="GW78" s="591"/>
      <c r="GX78" s="591"/>
      <c r="GY78" s="591"/>
      <c r="GZ78" s="591"/>
      <c r="HA78" s="591"/>
      <c r="HB78" s="591"/>
      <c r="HC78" s="591"/>
      <c r="HD78" s="591"/>
      <c r="HE78" s="591"/>
      <c r="HF78" s="591"/>
      <c r="HG78" s="591"/>
      <c r="HH78" s="591"/>
      <c r="HI78" s="591"/>
      <c r="HJ78" s="591"/>
      <c r="HK78" s="591"/>
      <c r="HL78" s="591"/>
      <c r="HM78" s="591"/>
      <c r="HN78" s="591"/>
      <c r="HO78" s="591"/>
      <c r="HP78" s="591"/>
      <c r="HQ78" s="591"/>
      <c r="HR78" s="591"/>
      <c r="HS78" s="591"/>
      <c r="HT78" s="591"/>
      <c r="HU78" s="591"/>
      <c r="HV78" s="591"/>
      <c r="HW78" s="591"/>
      <c r="HX78" s="591"/>
      <c r="HY78" s="591"/>
      <c r="HZ78" s="591"/>
      <c r="IA78" s="591"/>
      <c r="IB78" s="591"/>
      <c r="IC78" s="591"/>
      <c r="ID78" s="591"/>
      <c r="IE78" s="591"/>
      <c r="IF78" s="591"/>
      <c r="IG78" s="591"/>
      <c r="IH78" s="591"/>
      <c r="II78" s="591"/>
      <c r="IJ78" s="591"/>
      <c r="IK78" s="591"/>
      <c r="IL78" s="591"/>
      <c r="IM78" s="591"/>
      <c r="IN78" s="591"/>
      <c r="IO78" s="591"/>
      <c r="IP78" s="591"/>
      <c r="IQ78" s="591"/>
      <c r="IR78" s="591"/>
      <c r="IS78" s="591"/>
      <c r="IT78" s="591"/>
      <c r="IU78" s="591"/>
      <c r="IV78" s="591"/>
      <c r="IW78" s="591"/>
      <c r="IX78" s="591"/>
      <c r="IY78" s="591"/>
      <c r="IZ78" s="591"/>
      <c r="JA78" s="591"/>
      <c r="JB78" s="591"/>
      <c r="JC78" s="591"/>
      <c r="JD78" s="591"/>
      <c r="JE78" s="591"/>
      <c r="JF78" s="591"/>
      <c r="JG78" s="591"/>
      <c r="JH78" s="591"/>
      <c r="JI78" s="591"/>
      <c r="JJ78" s="591"/>
    </row>
    <row r="79" spans="1:270" s="613" customFormat="1" ht="46.5" customHeight="1" x14ac:dyDescent="0.2">
      <c r="A79" s="667">
        <v>24</v>
      </c>
      <c r="B79" s="668"/>
      <c r="C79" s="673" t="s">
        <v>283</v>
      </c>
      <c r="D79" s="655" t="str">
        <f>IF(E79="Yes - completely",4,IF(E79="Mostly",3,IF(E79="Partly",2,IF(E79="No - not at all",1,"N/A"))))</f>
        <v>N/A</v>
      </c>
      <c r="E79" s="1214"/>
      <c r="F79" s="1214"/>
      <c r="G79" s="1231"/>
      <c r="H79" s="1232"/>
      <c r="I79" s="1264"/>
      <c r="J79" s="1233"/>
      <c r="L79" s="607"/>
      <c r="M79" s="590" t="str">
        <f>IF(AND(J79&lt;&gt;"Yes - completely", J79&lt;&gt;""),"Please Provide a Comment.","")</f>
        <v/>
      </c>
      <c r="N79" s="591"/>
      <c r="O79" s="591"/>
      <c r="P79" s="591"/>
      <c r="Q79" s="591"/>
      <c r="R79" s="591"/>
      <c r="S79" s="591"/>
      <c r="T79" s="591"/>
      <c r="U79" s="591"/>
      <c r="V79" s="591"/>
      <c r="W79" s="591"/>
      <c r="X79" s="591"/>
      <c r="Y79" s="591"/>
      <c r="Z79" s="591"/>
      <c r="AA79" s="591"/>
      <c r="AB79" s="591"/>
      <c r="AC79" s="591"/>
      <c r="AD79" s="591"/>
      <c r="AE79" s="591"/>
      <c r="AF79" s="591"/>
      <c r="AG79" s="591"/>
      <c r="AH79" s="591"/>
      <c r="AI79" s="591"/>
      <c r="AJ79" s="591"/>
      <c r="AK79" s="591"/>
      <c r="AL79" s="591"/>
      <c r="AM79" s="591"/>
      <c r="AN79" s="591"/>
      <c r="AO79" s="591"/>
      <c r="AP79" s="591"/>
      <c r="AQ79" s="591"/>
      <c r="AR79" s="591"/>
      <c r="AS79" s="591"/>
      <c r="AT79" s="591"/>
      <c r="AU79" s="591"/>
      <c r="AV79" s="591"/>
      <c r="AW79" s="591"/>
      <c r="AX79" s="591"/>
      <c r="AY79" s="591"/>
      <c r="AZ79" s="591"/>
      <c r="BA79" s="591"/>
      <c r="BB79" s="591"/>
      <c r="BC79" s="591"/>
      <c r="BD79" s="591"/>
      <c r="BE79" s="591"/>
      <c r="BF79" s="591"/>
      <c r="BG79" s="591"/>
      <c r="BH79" s="591"/>
      <c r="BI79" s="591"/>
      <c r="BJ79" s="591"/>
      <c r="BK79" s="591"/>
      <c r="BL79" s="591"/>
      <c r="BM79" s="591"/>
      <c r="BN79" s="591"/>
      <c r="BO79" s="591"/>
      <c r="BP79" s="591"/>
      <c r="BQ79" s="591"/>
      <c r="BR79" s="591"/>
      <c r="BS79" s="591"/>
      <c r="BT79" s="591"/>
      <c r="BU79" s="591"/>
      <c r="BV79" s="591"/>
      <c r="BW79" s="591"/>
      <c r="BX79" s="591"/>
      <c r="BY79" s="591"/>
      <c r="BZ79" s="591"/>
      <c r="CA79" s="591"/>
      <c r="CB79" s="591"/>
      <c r="CC79" s="591"/>
      <c r="CD79" s="591"/>
      <c r="CE79" s="591"/>
      <c r="CF79" s="591"/>
      <c r="CG79" s="591"/>
      <c r="CH79" s="591"/>
      <c r="CI79" s="591"/>
      <c r="CJ79" s="591"/>
      <c r="CK79" s="591"/>
      <c r="CL79" s="591"/>
      <c r="CM79" s="591"/>
      <c r="CN79" s="591"/>
      <c r="CO79" s="591"/>
      <c r="CP79" s="591"/>
      <c r="CQ79" s="591"/>
      <c r="CR79" s="591"/>
      <c r="CS79" s="591"/>
      <c r="CT79" s="591"/>
      <c r="CU79" s="591"/>
      <c r="CV79" s="591"/>
      <c r="CW79" s="591"/>
      <c r="CX79" s="591"/>
      <c r="CY79" s="591"/>
      <c r="CZ79" s="591"/>
      <c r="DA79" s="591"/>
      <c r="DB79" s="591"/>
      <c r="DC79" s="591"/>
      <c r="DD79" s="591"/>
      <c r="DE79" s="591"/>
      <c r="DF79" s="591"/>
      <c r="DG79" s="591"/>
      <c r="DH79" s="591"/>
      <c r="DI79" s="591"/>
      <c r="DJ79" s="591"/>
      <c r="DK79" s="591"/>
      <c r="DL79" s="591"/>
      <c r="DM79" s="591"/>
      <c r="DN79" s="591"/>
      <c r="DO79" s="591"/>
      <c r="DP79" s="591"/>
      <c r="DQ79" s="591"/>
      <c r="DR79" s="591"/>
      <c r="DS79" s="591"/>
      <c r="DT79" s="591"/>
      <c r="DU79" s="591"/>
      <c r="DV79" s="591"/>
      <c r="DW79" s="591"/>
      <c r="DX79" s="591"/>
      <c r="DY79" s="591"/>
      <c r="DZ79" s="591"/>
      <c r="EA79" s="591"/>
      <c r="EB79" s="591"/>
      <c r="EC79" s="591"/>
      <c r="ED79" s="591"/>
      <c r="EE79" s="591"/>
      <c r="EF79" s="591"/>
      <c r="EG79" s="591"/>
      <c r="EH79" s="591"/>
      <c r="EI79" s="591"/>
      <c r="EJ79" s="591"/>
      <c r="EK79" s="591"/>
      <c r="EL79" s="591"/>
      <c r="EM79" s="591"/>
      <c r="EN79" s="591"/>
      <c r="EO79" s="591"/>
      <c r="EP79" s="591"/>
      <c r="EQ79" s="591"/>
      <c r="ER79" s="591"/>
      <c r="ES79" s="591"/>
      <c r="ET79" s="591"/>
      <c r="EU79" s="591"/>
      <c r="EV79" s="591"/>
      <c r="EW79" s="591"/>
      <c r="EX79" s="591"/>
      <c r="EY79" s="591"/>
      <c r="EZ79" s="591"/>
      <c r="FA79" s="591"/>
      <c r="FB79" s="591"/>
      <c r="FC79" s="591"/>
      <c r="FD79" s="591"/>
      <c r="FE79" s="591"/>
      <c r="FF79" s="591"/>
      <c r="FG79" s="591"/>
      <c r="FH79" s="591"/>
      <c r="FI79" s="591"/>
      <c r="FJ79" s="591"/>
      <c r="FK79" s="591"/>
      <c r="FL79" s="591"/>
      <c r="FM79" s="591"/>
      <c r="FN79" s="591"/>
      <c r="FO79" s="591"/>
      <c r="FP79" s="591"/>
      <c r="FQ79" s="591"/>
      <c r="FR79" s="591"/>
      <c r="FS79" s="591"/>
      <c r="FT79" s="591"/>
      <c r="FU79" s="591"/>
      <c r="FV79" s="591"/>
      <c r="FW79" s="591"/>
      <c r="FX79" s="591"/>
      <c r="FY79" s="591"/>
      <c r="FZ79" s="591"/>
      <c r="GA79" s="591"/>
      <c r="GB79" s="591"/>
      <c r="GC79" s="591"/>
      <c r="GD79" s="591"/>
      <c r="GE79" s="591"/>
      <c r="GF79" s="591"/>
      <c r="GG79" s="591"/>
      <c r="GH79" s="591"/>
      <c r="GI79" s="591"/>
      <c r="GJ79" s="591"/>
      <c r="GK79" s="591"/>
      <c r="GL79" s="591"/>
      <c r="GM79" s="591"/>
      <c r="GN79" s="591"/>
      <c r="GO79" s="591"/>
      <c r="GP79" s="591"/>
      <c r="GQ79" s="591"/>
      <c r="GR79" s="591"/>
      <c r="GS79" s="591"/>
      <c r="GT79" s="591"/>
      <c r="GU79" s="591"/>
      <c r="GV79" s="591"/>
      <c r="GW79" s="591"/>
      <c r="GX79" s="591"/>
      <c r="GY79" s="591"/>
      <c r="GZ79" s="591"/>
      <c r="HA79" s="591"/>
      <c r="HB79" s="591"/>
      <c r="HC79" s="591"/>
      <c r="HD79" s="591"/>
      <c r="HE79" s="591"/>
      <c r="HF79" s="591"/>
      <c r="HG79" s="591"/>
      <c r="HH79" s="591"/>
      <c r="HI79" s="591"/>
      <c r="HJ79" s="591"/>
      <c r="HK79" s="591"/>
      <c r="HL79" s="591"/>
      <c r="HM79" s="591"/>
      <c r="HN79" s="591"/>
      <c r="HO79" s="591"/>
      <c r="HP79" s="591"/>
      <c r="HQ79" s="591"/>
      <c r="HR79" s="591"/>
      <c r="HS79" s="591"/>
      <c r="HT79" s="591"/>
      <c r="HU79" s="591"/>
      <c r="HV79" s="591"/>
      <c r="HW79" s="591"/>
      <c r="HX79" s="591"/>
      <c r="HY79" s="591"/>
      <c r="HZ79" s="591"/>
      <c r="IA79" s="591"/>
      <c r="IB79" s="591"/>
      <c r="IC79" s="591"/>
      <c r="ID79" s="591"/>
      <c r="IE79" s="591"/>
      <c r="IF79" s="591"/>
      <c r="IG79" s="591"/>
      <c r="IH79" s="591"/>
      <c r="II79" s="591"/>
      <c r="IJ79" s="591"/>
      <c r="IK79" s="591"/>
      <c r="IL79" s="591"/>
      <c r="IM79" s="591"/>
      <c r="IN79" s="591"/>
      <c r="IO79" s="591"/>
      <c r="IP79" s="591"/>
      <c r="IQ79" s="591"/>
      <c r="IR79" s="591"/>
      <c r="IS79" s="591"/>
      <c r="IT79" s="591"/>
      <c r="IU79" s="591"/>
      <c r="IV79" s="591"/>
      <c r="IW79" s="591"/>
      <c r="IX79" s="591"/>
      <c r="IY79" s="591"/>
      <c r="IZ79" s="591"/>
      <c r="JA79" s="591"/>
      <c r="JB79" s="591"/>
      <c r="JC79" s="591"/>
      <c r="JD79" s="591"/>
      <c r="JE79" s="591"/>
      <c r="JF79" s="591"/>
      <c r="JG79" s="591"/>
      <c r="JH79" s="591"/>
      <c r="JI79" s="591"/>
      <c r="JJ79" s="591"/>
    </row>
    <row r="80" spans="1:270" s="613" customFormat="1" ht="36.75" hidden="1" customHeight="1" x14ac:dyDescent="0.25">
      <c r="A80" s="1254" t="s">
        <v>305</v>
      </c>
      <c r="B80" s="1255"/>
      <c r="C80" s="1256"/>
      <c r="D80" s="659" t="str">
        <f>IF(AND(D76="N/A",D77="N/A",D78="N/A"),"N/A",ROUND(AVERAGE(D76,D77,D78),2))</f>
        <v>N/A</v>
      </c>
      <c r="E80" s="1265"/>
      <c r="F80" s="1265"/>
      <c r="G80" s="1265"/>
      <c r="H80" s="1266"/>
      <c r="I80" s="675"/>
      <c r="J80" s="676"/>
      <c r="K80" s="590"/>
      <c r="L80" s="607"/>
      <c r="M80" s="591"/>
      <c r="N80" s="591"/>
      <c r="O80" s="591"/>
      <c r="P80" s="591"/>
      <c r="Q80" s="591"/>
      <c r="R80" s="591"/>
      <c r="S80" s="591"/>
      <c r="T80" s="591"/>
      <c r="U80" s="591"/>
      <c r="V80" s="591"/>
      <c r="W80" s="591"/>
      <c r="X80" s="591"/>
      <c r="Y80" s="591"/>
      <c r="Z80" s="591"/>
      <c r="AA80" s="591"/>
      <c r="AB80" s="591"/>
      <c r="AC80" s="591"/>
      <c r="AD80" s="591"/>
      <c r="AE80" s="591"/>
      <c r="AF80" s="591"/>
      <c r="AG80" s="591"/>
      <c r="AH80" s="591"/>
      <c r="AI80" s="591"/>
      <c r="AJ80" s="591"/>
      <c r="AK80" s="591"/>
      <c r="AL80" s="591"/>
      <c r="AM80" s="591"/>
      <c r="AN80" s="591"/>
      <c r="AO80" s="591"/>
      <c r="AP80" s="591"/>
      <c r="AQ80" s="591"/>
      <c r="AR80" s="591"/>
      <c r="AS80" s="591"/>
      <c r="AT80" s="591"/>
      <c r="AU80" s="591"/>
      <c r="AV80" s="591"/>
      <c r="AW80" s="591"/>
      <c r="AX80" s="591"/>
      <c r="AY80" s="591"/>
      <c r="AZ80" s="591"/>
      <c r="BA80" s="591"/>
      <c r="BB80" s="591"/>
      <c r="BC80" s="591"/>
      <c r="BD80" s="591"/>
      <c r="BE80" s="591"/>
      <c r="BF80" s="591"/>
      <c r="BG80" s="591"/>
      <c r="BH80" s="591"/>
      <c r="BI80" s="591"/>
      <c r="BJ80" s="591"/>
      <c r="BK80" s="591"/>
      <c r="BL80" s="591"/>
      <c r="BM80" s="591"/>
      <c r="BN80" s="591"/>
      <c r="BO80" s="591"/>
      <c r="BP80" s="591"/>
      <c r="BQ80" s="591"/>
      <c r="BR80" s="591"/>
      <c r="BS80" s="591"/>
      <c r="BT80" s="591"/>
      <c r="BU80" s="591"/>
      <c r="BV80" s="591"/>
      <c r="BW80" s="591"/>
      <c r="BX80" s="591"/>
      <c r="BY80" s="591"/>
      <c r="BZ80" s="591"/>
      <c r="CA80" s="591"/>
      <c r="CB80" s="591"/>
      <c r="CC80" s="591"/>
      <c r="CD80" s="591"/>
      <c r="CE80" s="591"/>
      <c r="CF80" s="591"/>
      <c r="CG80" s="591"/>
      <c r="CH80" s="591"/>
      <c r="CI80" s="591"/>
      <c r="CJ80" s="591"/>
      <c r="CK80" s="591"/>
      <c r="CL80" s="591"/>
      <c r="CM80" s="591"/>
      <c r="CN80" s="591"/>
      <c r="CO80" s="591"/>
      <c r="CP80" s="591"/>
      <c r="CQ80" s="591"/>
      <c r="CR80" s="591"/>
      <c r="CS80" s="591"/>
      <c r="CT80" s="591"/>
      <c r="CU80" s="591"/>
      <c r="CV80" s="591"/>
      <c r="CW80" s="591"/>
      <c r="CX80" s="591"/>
      <c r="CY80" s="591"/>
      <c r="CZ80" s="591"/>
      <c r="DA80" s="591"/>
      <c r="DB80" s="591"/>
      <c r="DC80" s="591"/>
      <c r="DD80" s="591"/>
      <c r="DE80" s="591"/>
      <c r="DF80" s="591"/>
      <c r="DG80" s="591"/>
      <c r="DH80" s="591"/>
      <c r="DI80" s="591"/>
      <c r="DJ80" s="591"/>
      <c r="DK80" s="591"/>
      <c r="DL80" s="591"/>
      <c r="DM80" s="591"/>
      <c r="DN80" s="591"/>
      <c r="DO80" s="591"/>
      <c r="DP80" s="591"/>
      <c r="DQ80" s="591"/>
      <c r="DR80" s="591"/>
      <c r="DS80" s="591"/>
      <c r="DT80" s="591"/>
      <c r="DU80" s="591"/>
      <c r="DV80" s="591"/>
      <c r="DW80" s="591"/>
      <c r="DX80" s="591"/>
      <c r="DY80" s="591"/>
      <c r="DZ80" s="591"/>
      <c r="EA80" s="591"/>
      <c r="EB80" s="591"/>
      <c r="EC80" s="591"/>
      <c r="ED80" s="591"/>
      <c r="EE80" s="591"/>
      <c r="EF80" s="591"/>
      <c r="EG80" s="591"/>
      <c r="EH80" s="591"/>
      <c r="EI80" s="591"/>
      <c r="EJ80" s="591"/>
      <c r="EK80" s="591"/>
      <c r="EL80" s="591"/>
      <c r="EM80" s="591"/>
      <c r="EN80" s="591"/>
      <c r="EO80" s="591"/>
      <c r="EP80" s="591"/>
      <c r="EQ80" s="591"/>
      <c r="ER80" s="591"/>
      <c r="ES80" s="591"/>
      <c r="ET80" s="591"/>
      <c r="EU80" s="591"/>
      <c r="EV80" s="591"/>
      <c r="EW80" s="591"/>
      <c r="EX80" s="591"/>
      <c r="EY80" s="591"/>
      <c r="EZ80" s="591"/>
      <c r="FA80" s="591"/>
      <c r="FB80" s="591"/>
      <c r="FC80" s="591"/>
      <c r="FD80" s="591"/>
      <c r="FE80" s="591"/>
      <c r="FF80" s="591"/>
      <c r="FG80" s="591"/>
      <c r="FH80" s="591"/>
      <c r="FI80" s="591"/>
      <c r="FJ80" s="591"/>
      <c r="FK80" s="591"/>
      <c r="FL80" s="591"/>
      <c r="FM80" s="591"/>
      <c r="FN80" s="591"/>
      <c r="FO80" s="591"/>
      <c r="FP80" s="591"/>
      <c r="FQ80" s="591"/>
      <c r="FR80" s="591"/>
      <c r="FS80" s="591"/>
      <c r="FT80" s="591"/>
      <c r="FU80" s="591"/>
      <c r="FV80" s="591"/>
      <c r="FW80" s="591"/>
      <c r="FX80" s="591"/>
      <c r="FY80" s="591"/>
      <c r="FZ80" s="591"/>
      <c r="GA80" s="591"/>
      <c r="GB80" s="591"/>
      <c r="GC80" s="591"/>
      <c r="GD80" s="591"/>
      <c r="GE80" s="591"/>
      <c r="GF80" s="591"/>
      <c r="GG80" s="591"/>
      <c r="GH80" s="591"/>
      <c r="GI80" s="591"/>
      <c r="GJ80" s="591"/>
      <c r="GK80" s="591"/>
      <c r="GL80" s="591"/>
      <c r="GM80" s="591"/>
      <c r="GN80" s="591"/>
      <c r="GO80" s="591"/>
      <c r="GP80" s="591"/>
      <c r="GQ80" s="591"/>
      <c r="GR80" s="591"/>
      <c r="GS80" s="591"/>
      <c r="GT80" s="591"/>
      <c r="GU80" s="591"/>
      <c r="GV80" s="591"/>
      <c r="GW80" s="591"/>
      <c r="GX80" s="591"/>
      <c r="GY80" s="591"/>
      <c r="GZ80" s="591"/>
      <c r="HA80" s="591"/>
      <c r="HB80" s="591"/>
      <c r="HC80" s="591"/>
      <c r="HD80" s="591"/>
      <c r="HE80" s="591"/>
      <c r="HF80" s="591"/>
      <c r="HG80" s="591"/>
      <c r="HH80" s="591"/>
      <c r="HI80" s="591"/>
      <c r="HJ80" s="591"/>
      <c r="HK80" s="591"/>
      <c r="HL80" s="591"/>
      <c r="HM80" s="591"/>
      <c r="HN80" s="591"/>
      <c r="HO80" s="591"/>
      <c r="HP80" s="591"/>
      <c r="HQ80" s="591"/>
      <c r="HR80" s="591"/>
      <c r="HS80" s="591"/>
      <c r="HT80" s="591"/>
      <c r="HU80" s="591"/>
      <c r="HV80" s="591"/>
      <c r="HW80" s="591"/>
      <c r="HX80" s="591"/>
      <c r="HY80" s="591"/>
      <c r="HZ80" s="591"/>
      <c r="IA80" s="591"/>
      <c r="IB80" s="591"/>
      <c r="IC80" s="591"/>
      <c r="ID80" s="591"/>
      <c r="IE80" s="591"/>
      <c r="IF80" s="591"/>
      <c r="IG80" s="591"/>
      <c r="IH80" s="591"/>
      <c r="II80" s="591"/>
      <c r="IJ80" s="591"/>
      <c r="IK80" s="591"/>
      <c r="IL80" s="591"/>
      <c r="IM80" s="591"/>
      <c r="IN80" s="591"/>
      <c r="IO80" s="591"/>
      <c r="IP80" s="591"/>
      <c r="IQ80" s="591"/>
      <c r="IR80" s="591"/>
      <c r="IS80" s="591"/>
      <c r="IT80" s="591"/>
      <c r="IU80" s="591"/>
      <c r="IV80" s="591"/>
      <c r="IW80" s="591"/>
      <c r="IX80" s="591"/>
      <c r="IY80" s="591"/>
      <c r="IZ80" s="591"/>
      <c r="JA80" s="591"/>
      <c r="JB80" s="591"/>
      <c r="JC80" s="591"/>
      <c r="JD80" s="591"/>
      <c r="JE80" s="591"/>
      <c r="JF80" s="591"/>
      <c r="JG80" s="591"/>
      <c r="JH80" s="591"/>
      <c r="JI80" s="591"/>
      <c r="JJ80" s="591"/>
    </row>
    <row r="81" spans="1:270" s="613" customFormat="1" ht="40.15" customHeight="1" x14ac:dyDescent="0.2">
      <c r="A81" s="1227" t="s">
        <v>186</v>
      </c>
      <c r="B81" s="1228"/>
      <c r="C81" s="1228"/>
      <c r="D81" s="651" t="str">
        <f>IF(AND(D82="N/A",D83="N/A"),"N/A",ROUND(AVERAGE(D82:D83),2))</f>
        <v>N/A</v>
      </c>
      <c r="E81" s="652"/>
      <c r="F81" s="652"/>
      <c r="G81" s="652"/>
      <c r="H81" s="652"/>
      <c r="I81" s="652"/>
      <c r="J81" s="653"/>
      <c r="K81" s="590"/>
      <c r="L81" s="607"/>
      <c r="M81" s="591"/>
      <c r="N81" s="591"/>
      <c r="O81" s="591"/>
      <c r="P81" s="591"/>
      <c r="Q81" s="591"/>
      <c r="R81" s="591"/>
      <c r="S81" s="591"/>
      <c r="T81" s="591"/>
      <c r="U81" s="591"/>
      <c r="V81" s="591"/>
      <c r="W81" s="591"/>
      <c r="X81" s="591"/>
      <c r="Y81" s="591"/>
      <c r="Z81" s="591"/>
      <c r="AA81" s="591"/>
      <c r="AB81" s="591"/>
      <c r="AC81" s="591"/>
      <c r="AD81" s="591"/>
      <c r="AE81" s="591"/>
      <c r="AF81" s="591"/>
      <c r="AG81" s="591"/>
      <c r="AH81" s="591"/>
      <c r="AI81" s="591"/>
      <c r="AJ81" s="591"/>
      <c r="AK81" s="591"/>
      <c r="AL81" s="591"/>
      <c r="AM81" s="591"/>
      <c r="AN81" s="591"/>
      <c r="AO81" s="591"/>
      <c r="AP81" s="591"/>
      <c r="AQ81" s="591"/>
      <c r="AR81" s="591"/>
      <c r="AS81" s="591"/>
      <c r="AT81" s="591"/>
      <c r="AU81" s="591"/>
      <c r="AV81" s="591"/>
      <c r="AW81" s="591"/>
      <c r="AX81" s="591"/>
      <c r="AY81" s="591"/>
      <c r="AZ81" s="591"/>
      <c r="BA81" s="591"/>
      <c r="BB81" s="591"/>
      <c r="BC81" s="591"/>
      <c r="BD81" s="591"/>
      <c r="BE81" s="591"/>
      <c r="BF81" s="591"/>
      <c r="BG81" s="591"/>
      <c r="BH81" s="591"/>
      <c r="BI81" s="591"/>
      <c r="BJ81" s="591"/>
      <c r="BK81" s="591"/>
      <c r="BL81" s="591"/>
      <c r="BM81" s="591"/>
      <c r="BN81" s="591"/>
      <c r="BO81" s="591"/>
      <c r="BP81" s="591"/>
      <c r="BQ81" s="591"/>
      <c r="BR81" s="591"/>
      <c r="BS81" s="591"/>
      <c r="BT81" s="591"/>
      <c r="BU81" s="591"/>
      <c r="BV81" s="591"/>
      <c r="BW81" s="591"/>
      <c r="BX81" s="591"/>
      <c r="BY81" s="591"/>
      <c r="BZ81" s="591"/>
      <c r="CA81" s="591"/>
      <c r="CB81" s="591"/>
      <c r="CC81" s="591"/>
      <c r="CD81" s="591"/>
      <c r="CE81" s="591"/>
      <c r="CF81" s="591"/>
      <c r="CG81" s="591"/>
      <c r="CH81" s="591"/>
      <c r="CI81" s="591"/>
      <c r="CJ81" s="591"/>
      <c r="CK81" s="591"/>
      <c r="CL81" s="591"/>
      <c r="CM81" s="591"/>
      <c r="CN81" s="591"/>
      <c r="CO81" s="591"/>
      <c r="CP81" s="591"/>
      <c r="CQ81" s="591"/>
      <c r="CR81" s="591"/>
      <c r="CS81" s="591"/>
      <c r="CT81" s="591"/>
      <c r="CU81" s="591"/>
      <c r="CV81" s="591"/>
      <c r="CW81" s="591"/>
      <c r="CX81" s="591"/>
      <c r="CY81" s="591"/>
      <c r="CZ81" s="591"/>
      <c r="DA81" s="591"/>
      <c r="DB81" s="591"/>
      <c r="DC81" s="591"/>
      <c r="DD81" s="591"/>
      <c r="DE81" s="591"/>
      <c r="DF81" s="591"/>
      <c r="DG81" s="591"/>
      <c r="DH81" s="591"/>
      <c r="DI81" s="591"/>
      <c r="DJ81" s="591"/>
      <c r="DK81" s="591"/>
      <c r="DL81" s="591"/>
      <c r="DM81" s="591"/>
      <c r="DN81" s="591"/>
      <c r="DO81" s="591"/>
      <c r="DP81" s="591"/>
      <c r="DQ81" s="591"/>
      <c r="DR81" s="591"/>
      <c r="DS81" s="591"/>
      <c r="DT81" s="591"/>
      <c r="DU81" s="591"/>
      <c r="DV81" s="591"/>
      <c r="DW81" s="591"/>
      <c r="DX81" s="591"/>
      <c r="DY81" s="591"/>
      <c r="DZ81" s="591"/>
      <c r="EA81" s="591"/>
      <c r="EB81" s="591"/>
      <c r="EC81" s="591"/>
      <c r="ED81" s="591"/>
      <c r="EE81" s="591"/>
      <c r="EF81" s="591"/>
      <c r="EG81" s="591"/>
      <c r="EH81" s="591"/>
      <c r="EI81" s="591"/>
      <c r="EJ81" s="591"/>
      <c r="EK81" s="591"/>
      <c r="EL81" s="591"/>
      <c r="EM81" s="591"/>
      <c r="EN81" s="591"/>
      <c r="EO81" s="591"/>
      <c r="EP81" s="591"/>
      <c r="EQ81" s="591"/>
      <c r="ER81" s="591"/>
      <c r="ES81" s="591"/>
      <c r="ET81" s="591"/>
      <c r="EU81" s="591"/>
      <c r="EV81" s="591"/>
      <c r="EW81" s="591"/>
      <c r="EX81" s="591"/>
      <c r="EY81" s="591"/>
      <c r="EZ81" s="591"/>
      <c r="FA81" s="591"/>
      <c r="FB81" s="591"/>
      <c r="FC81" s="591"/>
      <c r="FD81" s="591"/>
      <c r="FE81" s="591"/>
      <c r="FF81" s="591"/>
      <c r="FG81" s="591"/>
      <c r="FH81" s="591"/>
      <c r="FI81" s="591"/>
      <c r="FJ81" s="591"/>
      <c r="FK81" s="591"/>
      <c r="FL81" s="591"/>
      <c r="FM81" s="591"/>
      <c r="FN81" s="591"/>
      <c r="FO81" s="591"/>
      <c r="FP81" s="591"/>
      <c r="FQ81" s="591"/>
      <c r="FR81" s="591"/>
      <c r="FS81" s="591"/>
      <c r="FT81" s="591"/>
      <c r="FU81" s="591"/>
      <c r="FV81" s="591"/>
      <c r="FW81" s="591"/>
      <c r="FX81" s="591"/>
      <c r="FY81" s="591"/>
      <c r="FZ81" s="591"/>
      <c r="GA81" s="591"/>
      <c r="GB81" s="591"/>
      <c r="GC81" s="591"/>
      <c r="GD81" s="591"/>
      <c r="GE81" s="591"/>
      <c r="GF81" s="591"/>
      <c r="GG81" s="591"/>
      <c r="GH81" s="591"/>
      <c r="GI81" s="591"/>
      <c r="GJ81" s="591"/>
      <c r="GK81" s="591"/>
      <c r="GL81" s="591"/>
      <c r="GM81" s="591"/>
      <c r="GN81" s="591"/>
      <c r="GO81" s="591"/>
      <c r="GP81" s="591"/>
      <c r="GQ81" s="591"/>
      <c r="GR81" s="591"/>
      <c r="GS81" s="591"/>
      <c r="GT81" s="591"/>
      <c r="GU81" s="591"/>
      <c r="GV81" s="591"/>
      <c r="GW81" s="591"/>
      <c r="GX81" s="591"/>
      <c r="GY81" s="591"/>
      <c r="GZ81" s="591"/>
      <c r="HA81" s="591"/>
      <c r="HB81" s="591"/>
      <c r="HC81" s="591"/>
      <c r="HD81" s="591"/>
      <c r="HE81" s="591"/>
      <c r="HF81" s="591"/>
      <c r="HG81" s="591"/>
      <c r="HH81" s="591"/>
      <c r="HI81" s="591"/>
      <c r="HJ81" s="591"/>
      <c r="HK81" s="591"/>
      <c r="HL81" s="591"/>
      <c r="HM81" s="591"/>
      <c r="HN81" s="591"/>
      <c r="HO81" s="591"/>
      <c r="HP81" s="591"/>
      <c r="HQ81" s="591"/>
      <c r="HR81" s="591"/>
      <c r="HS81" s="591"/>
      <c r="HT81" s="591"/>
      <c r="HU81" s="591"/>
      <c r="HV81" s="591"/>
      <c r="HW81" s="591"/>
      <c r="HX81" s="591"/>
      <c r="HY81" s="591"/>
      <c r="HZ81" s="591"/>
      <c r="IA81" s="591"/>
      <c r="IB81" s="591"/>
      <c r="IC81" s="591"/>
      <c r="ID81" s="591"/>
      <c r="IE81" s="591"/>
      <c r="IF81" s="591"/>
      <c r="IG81" s="591"/>
      <c r="IH81" s="591"/>
      <c r="II81" s="591"/>
      <c r="IJ81" s="591"/>
      <c r="IK81" s="591"/>
      <c r="IL81" s="591"/>
      <c r="IM81" s="591"/>
      <c r="IN81" s="591"/>
      <c r="IO81" s="591"/>
      <c r="IP81" s="591"/>
      <c r="IQ81" s="591"/>
      <c r="IR81" s="591"/>
      <c r="IS81" s="591"/>
      <c r="IT81" s="591"/>
      <c r="IU81" s="591"/>
      <c r="IV81" s="591"/>
      <c r="IW81" s="591"/>
      <c r="IX81" s="591"/>
      <c r="IY81" s="591"/>
      <c r="IZ81" s="591"/>
      <c r="JA81" s="591"/>
      <c r="JB81" s="591"/>
      <c r="JC81" s="591"/>
      <c r="JD81" s="591"/>
      <c r="JE81" s="591"/>
      <c r="JF81" s="591"/>
      <c r="JG81" s="591"/>
      <c r="JH81" s="591"/>
      <c r="JI81" s="591"/>
      <c r="JJ81" s="591"/>
    </row>
    <row r="82" spans="1:270" s="613" customFormat="1" ht="49.5" customHeight="1" x14ac:dyDescent="0.2">
      <c r="A82" s="667">
        <v>25</v>
      </c>
      <c r="B82" s="668"/>
      <c r="C82" s="673" t="s">
        <v>255</v>
      </c>
      <c r="D82" s="655" t="str">
        <f>IF(E82="Yes - completely",4,IF(E82="Mostly",3,IF(E82="Partly",2,IF(E82="No - not at all",1,"N/A"))))</f>
        <v>N/A</v>
      </c>
      <c r="E82" s="1238"/>
      <c r="F82" s="1238"/>
      <c r="G82" s="1234"/>
      <c r="H82" s="1232"/>
      <c r="I82" s="1232"/>
      <c r="J82" s="1233"/>
      <c r="K82" s="590" t="str">
        <f>IF(AND(J82&lt;&gt;"Yes - completely", J82&lt;&gt;""),"Please Provide a Comment.","")</f>
        <v/>
      </c>
      <c r="L82" s="607"/>
      <c r="M82" s="591"/>
      <c r="N82" s="591"/>
      <c r="O82" s="591"/>
      <c r="P82" s="591"/>
      <c r="Q82" s="591"/>
      <c r="R82" s="591"/>
      <c r="S82" s="591"/>
      <c r="T82" s="591"/>
      <c r="U82" s="591"/>
      <c r="V82" s="591"/>
      <c r="W82" s="591"/>
      <c r="X82" s="591"/>
      <c r="Y82" s="591"/>
      <c r="Z82" s="591"/>
      <c r="AA82" s="591"/>
      <c r="AB82" s="591"/>
      <c r="AC82" s="591"/>
      <c r="AD82" s="591"/>
      <c r="AE82" s="591"/>
      <c r="AF82" s="591"/>
      <c r="AG82" s="591"/>
      <c r="AH82" s="591"/>
      <c r="AI82" s="591"/>
      <c r="AJ82" s="591"/>
      <c r="AK82" s="591"/>
      <c r="AL82" s="591"/>
      <c r="AM82" s="591"/>
      <c r="AN82" s="591"/>
      <c r="AO82" s="591"/>
      <c r="AP82" s="591"/>
      <c r="AQ82" s="591"/>
      <c r="AR82" s="591"/>
      <c r="AS82" s="591"/>
      <c r="AT82" s="591"/>
      <c r="AU82" s="591"/>
      <c r="AV82" s="591"/>
      <c r="AW82" s="591"/>
      <c r="AX82" s="591"/>
      <c r="AY82" s="591"/>
      <c r="AZ82" s="591"/>
      <c r="BA82" s="591"/>
      <c r="BB82" s="591"/>
      <c r="BC82" s="591"/>
      <c r="BD82" s="591"/>
      <c r="BE82" s="591"/>
      <c r="BF82" s="591"/>
      <c r="BG82" s="591"/>
      <c r="BH82" s="591"/>
      <c r="BI82" s="591"/>
      <c r="BJ82" s="591"/>
      <c r="BK82" s="591"/>
      <c r="BL82" s="591"/>
      <c r="BM82" s="591"/>
      <c r="BN82" s="591"/>
      <c r="BO82" s="591"/>
      <c r="BP82" s="591"/>
      <c r="BQ82" s="591"/>
      <c r="BR82" s="591"/>
      <c r="BS82" s="591"/>
      <c r="BT82" s="591"/>
      <c r="BU82" s="591"/>
      <c r="BV82" s="591"/>
      <c r="BW82" s="591"/>
      <c r="BX82" s="591"/>
      <c r="BY82" s="591"/>
      <c r="BZ82" s="591"/>
      <c r="CA82" s="591"/>
      <c r="CB82" s="591"/>
      <c r="CC82" s="591"/>
      <c r="CD82" s="591"/>
      <c r="CE82" s="591"/>
      <c r="CF82" s="591"/>
      <c r="CG82" s="591"/>
      <c r="CH82" s="591"/>
      <c r="CI82" s="591"/>
      <c r="CJ82" s="591"/>
      <c r="CK82" s="591"/>
      <c r="CL82" s="591"/>
      <c r="CM82" s="591"/>
      <c r="CN82" s="591"/>
      <c r="CO82" s="591"/>
      <c r="CP82" s="591"/>
      <c r="CQ82" s="591"/>
      <c r="CR82" s="591"/>
      <c r="CS82" s="591"/>
      <c r="CT82" s="591"/>
      <c r="CU82" s="591"/>
      <c r="CV82" s="591"/>
      <c r="CW82" s="591"/>
      <c r="CX82" s="591"/>
      <c r="CY82" s="591"/>
      <c r="CZ82" s="591"/>
      <c r="DA82" s="591"/>
      <c r="DB82" s="591"/>
      <c r="DC82" s="591"/>
      <c r="DD82" s="591"/>
      <c r="DE82" s="591"/>
      <c r="DF82" s="591"/>
      <c r="DG82" s="591"/>
      <c r="DH82" s="591"/>
      <c r="DI82" s="591"/>
      <c r="DJ82" s="591"/>
      <c r="DK82" s="591"/>
      <c r="DL82" s="591"/>
      <c r="DM82" s="591"/>
      <c r="DN82" s="591"/>
      <c r="DO82" s="591"/>
      <c r="DP82" s="591"/>
      <c r="DQ82" s="591"/>
      <c r="DR82" s="591"/>
      <c r="DS82" s="591"/>
      <c r="DT82" s="591"/>
      <c r="DU82" s="591"/>
      <c r="DV82" s="591"/>
      <c r="DW82" s="591"/>
      <c r="DX82" s="591"/>
      <c r="DY82" s="591"/>
      <c r="DZ82" s="591"/>
      <c r="EA82" s="591"/>
      <c r="EB82" s="591"/>
      <c r="EC82" s="591"/>
      <c r="ED82" s="591"/>
      <c r="EE82" s="591"/>
      <c r="EF82" s="591"/>
      <c r="EG82" s="591"/>
      <c r="EH82" s="591"/>
      <c r="EI82" s="591"/>
      <c r="EJ82" s="591"/>
      <c r="EK82" s="591"/>
      <c r="EL82" s="591"/>
      <c r="EM82" s="591"/>
      <c r="EN82" s="591"/>
      <c r="EO82" s="591"/>
      <c r="EP82" s="591"/>
      <c r="EQ82" s="591"/>
      <c r="ER82" s="591"/>
      <c r="ES82" s="591"/>
      <c r="ET82" s="591"/>
      <c r="EU82" s="591"/>
      <c r="EV82" s="591"/>
      <c r="EW82" s="591"/>
      <c r="EX82" s="591"/>
      <c r="EY82" s="591"/>
      <c r="EZ82" s="591"/>
      <c r="FA82" s="591"/>
      <c r="FB82" s="591"/>
      <c r="FC82" s="591"/>
      <c r="FD82" s="591"/>
      <c r="FE82" s="591"/>
      <c r="FF82" s="591"/>
      <c r="FG82" s="591"/>
      <c r="FH82" s="591"/>
      <c r="FI82" s="591"/>
      <c r="FJ82" s="591"/>
      <c r="FK82" s="591"/>
      <c r="FL82" s="591"/>
      <c r="FM82" s="591"/>
      <c r="FN82" s="591"/>
      <c r="FO82" s="591"/>
      <c r="FP82" s="591"/>
      <c r="FQ82" s="591"/>
      <c r="FR82" s="591"/>
      <c r="FS82" s="591"/>
      <c r="FT82" s="591"/>
      <c r="FU82" s="591"/>
      <c r="FV82" s="591"/>
      <c r="FW82" s="591"/>
      <c r="FX82" s="591"/>
      <c r="FY82" s="591"/>
      <c r="FZ82" s="591"/>
      <c r="GA82" s="591"/>
      <c r="GB82" s="591"/>
      <c r="GC82" s="591"/>
      <c r="GD82" s="591"/>
      <c r="GE82" s="591"/>
      <c r="GF82" s="591"/>
      <c r="GG82" s="591"/>
      <c r="GH82" s="591"/>
      <c r="GI82" s="591"/>
      <c r="GJ82" s="591"/>
      <c r="GK82" s="591"/>
      <c r="GL82" s="591"/>
      <c r="GM82" s="591"/>
      <c r="GN82" s="591"/>
      <c r="GO82" s="591"/>
      <c r="GP82" s="591"/>
      <c r="GQ82" s="591"/>
      <c r="GR82" s="591"/>
      <c r="GS82" s="591"/>
      <c r="GT82" s="591"/>
      <c r="GU82" s="591"/>
      <c r="GV82" s="591"/>
      <c r="GW82" s="591"/>
      <c r="GX82" s="591"/>
      <c r="GY82" s="591"/>
      <c r="GZ82" s="591"/>
      <c r="HA82" s="591"/>
      <c r="HB82" s="591"/>
      <c r="HC82" s="591"/>
      <c r="HD82" s="591"/>
      <c r="HE82" s="591"/>
      <c r="HF82" s="591"/>
      <c r="HG82" s="591"/>
      <c r="HH82" s="591"/>
      <c r="HI82" s="591"/>
      <c r="HJ82" s="591"/>
      <c r="HK82" s="591"/>
      <c r="HL82" s="591"/>
      <c r="HM82" s="591"/>
      <c r="HN82" s="591"/>
      <c r="HO82" s="591"/>
      <c r="HP82" s="591"/>
      <c r="HQ82" s="591"/>
      <c r="HR82" s="591"/>
      <c r="HS82" s="591"/>
      <c r="HT82" s="591"/>
      <c r="HU82" s="591"/>
      <c r="HV82" s="591"/>
      <c r="HW82" s="591"/>
      <c r="HX82" s="591"/>
      <c r="HY82" s="591"/>
      <c r="HZ82" s="591"/>
      <c r="IA82" s="591"/>
      <c r="IB82" s="591"/>
      <c r="IC82" s="591"/>
      <c r="ID82" s="591"/>
      <c r="IE82" s="591"/>
      <c r="IF82" s="591"/>
      <c r="IG82" s="591"/>
      <c r="IH82" s="591"/>
      <c r="II82" s="591"/>
      <c r="IJ82" s="591"/>
      <c r="IK82" s="591"/>
      <c r="IL82" s="591"/>
      <c r="IM82" s="591"/>
      <c r="IN82" s="591"/>
      <c r="IO82" s="591"/>
      <c r="IP82" s="591"/>
      <c r="IQ82" s="591"/>
      <c r="IR82" s="591"/>
      <c r="IS82" s="591"/>
      <c r="IT82" s="591"/>
      <c r="IU82" s="591"/>
      <c r="IV82" s="591"/>
      <c r="IW82" s="591"/>
      <c r="IX82" s="591"/>
      <c r="IY82" s="591"/>
      <c r="IZ82" s="591"/>
      <c r="JA82" s="591"/>
      <c r="JB82" s="591"/>
      <c r="JC82" s="591"/>
      <c r="JD82" s="591"/>
      <c r="JE82" s="591"/>
      <c r="JF82" s="591"/>
      <c r="JG82" s="591"/>
      <c r="JH82" s="591"/>
      <c r="JI82" s="591"/>
      <c r="JJ82" s="591"/>
    </row>
    <row r="83" spans="1:270" s="613" customFormat="1" ht="40.5" customHeight="1" x14ac:dyDescent="0.2">
      <c r="A83" s="644">
        <v>26</v>
      </c>
      <c r="B83" s="645"/>
      <c r="C83" s="621" t="s">
        <v>256</v>
      </c>
      <c r="D83" s="655" t="str">
        <f>IF(E83="Yes - completely",4,IF(E83="Mostly",3,IF(E83="Partly",2,IF(E83="No - not at all",1,"N/A"))))</f>
        <v>N/A</v>
      </c>
      <c r="E83" s="1267"/>
      <c r="F83" s="1267"/>
      <c r="G83" s="1234"/>
      <c r="H83" s="1232"/>
      <c r="I83" s="1232"/>
      <c r="J83" s="1233"/>
      <c r="K83" s="590" t="str">
        <f>IF(AND(J83&lt;&gt;"Yes - completely", J83&lt;&gt;""),"Please Provide a Comment.","")</f>
        <v/>
      </c>
      <c r="L83" s="607"/>
      <c r="M83" s="591"/>
      <c r="N83" s="591"/>
      <c r="O83" s="591"/>
      <c r="P83" s="591"/>
      <c r="Q83" s="591"/>
      <c r="R83" s="591"/>
      <c r="S83" s="591"/>
      <c r="T83" s="591"/>
      <c r="U83" s="591"/>
      <c r="V83" s="591"/>
      <c r="W83" s="591"/>
      <c r="X83" s="591"/>
      <c r="Y83" s="591"/>
      <c r="Z83" s="591"/>
      <c r="AA83" s="591"/>
      <c r="AB83" s="591"/>
      <c r="AC83" s="591"/>
      <c r="AD83" s="591"/>
      <c r="AE83" s="591"/>
      <c r="AF83" s="591"/>
      <c r="AG83" s="591"/>
      <c r="AH83" s="591"/>
      <c r="AI83" s="591"/>
      <c r="AJ83" s="591"/>
      <c r="AK83" s="591"/>
      <c r="AL83" s="591"/>
      <c r="AM83" s="591"/>
      <c r="AN83" s="591"/>
      <c r="AO83" s="591"/>
      <c r="AP83" s="591"/>
      <c r="AQ83" s="591"/>
      <c r="AR83" s="591"/>
      <c r="AS83" s="591"/>
      <c r="AT83" s="591"/>
      <c r="AU83" s="591"/>
      <c r="AV83" s="591"/>
      <c r="AW83" s="591"/>
      <c r="AX83" s="591"/>
      <c r="AY83" s="591"/>
      <c r="AZ83" s="591"/>
      <c r="BA83" s="591"/>
      <c r="BB83" s="591"/>
      <c r="BC83" s="591"/>
      <c r="BD83" s="591"/>
      <c r="BE83" s="591"/>
      <c r="BF83" s="591"/>
      <c r="BG83" s="591"/>
      <c r="BH83" s="591"/>
      <c r="BI83" s="591"/>
      <c r="BJ83" s="591"/>
      <c r="BK83" s="591"/>
      <c r="BL83" s="591"/>
      <c r="BM83" s="591"/>
      <c r="BN83" s="591"/>
      <c r="BO83" s="591"/>
      <c r="BP83" s="591"/>
      <c r="BQ83" s="591"/>
      <c r="BR83" s="591"/>
      <c r="BS83" s="591"/>
      <c r="BT83" s="591"/>
      <c r="BU83" s="591"/>
      <c r="BV83" s="591"/>
      <c r="BW83" s="591"/>
      <c r="BX83" s="591"/>
      <c r="BY83" s="591"/>
      <c r="BZ83" s="591"/>
      <c r="CA83" s="591"/>
      <c r="CB83" s="591"/>
      <c r="CC83" s="591"/>
      <c r="CD83" s="591"/>
      <c r="CE83" s="591"/>
      <c r="CF83" s="591"/>
      <c r="CG83" s="591"/>
      <c r="CH83" s="591"/>
      <c r="CI83" s="591"/>
      <c r="CJ83" s="591"/>
      <c r="CK83" s="591"/>
      <c r="CL83" s="591"/>
      <c r="CM83" s="591"/>
      <c r="CN83" s="591"/>
      <c r="CO83" s="591"/>
      <c r="CP83" s="591"/>
      <c r="CQ83" s="591"/>
      <c r="CR83" s="591"/>
      <c r="CS83" s="591"/>
      <c r="CT83" s="591"/>
      <c r="CU83" s="591"/>
      <c r="CV83" s="591"/>
      <c r="CW83" s="591"/>
      <c r="CX83" s="591"/>
      <c r="CY83" s="591"/>
      <c r="CZ83" s="591"/>
      <c r="DA83" s="591"/>
      <c r="DB83" s="591"/>
      <c r="DC83" s="591"/>
      <c r="DD83" s="591"/>
      <c r="DE83" s="591"/>
      <c r="DF83" s="591"/>
      <c r="DG83" s="591"/>
      <c r="DH83" s="591"/>
      <c r="DI83" s="591"/>
      <c r="DJ83" s="591"/>
      <c r="DK83" s="591"/>
      <c r="DL83" s="591"/>
      <c r="DM83" s="591"/>
      <c r="DN83" s="591"/>
      <c r="DO83" s="591"/>
      <c r="DP83" s="591"/>
      <c r="DQ83" s="591"/>
      <c r="DR83" s="591"/>
      <c r="DS83" s="591"/>
      <c r="DT83" s="591"/>
      <c r="DU83" s="591"/>
      <c r="DV83" s="591"/>
      <c r="DW83" s="591"/>
      <c r="DX83" s="591"/>
      <c r="DY83" s="591"/>
      <c r="DZ83" s="591"/>
      <c r="EA83" s="591"/>
      <c r="EB83" s="591"/>
      <c r="EC83" s="591"/>
      <c r="ED83" s="591"/>
      <c r="EE83" s="591"/>
      <c r="EF83" s="591"/>
      <c r="EG83" s="591"/>
      <c r="EH83" s="591"/>
      <c r="EI83" s="591"/>
      <c r="EJ83" s="591"/>
      <c r="EK83" s="591"/>
      <c r="EL83" s="591"/>
      <c r="EM83" s="591"/>
      <c r="EN83" s="591"/>
      <c r="EO83" s="591"/>
      <c r="EP83" s="591"/>
      <c r="EQ83" s="591"/>
      <c r="ER83" s="591"/>
      <c r="ES83" s="591"/>
      <c r="ET83" s="591"/>
      <c r="EU83" s="591"/>
      <c r="EV83" s="591"/>
      <c r="EW83" s="591"/>
      <c r="EX83" s="591"/>
      <c r="EY83" s="591"/>
      <c r="EZ83" s="591"/>
      <c r="FA83" s="591"/>
      <c r="FB83" s="591"/>
      <c r="FC83" s="591"/>
      <c r="FD83" s="591"/>
      <c r="FE83" s="591"/>
      <c r="FF83" s="591"/>
      <c r="FG83" s="591"/>
      <c r="FH83" s="591"/>
      <c r="FI83" s="591"/>
      <c r="FJ83" s="591"/>
      <c r="FK83" s="591"/>
      <c r="FL83" s="591"/>
      <c r="FM83" s="591"/>
      <c r="FN83" s="591"/>
      <c r="FO83" s="591"/>
      <c r="FP83" s="591"/>
      <c r="FQ83" s="591"/>
      <c r="FR83" s="591"/>
      <c r="FS83" s="591"/>
      <c r="FT83" s="591"/>
      <c r="FU83" s="591"/>
      <c r="FV83" s="591"/>
      <c r="FW83" s="591"/>
      <c r="FX83" s="591"/>
      <c r="FY83" s="591"/>
      <c r="FZ83" s="591"/>
      <c r="GA83" s="591"/>
      <c r="GB83" s="591"/>
      <c r="GC83" s="591"/>
      <c r="GD83" s="591"/>
      <c r="GE83" s="591"/>
      <c r="GF83" s="591"/>
      <c r="GG83" s="591"/>
      <c r="GH83" s="591"/>
      <c r="GI83" s="591"/>
      <c r="GJ83" s="591"/>
      <c r="GK83" s="591"/>
      <c r="GL83" s="591"/>
      <c r="GM83" s="591"/>
      <c r="GN83" s="591"/>
      <c r="GO83" s="591"/>
      <c r="GP83" s="591"/>
      <c r="GQ83" s="591"/>
      <c r="GR83" s="591"/>
      <c r="GS83" s="591"/>
      <c r="GT83" s="591"/>
      <c r="GU83" s="591"/>
      <c r="GV83" s="591"/>
      <c r="GW83" s="591"/>
      <c r="GX83" s="591"/>
      <c r="GY83" s="591"/>
      <c r="GZ83" s="591"/>
      <c r="HA83" s="591"/>
      <c r="HB83" s="591"/>
      <c r="HC83" s="591"/>
      <c r="HD83" s="591"/>
      <c r="HE83" s="591"/>
      <c r="HF83" s="591"/>
      <c r="HG83" s="591"/>
      <c r="HH83" s="591"/>
      <c r="HI83" s="591"/>
      <c r="HJ83" s="591"/>
      <c r="HK83" s="591"/>
      <c r="HL83" s="591"/>
      <c r="HM83" s="591"/>
      <c r="HN83" s="591"/>
      <c r="HO83" s="591"/>
      <c r="HP83" s="591"/>
      <c r="HQ83" s="591"/>
      <c r="HR83" s="591"/>
      <c r="HS83" s="591"/>
      <c r="HT83" s="591"/>
      <c r="HU83" s="591"/>
      <c r="HV83" s="591"/>
      <c r="HW83" s="591"/>
      <c r="HX83" s="591"/>
      <c r="HY83" s="591"/>
      <c r="HZ83" s="591"/>
      <c r="IA83" s="591"/>
      <c r="IB83" s="591"/>
      <c r="IC83" s="591"/>
      <c r="ID83" s="591"/>
      <c r="IE83" s="591"/>
      <c r="IF83" s="591"/>
      <c r="IG83" s="591"/>
      <c r="IH83" s="591"/>
      <c r="II83" s="591"/>
      <c r="IJ83" s="591"/>
      <c r="IK83" s="591"/>
      <c r="IL83" s="591"/>
      <c r="IM83" s="591"/>
      <c r="IN83" s="591"/>
      <c r="IO83" s="591"/>
      <c r="IP83" s="591"/>
      <c r="IQ83" s="591"/>
      <c r="IR83" s="591"/>
      <c r="IS83" s="591"/>
      <c r="IT83" s="591"/>
      <c r="IU83" s="591"/>
      <c r="IV83" s="591"/>
      <c r="IW83" s="591"/>
      <c r="IX83" s="591"/>
      <c r="IY83" s="591"/>
      <c r="IZ83" s="591"/>
      <c r="JA83" s="591"/>
      <c r="JB83" s="591"/>
      <c r="JC83" s="591"/>
      <c r="JD83" s="591"/>
      <c r="JE83" s="591"/>
      <c r="JF83" s="591"/>
      <c r="JG83" s="591"/>
      <c r="JH83" s="591"/>
      <c r="JI83" s="591"/>
      <c r="JJ83" s="591"/>
    </row>
    <row r="84" spans="1:270" s="613" customFormat="1" ht="31.9" customHeight="1" x14ac:dyDescent="0.2">
      <c r="A84" s="677" t="s">
        <v>341</v>
      </c>
      <c r="B84" s="677"/>
      <c r="C84" s="627" t="s">
        <v>329</v>
      </c>
      <c r="D84" s="658" t="str">
        <f>IF(E84="Yes - completely",4,IF(E84="Mostly",3,IF(E84="Partly",2,IF(E84="No - not at all",1,"N/A"))))</f>
        <v>N/A</v>
      </c>
      <c r="E84" s="1267"/>
      <c r="F84" s="1267"/>
      <c r="G84" s="1237"/>
      <c r="H84" s="1237"/>
      <c r="I84" s="1237"/>
      <c r="J84" s="1237"/>
      <c r="K84" s="612"/>
      <c r="L84" s="607"/>
      <c r="M84" s="591"/>
      <c r="N84" s="591"/>
      <c r="O84" s="591"/>
      <c r="P84" s="591"/>
      <c r="Q84" s="591"/>
      <c r="R84" s="591"/>
      <c r="S84" s="591"/>
      <c r="T84" s="591"/>
      <c r="U84" s="591"/>
      <c r="V84" s="591"/>
      <c r="W84" s="591"/>
      <c r="X84" s="591"/>
      <c r="Y84" s="591"/>
      <c r="Z84" s="591"/>
      <c r="AA84" s="591"/>
      <c r="AB84" s="591"/>
      <c r="AC84" s="591"/>
      <c r="AD84" s="591"/>
      <c r="AE84" s="591"/>
      <c r="AF84" s="591"/>
      <c r="AG84" s="591"/>
      <c r="AH84" s="591"/>
      <c r="AI84" s="591"/>
      <c r="AJ84" s="591"/>
      <c r="AK84" s="591"/>
      <c r="AL84" s="591"/>
      <c r="AM84" s="591"/>
      <c r="AN84" s="591"/>
      <c r="AO84" s="591"/>
      <c r="AP84" s="591"/>
      <c r="AQ84" s="591"/>
      <c r="AR84" s="591"/>
      <c r="AS84" s="591"/>
      <c r="AT84" s="591"/>
      <c r="AU84" s="591"/>
      <c r="AV84" s="591"/>
      <c r="AW84" s="591"/>
      <c r="AX84" s="591"/>
      <c r="AY84" s="591"/>
      <c r="AZ84" s="591"/>
      <c r="BA84" s="591"/>
      <c r="BB84" s="591"/>
      <c r="BC84" s="591"/>
      <c r="BD84" s="591"/>
      <c r="BE84" s="591"/>
      <c r="BF84" s="591"/>
      <c r="BG84" s="591"/>
      <c r="BH84" s="591"/>
      <c r="BI84" s="591"/>
      <c r="BJ84" s="591"/>
      <c r="BK84" s="591"/>
      <c r="BL84" s="591"/>
      <c r="BM84" s="591"/>
      <c r="BN84" s="591"/>
      <c r="BO84" s="591"/>
      <c r="BP84" s="591"/>
      <c r="BQ84" s="591"/>
      <c r="BR84" s="591"/>
      <c r="BS84" s="591"/>
      <c r="BT84" s="591"/>
      <c r="BU84" s="591"/>
      <c r="BV84" s="591"/>
      <c r="BW84" s="591"/>
      <c r="BX84" s="591"/>
      <c r="BY84" s="591"/>
      <c r="BZ84" s="591"/>
      <c r="CA84" s="591"/>
      <c r="CB84" s="591"/>
      <c r="CC84" s="591"/>
      <c r="CD84" s="591"/>
      <c r="CE84" s="591"/>
      <c r="CF84" s="591"/>
      <c r="CG84" s="591"/>
      <c r="CH84" s="591"/>
      <c r="CI84" s="591"/>
      <c r="CJ84" s="591"/>
      <c r="CK84" s="591"/>
      <c r="CL84" s="591"/>
      <c r="CM84" s="591"/>
      <c r="CN84" s="591"/>
      <c r="CO84" s="591"/>
      <c r="CP84" s="591"/>
      <c r="CQ84" s="591"/>
      <c r="CR84" s="591"/>
      <c r="CS84" s="591"/>
      <c r="CT84" s="591"/>
      <c r="CU84" s="591"/>
      <c r="CV84" s="591"/>
      <c r="CW84" s="591"/>
      <c r="CX84" s="591"/>
      <c r="CY84" s="591"/>
      <c r="CZ84" s="591"/>
      <c r="DA84" s="591"/>
      <c r="DB84" s="591"/>
      <c r="DC84" s="591"/>
      <c r="DD84" s="591"/>
      <c r="DE84" s="591"/>
      <c r="DF84" s="591"/>
      <c r="DG84" s="591"/>
      <c r="DH84" s="591"/>
      <c r="DI84" s="591"/>
      <c r="DJ84" s="591"/>
      <c r="DK84" s="591"/>
      <c r="DL84" s="591"/>
      <c r="DM84" s="591"/>
      <c r="DN84" s="591"/>
      <c r="DO84" s="591"/>
      <c r="DP84" s="591"/>
      <c r="DQ84" s="591"/>
      <c r="DR84" s="591"/>
      <c r="DS84" s="591"/>
      <c r="DT84" s="591"/>
      <c r="DU84" s="591"/>
      <c r="DV84" s="591"/>
      <c r="DW84" s="591"/>
      <c r="DX84" s="591"/>
      <c r="DY84" s="591"/>
      <c r="DZ84" s="591"/>
      <c r="EA84" s="591"/>
      <c r="EB84" s="591"/>
      <c r="EC84" s="591"/>
      <c r="ED84" s="591"/>
      <c r="EE84" s="591"/>
      <c r="EF84" s="591"/>
      <c r="EG84" s="591"/>
      <c r="EH84" s="591"/>
      <c r="EI84" s="591"/>
      <c r="EJ84" s="591"/>
      <c r="EK84" s="591"/>
      <c r="EL84" s="591"/>
      <c r="EM84" s="591"/>
      <c r="EN84" s="591"/>
      <c r="EO84" s="591"/>
      <c r="EP84" s="591"/>
      <c r="EQ84" s="591"/>
      <c r="ER84" s="591"/>
      <c r="ES84" s="591"/>
      <c r="ET84" s="591"/>
      <c r="EU84" s="591"/>
      <c r="EV84" s="591"/>
      <c r="EW84" s="591"/>
      <c r="EX84" s="591"/>
      <c r="EY84" s="591"/>
      <c r="EZ84" s="591"/>
      <c r="FA84" s="591"/>
      <c r="FB84" s="591"/>
      <c r="FC84" s="591"/>
      <c r="FD84" s="591"/>
      <c r="FE84" s="591"/>
      <c r="FF84" s="591"/>
      <c r="FG84" s="591"/>
      <c r="FH84" s="591"/>
      <c r="FI84" s="591"/>
      <c r="FJ84" s="591"/>
      <c r="FK84" s="591"/>
      <c r="FL84" s="591"/>
      <c r="FM84" s="591"/>
      <c r="FN84" s="591"/>
      <c r="FO84" s="591"/>
      <c r="FP84" s="591"/>
      <c r="FQ84" s="591"/>
      <c r="FR84" s="591"/>
      <c r="FS84" s="591"/>
      <c r="FT84" s="591"/>
      <c r="FU84" s="591"/>
      <c r="FV84" s="591"/>
      <c r="FW84" s="591"/>
      <c r="FX84" s="591"/>
      <c r="FY84" s="591"/>
      <c r="FZ84" s="591"/>
      <c r="GA84" s="591"/>
      <c r="GB84" s="591"/>
      <c r="GC84" s="591"/>
      <c r="GD84" s="591"/>
      <c r="GE84" s="591"/>
      <c r="GF84" s="591"/>
      <c r="GG84" s="591"/>
      <c r="GH84" s="591"/>
      <c r="GI84" s="591"/>
      <c r="GJ84" s="591"/>
      <c r="GK84" s="591"/>
      <c r="GL84" s="591"/>
      <c r="GM84" s="591"/>
      <c r="GN84" s="591"/>
      <c r="GO84" s="591"/>
      <c r="GP84" s="591"/>
      <c r="GQ84" s="591"/>
      <c r="GR84" s="591"/>
      <c r="GS84" s="591"/>
      <c r="GT84" s="591"/>
      <c r="GU84" s="591"/>
      <c r="GV84" s="591"/>
      <c r="GW84" s="591"/>
      <c r="GX84" s="591"/>
      <c r="GY84" s="591"/>
      <c r="GZ84" s="591"/>
      <c r="HA84" s="591"/>
      <c r="HB84" s="591"/>
      <c r="HC84" s="591"/>
      <c r="HD84" s="591"/>
      <c r="HE84" s="591"/>
      <c r="HF84" s="591"/>
      <c r="HG84" s="591"/>
      <c r="HH84" s="591"/>
      <c r="HI84" s="591"/>
      <c r="HJ84" s="591"/>
      <c r="HK84" s="591"/>
      <c r="HL84" s="591"/>
      <c r="HM84" s="591"/>
      <c r="HN84" s="591"/>
      <c r="HO84" s="591"/>
      <c r="HP84" s="591"/>
      <c r="HQ84" s="591"/>
      <c r="HR84" s="591"/>
      <c r="HS84" s="591"/>
      <c r="HT84" s="591"/>
      <c r="HU84" s="591"/>
      <c r="HV84" s="591"/>
      <c r="HW84" s="591"/>
      <c r="HX84" s="591"/>
      <c r="HY84" s="591"/>
      <c r="HZ84" s="591"/>
      <c r="IA84" s="591"/>
      <c r="IB84" s="591"/>
      <c r="IC84" s="591"/>
      <c r="ID84" s="591"/>
      <c r="IE84" s="591"/>
      <c r="IF84" s="591"/>
      <c r="IG84" s="591"/>
      <c r="IH84" s="591"/>
      <c r="II84" s="591"/>
      <c r="IJ84" s="591"/>
      <c r="IK84" s="591"/>
      <c r="IL84" s="591"/>
      <c r="IM84" s="591"/>
      <c r="IN84" s="591"/>
      <c r="IO84" s="591"/>
      <c r="IP84" s="591"/>
      <c r="IQ84" s="591"/>
      <c r="IR84" s="591"/>
      <c r="IS84" s="591"/>
      <c r="IT84" s="591"/>
      <c r="IU84" s="591"/>
      <c r="IV84" s="591"/>
      <c r="IW84" s="591"/>
      <c r="IX84" s="591"/>
      <c r="IY84" s="591"/>
      <c r="IZ84" s="591"/>
      <c r="JA84" s="591"/>
      <c r="JB84" s="591"/>
      <c r="JC84" s="591"/>
      <c r="JD84" s="591"/>
      <c r="JE84" s="591"/>
      <c r="JF84" s="591"/>
      <c r="JG84" s="591"/>
      <c r="JH84" s="591"/>
      <c r="JI84" s="591"/>
      <c r="JJ84" s="591"/>
    </row>
    <row r="85" spans="1:270" s="613" customFormat="1" ht="32.65" customHeight="1" x14ac:dyDescent="0.2">
      <c r="A85" s="677" t="s">
        <v>342</v>
      </c>
      <c r="B85" s="677"/>
      <c r="C85" s="627" t="s">
        <v>330</v>
      </c>
      <c r="D85" s="678" t="str">
        <f>IF(E85="Yes - completely",4,IF(E85="Mostly",3,IF(E85="Partly",2,IF(E85="No - not at all",1,"N/A"))))</f>
        <v>N/A</v>
      </c>
      <c r="E85" s="1238"/>
      <c r="F85" s="1238"/>
      <c r="G85" s="1237"/>
      <c r="H85" s="1237"/>
      <c r="I85" s="1237"/>
      <c r="J85" s="1237"/>
      <c r="K85" s="612"/>
      <c r="L85" s="607"/>
      <c r="M85" s="591"/>
      <c r="N85" s="591"/>
      <c r="O85" s="591"/>
      <c r="P85" s="591"/>
      <c r="Q85" s="591"/>
      <c r="R85" s="591"/>
      <c r="S85" s="591"/>
      <c r="T85" s="591"/>
      <c r="U85" s="591"/>
      <c r="V85" s="591"/>
      <c r="W85" s="591"/>
      <c r="X85" s="591"/>
      <c r="Y85" s="591"/>
      <c r="Z85" s="591"/>
      <c r="AA85" s="591"/>
      <c r="AB85" s="591"/>
      <c r="AC85" s="591"/>
      <c r="AD85" s="591"/>
      <c r="AE85" s="591"/>
      <c r="AF85" s="591"/>
      <c r="AG85" s="591"/>
      <c r="AH85" s="591"/>
      <c r="AI85" s="591"/>
      <c r="AJ85" s="591"/>
      <c r="AK85" s="591"/>
      <c r="AL85" s="591"/>
      <c r="AM85" s="591"/>
      <c r="AN85" s="591"/>
      <c r="AO85" s="591"/>
      <c r="AP85" s="591"/>
      <c r="AQ85" s="591"/>
      <c r="AR85" s="591"/>
      <c r="AS85" s="591"/>
      <c r="AT85" s="591"/>
      <c r="AU85" s="591"/>
      <c r="AV85" s="591"/>
      <c r="AW85" s="591"/>
      <c r="AX85" s="591"/>
      <c r="AY85" s="591"/>
      <c r="AZ85" s="591"/>
      <c r="BA85" s="591"/>
      <c r="BB85" s="591"/>
      <c r="BC85" s="591"/>
      <c r="BD85" s="591"/>
      <c r="BE85" s="591"/>
      <c r="BF85" s="591"/>
      <c r="BG85" s="591"/>
      <c r="BH85" s="591"/>
      <c r="BI85" s="591"/>
      <c r="BJ85" s="591"/>
      <c r="BK85" s="591"/>
      <c r="BL85" s="591"/>
      <c r="BM85" s="591"/>
      <c r="BN85" s="591"/>
      <c r="BO85" s="591"/>
      <c r="BP85" s="591"/>
      <c r="BQ85" s="591"/>
      <c r="BR85" s="591"/>
      <c r="BS85" s="591"/>
      <c r="BT85" s="591"/>
      <c r="BU85" s="591"/>
      <c r="BV85" s="591"/>
      <c r="BW85" s="591"/>
      <c r="BX85" s="591"/>
      <c r="BY85" s="591"/>
      <c r="BZ85" s="591"/>
      <c r="CA85" s="591"/>
      <c r="CB85" s="591"/>
      <c r="CC85" s="591"/>
      <c r="CD85" s="591"/>
      <c r="CE85" s="591"/>
      <c r="CF85" s="591"/>
      <c r="CG85" s="591"/>
      <c r="CH85" s="591"/>
      <c r="CI85" s="591"/>
      <c r="CJ85" s="591"/>
      <c r="CK85" s="591"/>
      <c r="CL85" s="591"/>
      <c r="CM85" s="591"/>
      <c r="CN85" s="591"/>
      <c r="CO85" s="591"/>
      <c r="CP85" s="591"/>
      <c r="CQ85" s="591"/>
      <c r="CR85" s="591"/>
      <c r="CS85" s="591"/>
      <c r="CT85" s="591"/>
      <c r="CU85" s="591"/>
      <c r="CV85" s="591"/>
      <c r="CW85" s="591"/>
      <c r="CX85" s="591"/>
      <c r="CY85" s="591"/>
      <c r="CZ85" s="591"/>
      <c r="DA85" s="591"/>
      <c r="DB85" s="591"/>
      <c r="DC85" s="591"/>
      <c r="DD85" s="591"/>
      <c r="DE85" s="591"/>
      <c r="DF85" s="591"/>
      <c r="DG85" s="591"/>
      <c r="DH85" s="591"/>
      <c r="DI85" s="591"/>
      <c r="DJ85" s="591"/>
      <c r="DK85" s="591"/>
      <c r="DL85" s="591"/>
      <c r="DM85" s="591"/>
      <c r="DN85" s="591"/>
      <c r="DO85" s="591"/>
      <c r="DP85" s="591"/>
      <c r="DQ85" s="591"/>
      <c r="DR85" s="591"/>
      <c r="DS85" s="591"/>
      <c r="DT85" s="591"/>
      <c r="DU85" s="591"/>
      <c r="DV85" s="591"/>
      <c r="DW85" s="591"/>
      <c r="DX85" s="591"/>
      <c r="DY85" s="591"/>
      <c r="DZ85" s="591"/>
      <c r="EA85" s="591"/>
      <c r="EB85" s="591"/>
      <c r="EC85" s="591"/>
      <c r="ED85" s="591"/>
      <c r="EE85" s="591"/>
      <c r="EF85" s="591"/>
      <c r="EG85" s="591"/>
      <c r="EH85" s="591"/>
      <c r="EI85" s="591"/>
      <c r="EJ85" s="591"/>
      <c r="EK85" s="591"/>
      <c r="EL85" s="591"/>
      <c r="EM85" s="591"/>
      <c r="EN85" s="591"/>
      <c r="EO85" s="591"/>
      <c r="EP85" s="591"/>
      <c r="EQ85" s="591"/>
      <c r="ER85" s="591"/>
      <c r="ES85" s="591"/>
      <c r="ET85" s="591"/>
      <c r="EU85" s="591"/>
      <c r="EV85" s="591"/>
      <c r="EW85" s="591"/>
      <c r="EX85" s="591"/>
      <c r="EY85" s="591"/>
      <c r="EZ85" s="591"/>
      <c r="FA85" s="591"/>
      <c r="FB85" s="591"/>
      <c r="FC85" s="591"/>
      <c r="FD85" s="591"/>
      <c r="FE85" s="591"/>
      <c r="FF85" s="591"/>
      <c r="FG85" s="591"/>
      <c r="FH85" s="591"/>
      <c r="FI85" s="591"/>
      <c r="FJ85" s="591"/>
      <c r="FK85" s="591"/>
      <c r="FL85" s="591"/>
      <c r="FM85" s="591"/>
      <c r="FN85" s="591"/>
      <c r="FO85" s="591"/>
      <c r="FP85" s="591"/>
      <c r="FQ85" s="591"/>
      <c r="FR85" s="591"/>
      <c r="FS85" s="591"/>
      <c r="FT85" s="591"/>
      <c r="FU85" s="591"/>
      <c r="FV85" s="591"/>
      <c r="FW85" s="591"/>
      <c r="FX85" s="591"/>
      <c r="FY85" s="591"/>
      <c r="FZ85" s="591"/>
      <c r="GA85" s="591"/>
      <c r="GB85" s="591"/>
      <c r="GC85" s="591"/>
      <c r="GD85" s="591"/>
      <c r="GE85" s="591"/>
      <c r="GF85" s="591"/>
      <c r="GG85" s="591"/>
      <c r="GH85" s="591"/>
      <c r="GI85" s="591"/>
      <c r="GJ85" s="591"/>
      <c r="GK85" s="591"/>
      <c r="GL85" s="591"/>
      <c r="GM85" s="591"/>
      <c r="GN85" s="591"/>
      <c r="GO85" s="591"/>
      <c r="GP85" s="591"/>
      <c r="GQ85" s="591"/>
      <c r="GR85" s="591"/>
      <c r="GS85" s="591"/>
      <c r="GT85" s="591"/>
      <c r="GU85" s="591"/>
      <c r="GV85" s="591"/>
      <c r="GW85" s="591"/>
      <c r="GX85" s="591"/>
      <c r="GY85" s="591"/>
      <c r="GZ85" s="591"/>
      <c r="HA85" s="591"/>
      <c r="HB85" s="591"/>
      <c r="HC85" s="591"/>
      <c r="HD85" s="591"/>
      <c r="HE85" s="591"/>
      <c r="HF85" s="591"/>
      <c r="HG85" s="591"/>
      <c r="HH85" s="591"/>
      <c r="HI85" s="591"/>
      <c r="HJ85" s="591"/>
      <c r="HK85" s="591"/>
      <c r="HL85" s="591"/>
      <c r="HM85" s="591"/>
      <c r="HN85" s="591"/>
      <c r="HO85" s="591"/>
      <c r="HP85" s="591"/>
      <c r="HQ85" s="591"/>
      <c r="HR85" s="591"/>
      <c r="HS85" s="591"/>
      <c r="HT85" s="591"/>
      <c r="HU85" s="591"/>
      <c r="HV85" s="591"/>
      <c r="HW85" s="591"/>
      <c r="HX85" s="591"/>
      <c r="HY85" s="591"/>
      <c r="HZ85" s="591"/>
      <c r="IA85" s="591"/>
      <c r="IB85" s="591"/>
      <c r="IC85" s="591"/>
      <c r="ID85" s="591"/>
      <c r="IE85" s="591"/>
      <c r="IF85" s="591"/>
      <c r="IG85" s="591"/>
      <c r="IH85" s="591"/>
      <c r="II85" s="591"/>
      <c r="IJ85" s="591"/>
      <c r="IK85" s="591"/>
      <c r="IL85" s="591"/>
      <c r="IM85" s="591"/>
      <c r="IN85" s="591"/>
      <c r="IO85" s="591"/>
      <c r="IP85" s="591"/>
      <c r="IQ85" s="591"/>
      <c r="IR85" s="591"/>
      <c r="IS85" s="591"/>
      <c r="IT85" s="591"/>
      <c r="IU85" s="591"/>
      <c r="IV85" s="591"/>
      <c r="IW85" s="591"/>
      <c r="IX85" s="591"/>
      <c r="IY85" s="591"/>
      <c r="IZ85" s="591"/>
      <c r="JA85" s="591"/>
      <c r="JB85" s="591"/>
      <c r="JC85" s="591"/>
      <c r="JD85" s="591"/>
      <c r="JE85" s="591"/>
      <c r="JF85" s="591"/>
      <c r="JG85" s="591"/>
      <c r="JH85" s="591"/>
      <c r="JI85" s="591"/>
      <c r="JJ85" s="591"/>
    </row>
    <row r="86" spans="1:270" s="613" customFormat="1" ht="40.5" hidden="1" customHeight="1" x14ac:dyDescent="0.2">
      <c r="A86" s="1254" t="s">
        <v>314</v>
      </c>
      <c r="B86" s="1255"/>
      <c r="C86" s="1256"/>
      <c r="D86" s="679" t="str">
        <f>IF(AND(D84="N/A",D85="N/A"),"N/A",ROUND(AVERAGE(D84:D85),2))</f>
        <v>N/A</v>
      </c>
      <c r="E86" s="1255"/>
      <c r="F86" s="1255"/>
      <c r="G86" s="1257"/>
      <c r="H86" s="1257"/>
      <c r="I86" s="1257"/>
      <c r="J86" s="1258"/>
      <c r="K86" s="590" t="str">
        <f>IF(AND(J86&lt;&gt;"Yes - completely", J86&lt;&gt;""),"Please Provide a Comment.","")</f>
        <v/>
      </c>
      <c r="L86" s="607"/>
      <c r="M86" s="591"/>
      <c r="N86" s="591"/>
      <c r="O86" s="591"/>
      <c r="P86" s="591"/>
      <c r="Q86" s="591"/>
      <c r="R86" s="591"/>
      <c r="S86" s="591"/>
      <c r="T86" s="591"/>
      <c r="U86" s="591"/>
      <c r="V86" s="591"/>
      <c r="W86" s="591"/>
      <c r="X86" s="591"/>
      <c r="Y86" s="591"/>
      <c r="Z86" s="591"/>
      <c r="AA86" s="591"/>
      <c r="AB86" s="591"/>
      <c r="AC86" s="591"/>
      <c r="AD86" s="591"/>
      <c r="AE86" s="591"/>
      <c r="AF86" s="591"/>
      <c r="AG86" s="591"/>
      <c r="AH86" s="591"/>
      <c r="AI86" s="591"/>
      <c r="AJ86" s="591"/>
      <c r="AK86" s="591"/>
      <c r="AL86" s="591"/>
      <c r="AM86" s="591"/>
      <c r="AN86" s="591"/>
      <c r="AO86" s="591"/>
      <c r="AP86" s="591"/>
      <c r="AQ86" s="591"/>
      <c r="AR86" s="591"/>
      <c r="AS86" s="591"/>
      <c r="AT86" s="591"/>
      <c r="AU86" s="591"/>
      <c r="AV86" s="591"/>
      <c r="AW86" s="591"/>
      <c r="AX86" s="591"/>
      <c r="AY86" s="591"/>
      <c r="AZ86" s="591"/>
      <c r="BA86" s="591"/>
      <c r="BB86" s="591"/>
      <c r="BC86" s="591"/>
      <c r="BD86" s="591"/>
      <c r="BE86" s="591"/>
      <c r="BF86" s="591"/>
      <c r="BG86" s="591"/>
      <c r="BH86" s="591"/>
      <c r="BI86" s="591"/>
      <c r="BJ86" s="591"/>
      <c r="BK86" s="591"/>
      <c r="BL86" s="591"/>
      <c r="BM86" s="591"/>
      <c r="BN86" s="591"/>
      <c r="BO86" s="591"/>
      <c r="BP86" s="591"/>
      <c r="BQ86" s="591"/>
      <c r="BR86" s="591"/>
      <c r="BS86" s="591"/>
      <c r="BT86" s="591"/>
      <c r="BU86" s="591"/>
      <c r="BV86" s="591"/>
      <c r="BW86" s="591"/>
      <c r="BX86" s="591"/>
      <c r="BY86" s="591"/>
      <c r="BZ86" s="591"/>
      <c r="CA86" s="591"/>
      <c r="CB86" s="591"/>
      <c r="CC86" s="591"/>
      <c r="CD86" s="591"/>
      <c r="CE86" s="591"/>
      <c r="CF86" s="591"/>
      <c r="CG86" s="591"/>
      <c r="CH86" s="591"/>
      <c r="CI86" s="591"/>
      <c r="CJ86" s="591"/>
      <c r="CK86" s="591"/>
      <c r="CL86" s="591"/>
      <c r="CM86" s="591"/>
      <c r="CN86" s="591"/>
      <c r="CO86" s="591"/>
      <c r="CP86" s="591"/>
      <c r="CQ86" s="591"/>
      <c r="CR86" s="591"/>
      <c r="CS86" s="591"/>
      <c r="CT86" s="591"/>
      <c r="CU86" s="591"/>
      <c r="CV86" s="591"/>
      <c r="CW86" s="591"/>
      <c r="CX86" s="591"/>
      <c r="CY86" s="591"/>
      <c r="CZ86" s="591"/>
      <c r="DA86" s="591"/>
      <c r="DB86" s="591"/>
      <c r="DC86" s="591"/>
      <c r="DD86" s="591"/>
      <c r="DE86" s="591"/>
      <c r="DF86" s="591"/>
      <c r="DG86" s="591"/>
      <c r="DH86" s="591"/>
      <c r="DI86" s="591"/>
      <c r="DJ86" s="591"/>
      <c r="DK86" s="591"/>
      <c r="DL86" s="591"/>
      <c r="DM86" s="591"/>
      <c r="DN86" s="591"/>
      <c r="DO86" s="591"/>
      <c r="DP86" s="591"/>
      <c r="DQ86" s="591"/>
      <c r="DR86" s="591"/>
      <c r="DS86" s="591"/>
      <c r="DT86" s="591"/>
      <c r="DU86" s="591"/>
      <c r="DV86" s="591"/>
      <c r="DW86" s="591"/>
      <c r="DX86" s="591"/>
      <c r="DY86" s="591"/>
      <c r="DZ86" s="591"/>
      <c r="EA86" s="591"/>
      <c r="EB86" s="591"/>
      <c r="EC86" s="591"/>
      <c r="ED86" s="591"/>
      <c r="EE86" s="591"/>
      <c r="EF86" s="591"/>
      <c r="EG86" s="591"/>
      <c r="EH86" s="591"/>
      <c r="EI86" s="591"/>
      <c r="EJ86" s="591"/>
      <c r="EK86" s="591"/>
      <c r="EL86" s="591"/>
      <c r="EM86" s="591"/>
      <c r="EN86" s="591"/>
      <c r="EO86" s="591"/>
      <c r="EP86" s="591"/>
      <c r="EQ86" s="591"/>
      <c r="ER86" s="591"/>
      <c r="ES86" s="591"/>
      <c r="ET86" s="591"/>
      <c r="EU86" s="591"/>
      <c r="EV86" s="591"/>
      <c r="EW86" s="591"/>
      <c r="EX86" s="591"/>
      <c r="EY86" s="591"/>
      <c r="EZ86" s="591"/>
      <c r="FA86" s="591"/>
      <c r="FB86" s="591"/>
      <c r="FC86" s="591"/>
      <c r="FD86" s="591"/>
      <c r="FE86" s="591"/>
      <c r="FF86" s="591"/>
      <c r="FG86" s="591"/>
      <c r="FH86" s="591"/>
      <c r="FI86" s="591"/>
      <c r="FJ86" s="591"/>
      <c r="FK86" s="591"/>
      <c r="FL86" s="591"/>
      <c r="FM86" s="591"/>
      <c r="FN86" s="591"/>
      <c r="FO86" s="591"/>
      <c r="FP86" s="591"/>
      <c r="FQ86" s="591"/>
      <c r="FR86" s="591"/>
      <c r="FS86" s="591"/>
      <c r="FT86" s="591"/>
      <c r="FU86" s="591"/>
      <c r="FV86" s="591"/>
      <c r="FW86" s="591"/>
      <c r="FX86" s="591"/>
      <c r="FY86" s="591"/>
      <c r="FZ86" s="591"/>
      <c r="GA86" s="591"/>
      <c r="GB86" s="591"/>
      <c r="GC86" s="591"/>
      <c r="GD86" s="591"/>
      <c r="GE86" s="591"/>
      <c r="GF86" s="591"/>
      <c r="GG86" s="591"/>
      <c r="GH86" s="591"/>
      <c r="GI86" s="591"/>
      <c r="GJ86" s="591"/>
      <c r="GK86" s="591"/>
      <c r="GL86" s="591"/>
      <c r="GM86" s="591"/>
      <c r="GN86" s="591"/>
      <c r="GO86" s="591"/>
      <c r="GP86" s="591"/>
      <c r="GQ86" s="591"/>
      <c r="GR86" s="591"/>
      <c r="GS86" s="591"/>
      <c r="GT86" s="591"/>
      <c r="GU86" s="591"/>
      <c r="GV86" s="591"/>
      <c r="GW86" s="591"/>
      <c r="GX86" s="591"/>
      <c r="GY86" s="591"/>
      <c r="GZ86" s="591"/>
      <c r="HA86" s="591"/>
      <c r="HB86" s="591"/>
      <c r="HC86" s="591"/>
      <c r="HD86" s="591"/>
      <c r="HE86" s="591"/>
      <c r="HF86" s="591"/>
      <c r="HG86" s="591"/>
      <c r="HH86" s="591"/>
      <c r="HI86" s="591"/>
      <c r="HJ86" s="591"/>
      <c r="HK86" s="591"/>
      <c r="HL86" s="591"/>
      <c r="HM86" s="591"/>
      <c r="HN86" s="591"/>
      <c r="HO86" s="591"/>
      <c r="HP86" s="591"/>
      <c r="HQ86" s="591"/>
      <c r="HR86" s="591"/>
      <c r="HS86" s="591"/>
      <c r="HT86" s="591"/>
      <c r="HU86" s="591"/>
      <c r="HV86" s="591"/>
      <c r="HW86" s="591"/>
      <c r="HX86" s="591"/>
      <c r="HY86" s="591"/>
      <c r="HZ86" s="591"/>
      <c r="IA86" s="591"/>
      <c r="IB86" s="591"/>
      <c r="IC86" s="591"/>
      <c r="ID86" s="591"/>
      <c r="IE86" s="591"/>
      <c r="IF86" s="591"/>
      <c r="IG86" s="591"/>
      <c r="IH86" s="591"/>
      <c r="II86" s="591"/>
      <c r="IJ86" s="591"/>
      <c r="IK86" s="591"/>
      <c r="IL86" s="591"/>
      <c r="IM86" s="591"/>
      <c r="IN86" s="591"/>
      <c r="IO86" s="591"/>
      <c r="IP86" s="591"/>
      <c r="IQ86" s="591"/>
      <c r="IR86" s="591"/>
      <c r="IS86" s="591"/>
      <c r="IT86" s="591"/>
      <c r="IU86" s="591"/>
      <c r="IV86" s="591"/>
      <c r="IW86" s="591"/>
      <c r="IX86" s="591"/>
      <c r="IY86" s="591"/>
      <c r="IZ86" s="591"/>
      <c r="JA86" s="591"/>
      <c r="JB86" s="591"/>
      <c r="JC86" s="591"/>
      <c r="JD86" s="591"/>
      <c r="JE86" s="591"/>
      <c r="JF86" s="591"/>
      <c r="JG86" s="591"/>
      <c r="JH86" s="591"/>
      <c r="JI86" s="591"/>
      <c r="JJ86" s="591"/>
    </row>
    <row r="87" spans="1:270" s="613" customFormat="1" ht="39.75" customHeight="1" x14ac:dyDescent="0.2">
      <c r="A87" s="1260" t="s">
        <v>211</v>
      </c>
      <c r="B87" s="1261"/>
      <c r="C87" s="1262"/>
      <c r="D87" s="1262"/>
      <c r="E87" s="1262"/>
      <c r="F87" s="1262"/>
      <c r="G87" s="1262"/>
      <c r="H87" s="1262"/>
      <c r="I87" s="1262"/>
      <c r="J87" s="1263"/>
      <c r="K87" s="590"/>
      <c r="L87" s="607"/>
      <c r="M87" s="591"/>
      <c r="N87" s="591"/>
      <c r="O87" s="591"/>
      <c r="P87" s="591"/>
      <c r="Q87" s="591"/>
      <c r="R87" s="591"/>
      <c r="S87" s="591"/>
      <c r="T87" s="591"/>
      <c r="U87" s="591"/>
      <c r="V87" s="591"/>
      <c r="W87" s="591"/>
      <c r="X87" s="591"/>
      <c r="Y87" s="591"/>
      <c r="Z87" s="591"/>
      <c r="AA87" s="591"/>
      <c r="AB87" s="591"/>
      <c r="AC87" s="591"/>
      <c r="AD87" s="591"/>
      <c r="AE87" s="591"/>
      <c r="AF87" s="591"/>
      <c r="AG87" s="591"/>
      <c r="AH87" s="591"/>
      <c r="AI87" s="591"/>
      <c r="AJ87" s="591"/>
      <c r="AK87" s="591"/>
      <c r="AL87" s="591"/>
      <c r="AM87" s="591"/>
      <c r="AN87" s="591"/>
      <c r="AO87" s="591"/>
      <c r="AP87" s="591"/>
      <c r="AQ87" s="591"/>
      <c r="AR87" s="591"/>
      <c r="AS87" s="591"/>
      <c r="AT87" s="591"/>
      <c r="AU87" s="591"/>
      <c r="AV87" s="591"/>
      <c r="AW87" s="591"/>
      <c r="AX87" s="591"/>
      <c r="AY87" s="591"/>
      <c r="AZ87" s="591"/>
      <c r="BA87" s="591"/>
      <c r="BB87" s="591"/>
      <c r="BC87" s="591"/>
      <c r="BD87" s="591"/>
      <c r="BE87" s="591"/>
      <c r="BF87" s="591"/>
      <c r="BG87" s="591"/>
      <c r="BH87" s="591"/>
      <c r="BI87" s="591"/>
      <c r="BJ87" s="591"/>
      <c r="BK87" s="591"/>
      <c r="BL87" s="591"/>
      <c r="BM87" s="591"/>
      <c r="BN87" s="591"/>
      <c r="BO87" s="591"/>
      <c r="BP87" s="591"/>
      <c r="BQ87" s="591"/>
      <c r="BR87" s="591"/>
      <c r="BS87" s="591"/>
      <c r="BT87" s="591"/>
      <c r="BU87" s="591"/>
      <c r="BV87" s="591"/>
      <c r="BW87" s="591"/>
      <c r="BX87" s="591"/>
      <c r="BY87" s="591"/>
      <c r="BZ87" s="591"/>
      <c r="CA87" s="591"/>
      <c r="CB87" s="591"/>
      <c r="CC87" s="591"/>
      <c r="CD87" s="591"/>
      <c r="CE87" s="591"/>
      <c r="CF87" s="591"/>
      <c r="CG87" s="591"/>
      <c r="CH87" s="591"/>
      <c r="CI87" s="591"/>
      <c r="CJ87" s="591"/>
      <c r="CK87" s="591"/>
      <c r="CL87" s="591"/>
      <c r="CM87" s="591"/>
      <c r="CN87" s="591"/>
      <c r="CO87" s="591"/>
      <c r="CP87" s="591"/>
      <c r="CQ87" s="591"/>
      <c r="CR87" s="591"/>
      <c r="CS87" s="591"/>
      <c r="CT87" s="591"/>
      <c r="CU87" s="591"/>
      <c r="CV87" s="591"/>
      <c r="CW87" s="591"/>
      <c r="CX87" s="591"/>
      <c r="CY87" s="591"/>
      <c r="CZ87" s="591"/>
      <c r="DA87" s="591"/>
      <c r="DB87" s="591"/>
      <c r="DC87" s="591"/>
      <c r="DD87" s="591"/>
      <c r="DE87" s="591"/>
      <c r="DF87" s="591"/>
      <c r="DG87" s="591"/>
      <c r="DH87" s="591"/>
      <c r="DI87" s="591"/>
      <c r="DJ87" s="591"/>
      <c r="DK87" s="591"/>
      <c r="DL87" s="591"/>
      <c r="DM87" s="591"/>
      <c r="DN87" s="591"/>
      <c r="DO87" s="591"/>
      <c r="DP87" s="591"/>
      <c r="DQ87" s="591"/>
      <c r="DR87" s="591"/>
      <c r="DS87" s="591"/>
      <c r="DT87" s="591"/>
      <c r="DU87" s="591"/>
      <c r="DV87" s="591"/>
      <c r="DW87" s="591"/>
      <c r="DX87" s="591"/>
      <c r="DY87" s="591"/>
      <c r="DZ87" s="591"/>
      <c r="EA87" s="591"/>
      <c r="EB87" s="591"/>
      <c r="EC87" s="591"/>
      <c r="ED87" s="591"/>
      <c r="EE87" s="591"/>
      <c r="EF87" s="591"/>
      <c r="EG87" s="591"/>
      <c r="EH87" s="591"/>
      <c r="EI87" s="591"/>
      <c r="EJ87" s="591"/>
      <c r="EK87" s="591"/>
      <c r="EL87" s="591"/>
      <c r="EM87" s="591"/>
      <c r="EN87" s="591"/>
      <c r="EO87" s="591"/>
      <c r="EP87" s="591"/>
      <c r="EQ87" s="591"/>
      <c r="ER87" s="591"/>
      <c r="ES87" s="591"/>
      <c r="ET87" s="591"/>
      <c r="EU87" s="591"/>
      <c r="EV87" s="591"/>
      <c r="EW87" s="591"/>
      <c r="EX87" s="591"/>
      <c r="EY87" s="591"/>
      <c r="EZ87" s="591"/>
      <c r="FA87" s="591"/>
      <c r="FB87" s="591"/>
      <c r="FC87" s="591"/>
      <c r="FD87" s="591"/>
      <c r="FE87" s="591"/>
      <c r="FF87" s="591"/>
      <c r="FG87" s="591"/>
      <c r="FH87" s="591"/>
      <c r="FI87" s="591"/>
      <c r="FJ87" s="591"/>
      <c r="FK87" s="591"/>
      <c r="FL87" s="591"/>
      <c r="FM87" s="591"/>
      <c r="FN87" s="591"/>
      <c r="FO87" s="591"/>
      <c r="FP87" s="591"/>
      <c r="FQ87" s="591"/>
      <c r="FR87" s="591"/>
      <c r="FS87" s="591"/>
      <c r="FT87" s="591"/>
      <c r="FU87" s="591"/>
      <c r="FV87" s="591"/>
      <c r="FW87" s="591"/>
      <c r="FX87" s="591"/>
      <c r="FY87" s="591"/>
      <c r="FZ87" s="591"/>
      <c r="GA87" s="591"/>
      <c r="GB87" s="591"/>
      <c r="GC87" s="591"/>
      <c r="GD87" s="591"/>
      <c r="GE87" s="591"/>
      <c r="GF87" s="591"/>
      <c r="GG87" s="591"/>
      <c r="GH87" s="591"/>
      <c r="GI87" s="591"/>
      <c r="GJ87" s="591"/>
      <c r="GK87" s="591"/>
      <c r="GL87" s="591"/>
      <c r="GM87" s="591"/>
      <c r="GN87" s="591"/>
      <c r="GO87" s="591"/>
      <c r="GP87" s="591"/>
      <c r="GQ87" s="591"/>
      <c r="GR87" s="591"/>
      <c r="GS87" s="591"/>
      <c r="GT87" s="591"/>
      <c r="GU87" s="591"/>
      <c r="GV87" s="591"/>
      <c r="GW87" s="591"/>
      <c r="GX87" s="591"/>
      <c r="GY87" s="591"/>
      <c r="GZ87" s="591"/>
      <c r="HA87" s="591"/>
      <c r="HB87" s="591"/>
      <c r="HC87" s="591"/>
      <c r="HD87" s="591"/>
      <c r="HE87" s="591"/>
      <c r="HF87" s="591"/>
      <c r="HG87" s="591"/>
      <c r="HH87" s="591"/>
      <c r="HI87" s="591"/>
      <c r="HJ87" s="591"/>
      <c r="HK87" s="591"/>
      <c r="HL87" s="591"/>
      <c r="HM87" s="591"/>
      <c r="HN87" s="591"/>
      <c r="HO87" s="591"/>
      <c r="HP87" s="591"/>
      <c r="HQ87" s="591"/>
      <c r="HR87" s="591"/>
      <c r="HS87" s="591"/>
      <c r="HT87" s="591"/>
      <c r="HU87" s="591"/>
      <c r="HV87" s="591"/>
      <c r="HW87" s="591"/>
      <c r="HX87" s="591"/>
      <c r="HY87" s="591"/>
      <c r="HZ87" s="591"/>
      <c r="IA87" s="591"/>
      <c r="IB87" s="591"/>
      <c r="IC87" s="591"/>
      <c r="ID87" s="591"/>
      <c r="IE87" s="591"/>
      <c r="IF87" s="591"/>
      <c r="IG87" s="591"/>
      <c r="IH87" s="591"/>
      <c r="II87" s="591"/>
      <c r="IJ87" s="591"/>
      <c r="IK87" s="591"/>
      <c r="IL87" s="591"/>
      <c r="IM87" s="591"/>
      <c r="IN87" s="591"/>
      <c r="IO87" s="591"/>
      <c r="IP87" s="591"/>
      <c r="IQ87" s="591"/>
      <c r="IR87" s="591"/>
      <c r="IS87" s="591"/>
      <c r="IT87" s="591"/>
      <c r="IU87" s="591"/>
      <c r="IV87" s="591"/>
      <c r="IW87" s="591"/>
      <c r="IX87" s="591"/>
      <c r="IY87" s="591"/>
      <c r="IZ87" s="591"/>
      <c r="JA87" s="591"/>
      <c r="JB87" s="591"/>
      <c r="JC87" s="591"/>
      <c r="JD87" s="591"/>
      <c r="JE87" s="591"/>
      <c r="JF87" s="591"/>
      <c r="JG87" s="591"/>
      <c r="JH87" s="591"/>
      <c r="JI87" s="591"/>
      <c r="JJ87" s="591"/>
    </row>
    <row r="88" spans="1:270" s="613" customFormat="1" ht="35.25" customHeight="1" x14ac:dyDescent="0.2">
      <c r="A88" s="1240" t="s">
        <v>212</v>
      </c>
      <c r="B88" s="1241"/>
      <c r="C88" s="1241"/>
      <c r="D88" s="1241"/>
      <c r="E88" s="1241"/>
      <c r="F88" s="1241"/>
      <c r="G88" s="1241"/>
      <c r="H88" s="1241"/>
      <c r="I88" s="1241"/>
      <c r="J88" s="1242"/>
      <c r="K88" s="590"/>
      <c r="M88" s="591"/>
      <c r="N88" s="591"/>
      <c r="O88" s="591"/>
      <c r="P88" s="591"/>
      <c r="Q88" s="591"/>
      <c r="R88" s="591"/>
      <c r="S88" s="591"/>
      <c r="T88" s="591"/>
      <c r="U88" s="591"/>
      <c r="V88" s="591"/>
      <c r="W88" s="591"/>
      <c r="X88" s="591"/>
      <c r="Y88" s="591"/>
      <c r="Z88" s="591"/>
      <c r="AA88" s="591"/>
      <c r="AB88" s="591"/>
      <c r="AC88" s="591"/>
      <c r="AD88" s="591"/>
      <c r="AE88" s="591"/>
      <c r="AF88" s="591"/>
      <c r="AG88" s="591"/>
      <c r="AH88" s="591"/>
      <c r="AI88" s="591"/>
      <c r="AJ88" s="591"/>
      <c r="AK88" s="591"/>
      <c r="AL88" s="591"/>
      <c r="AM88" s="591"/>
      <c r="AN88" s="591"/>
      <c r="AO88" s="591"/>
      <c r="AP88" s="591"/>
      <c r="AQ88" s="591"/>
      <c r="AR88" s="591"/>
      <c r="AS88" s="591"/>
      <c r="AT88" s="591"/>
      <c r="AU88" s="591"/>
      <c r="AV88" s="591"/>
      <c r="AW88" s="591"/>
      <c r="AX88" s="591"/>
      <c r="AY88" s="591"/>
      <c r="AZ88" s="591"/>
      <c r="BA88" s="591"/>
      <c r="BB88" s="591"/>
      <c r="BC88" s="591"/>
      <c r="BD88" s="591"/>
      <c r="BE88" s="591"/>
      <c r="BF88" s="591"/>
      <c r="BG88" s="591"/>
      <c r="BH88" s="591"/>
      <c r="BI88" s="591"/>
      <c r="BJ88" s="591"/>
      <c r="BK88" s="591"/>
      <c r="BL88" s="591"/>
      <c r="BM88" s="591"/>
      <c r="BN88" s="591"/>
      <c r="BO88" s="591"/>
      <c r="BP88" s="591"/>
      <c r="BQ88" s="591"/>
      <c r="BR88" s="591"/>
      <c r="BS88" s="591"/>
      <c r="BT88" s="591"/>
      <c r="BU88" s="591"/>
      <c r="BV88" s="591"/>
      <c r="BW88" s="591"/>
      <c r="BX88" s="591"/>
      <c r="BY88" s="591"/>
      <c r="BZ88" s="591"/>
      <c r="CA88" s="591"/>
      <c r="CB88" s="591"/>
      <c r="CC88" s="591"/>
      <c r="CD88" s="591"/>
      <c r="CE88" s="591"/>
      <c r="CF88" s="591"/>
      <c r="CG88" s="591"/>
      <c r="CH88" s="591"/>
      <c r="CI88" s="591"/>
      <c r="CJ88" s="591"/>
      <c r="CK88" s="591"/>
      <c r="CL88" s="591"/>
      <c r="CM88" s="591"/>
      <c r="CN88" s="591"/>
      <c r="CO88" s="591"/>
      <c r="CP88" s="591"/>
      <c r="CQ88" s="591"/>
      <c r="CR88" s="591"/>
      <c r="CS88" s="591"/>
      <c r="CT88" s="591"/>
      <c r="CU88" s="591"/>
      <c r="CV88" s="591"/>
      <c r="CW88" s="591"/>
      <c r="CX88" s="591"/>
      <c r="CY88" s="591"/>
      <c r="CZ88" s="591"/>
      <c r="DA88" s="591"/>
      <c r="DB88" s="591"/>
      <c r="DC88" s="591"/>
      <c r="DD88" s="591"/>
      <c r="DE88" s="591"/>
      <c r="DF88" s="591"/>
      <c r="DG88" s="591"/>
      <c r="DH88" s="591"/>
      <c r="DI88" s="591"/>
      <c r="DJ88" s="591"/>
      <c r="DK88" s="591"/>
      <c r="DL88" s="591"/>
      <c r="DM88" s="591"/>
      <c r="DN88" s="591"/>
      <c r="DO88" s="591"/>
      <c r="DP88" s="591"/>
      <c r="DQ88" s="591"/>
      <c r="DR88" s="591"/>
      <c r="DS88" s="591"/>
      <c r="DT88" s="591"/>
      <c r="DU88" s="591"/>
      <c r="DV88" s="591"/>
      <c r="DW88" s="591"/>
      <c r="DX88" s="591"/>
      <c r="DY88" s="591"/>
      <c r="DZ88" s="591"/>
      <c r="EA88" s="591"/>
      <c r="EB88" s="591"/>
      <c r="EC88" s="591"/>
      <c r="ED88" s="591"/>
      <c r="EE88" s="591"/>
      <c r="EF88" s="591"/>
      <c r="EG88" s="591"/>
      <c r="EH88" s="591"/>
      <c r="EI88" s="591"/>
      <c r="EJ88" s="591"/>
      <c r="EK88" s="591"/>
      <c r="EL88" s="591"/>
      <c r="EM88" s="591"/>
      <c r="EN88" s="591"/>
      <c r="EO88" s="591"/>
      <c r="EP88" s="591"/>
      <c r="EQ88" s="591"/>
      <c r="ER88" s="591"/>
      <c r="ES88" s="591"/>
      <c r="ET88" s="591"/>
      <c r="EU88" s="591"/>
      <c r="EV88" s="591"/>
      <c r="EW88" s="591"/>
      <c r="EX88" s="591"/>
      <c r="EY88" s="591"/>
      <c r="EZ88" s="591"/>
      <c r="FA88" s="591"/>
      <c r="FB88" s="591"/>
      <c r="FC88" s="591"/>
      <c r="FD88" s="591"/>
      <c r="FE88" s="591"/>
      <c r="FF88" s="591"/>
      <c r="FG88" s="591"/>
      <c r="FH88" s="591"/>
      <c r="FI88" s="591"/>
      <c r="FJ88" s="591"/>
      <c r="FK88" s="591"/>
      <c r="FL88" s="591"/>
      <c r="FM88" s="591"/>
      <c r="FN88" s="591"/>
      <c r="FO88" s="591"/>
      <c r="FP88" s="591"/>
      <c r="FQ88" s="591"/>
      <c r="FR88" s="591"/>
      <c r="FS88" s="591"/>
      <c r="FT88" s="591"/>
      <c r="FU88" s="591"/>
      <c r="FV88" s="591"/>
      <c r="FW88" s="591"/>
      <c r="FX88" s="591"/>
      <c r="FY88" s="591"/>
      <c r="FZ88" s="591"/>
      <c r="GA88" s="591"/>
      <c r="GB88" s="591"/>
      <c r="GC88" s="591"/>
      <c r="GD88" s="591"/>
      <c r="GE88" s="591"/>
      <c r="GF88" s="591"/>
      <c r="GG88" s="591"/>
      <c r="GH88" s="591"/>
      <c r="GI88" s="591"/>
      <c r="GJ88" s="591"/>
      <c r="GK88" s="591"/>
      <c r="GL88" s="591"/>
      <c r="GM88" s="591"/>
      <c r="GN88" s="591"/>
      <c r="GO88" s="591"/>
      <c r="GP88" s="591"/>
      <c r="GQ88" s="591"/>
      <c r="GR88" s="591"/>
      <c r="GS88" s="591"/>
      <c r="GT88" s="591"/>
      <c r="GU88" s="591"/>
      <c r="GV88" s="591"/>
      <c r="GW88" s="591"/>
      <c r="GX88" s="591"/>
      <c r="GY88" s="591"/>
      <c r="GZ88" s="591"/>
      <c r="HA88" s="591"/>
      <c r="HB88" s="591"/>
      <c r="HC88" s="591"/>
      <c r="HD88" s="591"/>
      <c r="HE88" s="591"/>
      <c r="HF88" s="591"/>
      <c r="HG88" s="591"/>
      <c r="HH88" s="591"/>
      <c r="HI88" s="591"/>
      <c r="HJ88" s="591"/>
      <c r="HK88" s="591"/>
      <c r="HL88" s="591"/>
      <c r="HM88" s="591"/>
      <c r="HN88" s="591"/>
      <c r="HO88" s="591"/>
      <c r="HP88" s="591"/>
      <c r="HQ88" s="591"/>
      <c r="HR88" s="591"/>
      <c r="HS88" s="591"/>
      <c r="HT88" s="591"/>
      <c r="HU88" s="591"/>
      <c r="HV88" s="591"/>
      <c r="HW88" s="591"/>
      <c r="HX88" s="591"/>
      <c r="HY88" s="591"/>
      <c r="HZ88" s="591"/>
      <c r="IA88" s="591"/>
      <c r="IB88" s="591"/>
      <c r="IC88" s="591"/>
      <c r="ID88" s="591"/>
      <c r="IE88" s="591"/>
      <c r="IF88" s="591"/>
      <c r="IG88" s="591"/>
      <c r="IH88" s="591"/>
      <c r="II88" s="591"/>
      <c r="IJ88" s="591"/>
      <c r="IK88" s="591"/>
      <c r="IL88" s="591"/>
      <c r="IM88" s="591"/>
      <c r="IN88" s="591"/>
      <c r="IO88" s="591"/>
      <c r="IP88" s="591"/>
      <c r="IQ88" s="591"/>
      <c r="IR88" s="591"/>
      <c r="IS88" s="591"/>
      <c r="IT88" s="591"/>
      <c r="IU88" s="591"/>
      <c r="IV88" s="591"/>
      <c r="IW88" s="591"/>
      <c r="IX88" s="591"/>
      <c r="IY88" s="591"/>
      <c r="IZ88" s="591"/>
      <c r="JA88" s="591"/>
      <c r="JB88" s="591"/>
      <c r="JC88" s="591"/>
      <c r="JD88" s="591"/>
      <c r="JE88" s="591"/>
      <c r="JF88" s="591"/>
      <c r="JG88" s="591"/>
      <c r="JH88" s="591"/>
      <c r="JI88" s="591"/>
      <c r="JJ88" s="591"/>
    </row>
    <row r="89" spans="1:270" s="613" customFormat="1" ht="40.15" customHeight="1" x14ac:dyDescent="0.2">
      <c r="A89" s="1243"/>
      <c r="B89" s="1244"/>
      <c r="C89" s="1244"/>
      <c r="D89" s="1244"/>
      <c r="E89" s="1244"/>
      <c r="F89" s="1244"/>
      <c r="G89" s="1244"/>
      <c r="H89" s="1244"/>
      <c r="I89" s="1244"/>
      <c r="J89" s="1245"/>
      <c r="K89" s="680"/>
      <c r="L89" s="607"/>
      <c r="M89" s="591"/>
      <c r="N89" s="591"/>
      <c r="O89" s="591"/>
      <c r="P89" s="591"/>
      <c r="Q89" s="591"/>
      <c r="R89" s="591"/>
      <c r="S89" s="591"/>
      <c r="T89" s="591"/>
      <c r="U89" s="591"/>
      <c r="V89" s="591"/>
      <c r="W89" s="591"/>
      <c r="X89" s="591"/>
      <c r="Y89" s="591"/>
      <c r="Z89" s="591"/>
      <c r="AA89" s="591"/>
      <c r="AB89" s="591"/>
      <c r="AC89" s="591"/>
      <c r="AD89" s="591"/>
      <c r="AE89" s="591"/>
      <c r="AF89" s="591"/>
      <c r="AG89" s="591"/>
      <c r="AH89" s="591"/>
      <c r="AI89" s="591"/>
      <c r="AJ89" s="591"/>
      <c r="AK89" s="591"/>
      <c r="AL89" s="591"/>
      <c r="AM89" s="591"/>
      <c r="AN89" s="591"/>
      <c r="AO89" s="591"/>
      <c r="AP89" s="591"/>
      <c r="AQ89" s="591"/>
      <c r="AR89" s="591"/>
      <c r="AS89" s="591"/>
      <c r="AT89" s="591"/>
      <c r="AU89" s="591"/>
      <c r="AV89" s="591"/>
      <c r="AW89" s="591"/>
      <c r="AX89" s="591"/>
      <c r="AY89" s="591"/>
      <c r="AZ89" s="591"/>
      <c r="BA89" s="591"/>
      <c r="BB89" s="591"/>
      <c r="BC89" s="591"/>
      <c r="BD89" s="591"/>
      <c r="BE89" s="591"/>
      <c r="BF89" s="591"/>
      <c r="BG89" s="591"/>
      <c r="BH89" s="591"/>
      <c r="BI89" s="591"/>
      <c r="BJ89" s="591"/>
      <c r="BK89" s="591"/>
      <c r="BL89" s="591"/>
      <c r="BM89" s="591"/>
      <c r="BN89" s="591"/>
      <c r="BO89" s="591"/>
      <c r="BP89" s="591"/>
      <c r="BQ89" s="591"/>
      <c r="BR89" s="591"/>
      <c r="BS89" s="591"/>
      <c r="BT89" s="591"/>
      <c r="BU89" s="591"/>
      <c r="BV89" s="591"/>
      <c r="BW89" s="591"/>
      <c r="BX89" s="591"/>
      <c r="BY89" s="591"/>
      <c r="BZ89" s="591"/>
      <c r="CA89" s="591"/>
      <c r="CB89" s="591"/>
      <c r="CC89" s="591"/>
      <c r="CD89" s="591"/>
      <c r="CE89" s="591"/>
      <c r="CF89" s="591"/>
      <c r="CG89" s="591"/>
      <c r="CH89" s="591"/>
      <c r="CI89" s="591"/>
      <c r="CJ89" s="591"/>
      <c r="CK89" s="591"/>
      <c r="CL89" s="591"/>
      <c r="CM89" s="591"/>
      <c r="CN89" s="591"/>
      <c r="CO89" s="591"/>
      <c r="CP89" s="591"/>
      <c r="CQ89" s="591"/>
      <c r="CR89" s="591"/>
      <c r="CS89" s="591"/>
      <c r="CT89" s="591"/>
      <c r="CU89" s="591"/>
      <c r="CV89" s="591"/>
      <c r="CW89" s="591"/>
      <c r="CX89" s="591"/>
      <c r="CY89" s="591"/>
      <c r="CZ89" s="591"/>
      <c r="DA89" s="591"/>
      <c r="DB89" s="591"/>
      <c r="DC89" s="591"/>
      <c r="DD89" s="591"/>
      <c r="DE89" s="591"/>
      <c r="DF89" s="591"/>
      <c r="DG89" s="591"/>
      <c r="DH89" s="591"/>
      <c r="DI89" s="591"/>
      <c r="DJ89" s="591"/>
      <c r="DK89" s="591"/>
      <c r="DL89" s="591"/>
      <c r="DM89" s="591"/>
      <c r="DN89" s="591"/>
      <c r="DO89" s="591"/>
      <c r="DP89" s="591"/>
      <c r="DQ89" s="591"/>
      <c r="DR89" s="591"/>
      <c r="DS89" s="591"/>
      <c r="DT89" s="591"/>
      <c r="DU89" s="591"/>
      <c r="DV89" s="591"/>
      <c r="DW89" s="591"/>
      <c r="DX89" s="591"/>
      <c r="DY89" s="591"/>
      <c r="DZ89" s="591"/>
      <c r="EA89" s="591"/>
      <c r="EB89" s="591"/>
      <c r="EC89" s="591"/>
      <c r="ED89" s="591"/>
      <c r="EE89" s="591"/>
      <c r="EF89" s="591"/>
      <c r="EG89" s="591"/>
      <c r="EH89" s="591"/>
      <c r="EI89" s="591"/>
      <c r="EJ89" s="591"/>
      <c r="EK89" s="591"/>
      <c r="EL89" s="591"/>
      <c r="EM89" s="591"/>
      <c r="EN89" s="591"/>
      <c r="EO89" s="591"/>
      <c r="EP89" s="591"/>
      <c r="EQ89" s="591"/>
      <c r="ER89" s="591"/>
      <c r="ES89" s="591"/>
      <c r="ET89" s="591"/>
      <c r="EU89" s="591"/>
      <c r="EV89" s="591"/>
      <c r="EW89" s="591"/>
      <c r="EX89" s="591"/>
      <c r="EY89" s="591"/>
      <c r="EZ89" s="591"/>
      <c r="FA89" s="591"/>
      <c r="FB89" s="591"/>
      <c r="FC89" s="591"/>
      <c r="FD89" s="591"/>
      <c r="FE89" s="591"/>
      <c r="FF89" s="591"/>
      <c r="FG89" s="591"/>
      <c r="FH89" s="591"/>
      <c r="FI89" s="591"/>
      <c r="FJ89" s="591"/>
      <c r="FK89" s="591"/>
      <c r="FL89" s="591"/>
      <c r="FM89" s="591"/>
      <c r="FN89" s="591"/>
      <c r="FO89" s="591"/>
      <c r="FP89" s="591"/>
      <c r="FQ89" s="591"/>
      <c r="FR89" s="591"/>
      <c r="FS89" s="591"/>
      <c r="FT89" s="591"/>
      <c r="FU89" s="591"/>
      <c r="FV89" s="591"/>
      <c r="FW89" s="591"/>
      <c r="FX89" s="591"/>
      <c r="FY89" s="591"/>
      <c r="FZ89" s="591"/>
      <c r="GA89" s="591"/>
      <c r="GB89" s="591"/>
      <c r="GC89" s="591"/>
      <c r="GD89" s="591"/>
      <c r="GE89" s="591"/>
      <c r="GF89" s="591"/>
      <c r="GG89" s="591"/>
      <c r="GH89" s="591"/>
      <c r="GI89" s="591"/>
      <c r="GJ89" s="591"/>
      <c r="GK89" s="591"/>
      <c r="GL89" s="591"/>
      <c r="GM89" s="591"/>
      <c r="GN89" s="591"/>
      <c r="GO89" s="591"/>
      <c r="GP89" s="591"/>
      <c r="GQ89" s="591"/>
      <c r="GR89" s="591"/>
      <c r="GS89" s="591"/>
      <c r="GT89" s="591"/>
      <c r="GU89" s="591"/>
      <c r="GV89" s="591"/>
      <c r="GW89" s="591"/>
      <c r="GX89" s="591"/>
      <c r="GY89" s="591"/>
      <c r="GZ89" s="591"/>
      <c r="HA89" s="591"/>
      <c r="HB89" s="591"/>
      <c r="HC89" s="591"/>
      <c r="HD89" s="591"/>
      <c r="HE89" s="591"/>
      <c r="HF89" s="591"/>
      <c r="HG89" s="591"/>
      <c r="HH89" s="591"/>
      <c r="HI89" s="591"/>
      <c r="HJ89" s="591"/>
      <c r="HK89" s="591"/>
      <c r="HL89" s="591"/>
      <c r="HM89" s="591"/>
      <c r="HN89" s="591"/>
      <c r="HO89" s="591"/>
      <c r="HP89" s="591"/>
      <c r="HQ89" s="591"/>
      <c r="HR89" s="591"/>
      <c r="HS89" s="591"/>
      <c r="HT89" s="591"/>
      <c r="HU89" s="591"/>
      <c r="HV89" s="591"/>
      <c r="HW89" s="591"/>
      <c r="HX89" s="591"/>
      <c r="HY89" s="591"/>
      <c r="HZ89" s="591"/>
      <c r="IA89" s="591"/>
      <c r="IB89" s="591"/>
      <c r="IC89" s="591"/>
      <c r="ID89" s="591"/>
      <c r="IE89" s="591"/>
      <c r="IF89" s="591"/>
      <c r="IG89" s="591"/>
      <c r="IH89" s="591"/>
      <c r="II89" s="591"/>
      <c r="IJ89" s="591"/>
      <c r="IK89" s="591"/>
      <c r="IL89" s="591"/>
      <c r="IM89" s="591"/>
      <c r="IN89" s="591"/>
      <c r="IO89" s="591"/>
      <c r="IP89" s="591"/>
      <c r="IQ89" s="591"/>
      <c r="IR89" s="591"/>
      <c r="IS89" s="591"/>
      <c r="IT89" s="591"/>
      <c r="IU89" s="591"/>
      <c r="IV89" s="591"/>
      <c r="IW89" s="591"/>
      <c r="IX89" s="591"/>
      <c r="IY89" s="591"/>
      <c r="IZ89" s="591"/>
      <c r="JA89" s="591"/>
      <c r="JB89" s="591"/>
      <c r="JC89" s="591"/>
      <c r="JD89" s="591"/>
      <c r="JE89" s="591"/>
      <c r="JF89" s="591"/>
      <c r="JG89" s="591"/>
      <c r="JH89" s="591"/>
      <c r="JI89" s="591"/>
      <c r="JJ89" s="591"/>
    </row>
    <row r="90" spans="1:270" s="613" customFormat="1" ht="30" customHeight="1" x14ac:dyDescent="0.2">
      <c r="A90" s="1246"/>
      <c r="B90" s="1247"/>
      <c r="C90" s="1247"/>
      <c r="D90" s="1247"/>
      <c r="E90" s="1247"/>
      <c r="F90" s="1247"/>
      <c r="G90" s="1247"/>
      <c r="H90" s="1247"/>
      <c r="I90" s="1247"/>
      <c r="J90" s="1248"/>
      <c r="K90" s="590"/>
      <c r="L90" s="681"/>
      <c r="M90" s="591"/>
      <c r="N90" s="591"/>
      <c r="O90" s="591"/>
      <c r="P90" s="591"/>
      <c r="Q90" s="591"/>
      <c r="R90" s="591"/>
      <c r="S90" s="591"/>
      <c r="T90" s="591"/>
      <c r="U90" s="591"/>
      <c r="V90" s="591"/>
      <c r="W90" s="591"/>
      <c r="X90" s="591"/>
      <c r="Y90" s="591"/>
      <c r="Z90" s="591"/>
      <c r="AA90" s="591"/>
      <c r="AB90" s="591"/>
      <c r="AC90" s="591"/>
      <c r="AD90" s="591"/>
      <c r="AE90" s="591"/>
      <c r="AF90" s="591"/>
      <c r="AG90" s="591"/>
      <c r="AH90" s="591"/>
      <c r="AI90" s="591"/>
      <c r="AJ90" s="591"/>
      <c r="AK90" s="591"/>
      <c r="AL90" s="591"/>
      <c r="AM90" s="591"/>
      <c r="AN90" s="591"/>
      <c r="AO90" s="591"/>
      <c r="AP90" s="591"/>
      <c r="AQ90" s="591"/>
      <c r="AR90" s="591"/>
      <c r="AS90" s="591"/>
      <c r="AT90" s="591"/>
      <c r="AU90" s="591"/>
      <c r="AV90" s="591"/>
      <c r="AW90" s="591"/>
      <c r="AX90" s="591"/>
      <c r="AY90" s="591"/>
      <c r="AZ90" s="591"/>
      <c r="BA90" s="591"/>
      <c r="BB90" s="591"/>
      <c r="BC90" s="591"/>
      <c r="BD90" s="591"/>
      <c r="BE90" s="591"/>
      <c r="BF90" s="591"/>
      <c r="BG90" s="591"/>
      <c r="BH90" s="591"/>
      <c r="BI90" s="591"/>
      <c r="BJ90" s="591"/>
      <c r="BK90" s="591"/>
      <c r="BL90" s="591"/>
      <c r="BM90" s="591"/>
      <c r="BN90" s="591"/>
      <c r="BO90" s="591"/>
      <c r="BP90" s="591"/>
      <c r="BQ90" s="591"/>
      <c r="BR90" s="591"/>
      <c r="BS90" s="591"/>
      <c r="BT90" s="591"/>
      <c r="BU90" s="591"/>
      <c r="BV90" s="591"/>
      <c r="BW90" s="591"/>
      <c r="BX90" s="591"/>
      <c r="BY90" s="591"/>
      <c r="BZ90" s="591"/>
      <c r="CA90" s="591"/>
      <c r="CB90" s="591"/>
      <c r="CC90" s="591"/>
      <c r="CD90" s="591"/>
      <c r="CE90" s="591"/>
      <c r="CF90" s="591"/>
      <c r="CG90" s="591"/>
      <c r="CH90" s="591"/>
      <c r="CI90" s="591"/>
      <c r="CJ90" s="591"/>
      <c r="CK90" s="591"/>
      <c r="CL90" s="591"/>
      <c r="CM90" s="591"/>
      <c r="CN90" s="591"/>
      <c r="CO90" s="591"/>
      <c r="CP90" s="591"/>
      <c r="CQ90" s="591"/>
      <c r="CR90" s="591"/>
      <c r="CS90" s="591"/>
      <c r="CT90" s="591"/>
      <c r="CU90" s="591"/>
      <c r="CV90" s="591"/>
      <c r="CW90" s="591"/>
      <c r="CX90" s="591"/>
      <c r="CY90" s="591"/>
      <c r="CZ90" s="591"/>
      <c r="DA90" s="591"/>
      <c r="DB90" s="591"/>
      <c r="DC90" s="591"/>
      <c r="DD90" s="591"/>
      <c r="DE90" s="591"/>
      <c r="DF90" s="591"/>
      <c r="DG90" s="591"/>
      <c r="DH90" s="591"/>
      <c r="DI90" s="591"/>
      <c r="DJ90" s="591"/>
      <c r="DK90" s="591"/>
      <c r="DL90" s="591"/>
      <c r="DM90" s="591"/>
      <c r="DN90" s="591"/>
      <c r="DO90" s="591"/>
      <c r="DP90" s="591"/>
      <c r="DQ90" s="591"/>
      <c r="DR90" s="591"/>
      <c r="DS90" s="591"/>
      <c r="DT90" s="591"/>
      <c r="DU90" s="591"/>
      <c r="DV90" s="591"/>
      <c r="DW90" s="591"/>
      <c r="DX90" s="591"/>
      <c r="DY90" s="591"/>
      <c r="DZ90" s="591"/>
      <c r="EA90" s="591"/>
      <c r="EB90" s="591"/>
      <c r="EC90" s="591"/>
      <c r="ED90" s="591"/>
      <c r="EE90" s="591"/>
      <c r="EF90" s="591"/>
      <c r="EG90" s="591"/>
      <c r="EH90" s="591"/>
      <c r="EI90" s="591"/>
      <c r="EJ90" s="591"/>
      <c r="EK90" s="591"/>
      <c r="EL90" s="591"/>
      <c r="EM90" s="591"/>
      <c r="EN90" s="591"/>
      <c r="EO90" s="591"/>
      <c r="EP90" s="591"/>
      <c r="EQ90" s="591"/>
      <c r="ER90" s="591"/>
      <c r="ES90" s="591"/>
      <c r="ET90" s="591"/>
      <c r="EU90" s="591"/>
      <c r="EV90" s="591"/>
      <c r="EW90" s="591"/>
      <c r="EX90" s="591"/>
      <c r="EY90" s="591"/>
      <c r="EZ90" s="591"/>
      <c r="FA90" s="591"/>
      <c r="FB90" s="591"/>
      <c r="FC90" s="591"/>
      <c r="FD90" s="591"/>
      <c r="FE90" s="591"/>
      <c r="FF90" s="591"/>
      <c r="FG90" s="591"/>
      <c r="FH90" s="591"/>
      <c r="FI90" s="591"/>
      <c r="FJ90" s="591"/>
      <c r="FK90" s="591"/>
      <c r="FL90" s="591"/>
      <c r="FM90" s="591"/>
      <c r="FN90" s="591"/>
      <c r="FO90" s="591"/>
      <c r="FP90" s="591"/>
      <c r="FQ90" s="591"/>
      <c r="FR90" s="591"/>
      <c r="FS90" s="591"/>
      <c r="FT90" s="591"/>
      <c r="FU90" s="591"/>
      <c r="FV90" s="591"/>
      <c r="FW90" s="591"/>
      <c r="FX90" s="591"/>
      <c r="FY90" s="591"/>
      <c r="FZ90" s="591"/>
      <c r="GA90" s="591"/>
      <c r="GB90" s="591"/>
      <c r="GC90" s="591"/>
      <c r="GD90" s="591"/>
      <c r="GE90" s="591"/>
      <c r="GF90" s="591"/>
      <c r="GG90" s="591"/>
      <c r="GH90" s="591"/>
      <c r="GI90" s="591"/>
      <c r="GJ90" s="591"/>
      <c r="GK90" s="591"/>
      <c r="GL90" s="591"/>
      <c r="GM90" s="591"/>
      <c r="GN90" s="591"/>
      <c r="GO90" s="591"/>
      <c r="GP90" s="591"/>
      <c r="GQ90" s="591"/>
      <c r="GR90" s="591"/>
      <c r="GS90" s="591"/>
      <c r="GT90" s="591"/>
      <c r="GU90" s="591"/>
      <c r="GV90" s="591"/>
      <c r="GW90" s="591"/>
      <c r="GX90" s="591"/>
      <c r="GY90" s="591"/>
      <c r="GZ90" s="591"/>
      <c r="HA90" s="591"/>
      <c r="HB90" s="591"/>
      <c r="HC90" s="591"/>
      <c r="HD90" s="591"/>
      <c r="HE90" s="591"/>
      <c r="HF90" s="591"/>
      <c r="HG90" s="591"/>
      <c r="HH90" s="591"/>
      <c r="HI90" s="591"/>
      <c r="HJ90" s="591"/>
      <c r="HK90" s="591"/>
      <c r="HL90" s="591"/>
      <c r="HM90" s="591"/>
      <c r="HN90" s="591"/>
      <c r="HO90" s="591"/>
      <c r="HP90" s="591"/>
      <c r="HQ90" s="591"/>
      <c r="HR90" s="591"/>
      <c r="HS90" s="591"/>
      <c r="HT90" s="591"/>
      <c r="HU90" s="591"/>
      <c r="HV90" s="591"/>
      <c r="HW90" s="591"/>
      <c r="HX90" s="591"/>
      <c r="HY90" s="591"/>
      <c r="HZ90" s="591"/>
      <c r="IA90" s="591"/>
      <c r="IB90" s="591"/>
      <c r="IC90" s="591"/>
      <c r="ID90" s="591"/>
      <c r="IE90" s="591"/>
      <c r="IF90" s="591"/>
      <c r="IG90" s="591"/>
      <c r="IH90" s="591"/>
      <c r="II90" s="591"/>
      <c r="IJ90" s="591"/>
      <c r="IK90" s="591"/>
      <c r="IL90" s="591"/>
      <c r="IM90" s="591"/>
      <c r="IN90" s="591"/>
      <c r="IO90" s="591"/>
      <c r="IP90" s="591"/>
      <c r="IQ90" s="591"/>
      <c r="IR90" s="591"/>
      <c r="IS90" s="591"/>
      <c r="IT90" s="591"/>
      <c r="IU90" s="591"/>
      <c r="IV90" s="591"/>
      <c r="IW90" s="591"/>
      <c r="IX90" s="591"/>
      <c r="IY90" s="591"/>
      <c r="IZ90" s="591"/>
      <c r="JA90" s="591"/>
      <c r="JB90" s="591"/>
      <c r="JC90" s="591"/>
      <c r="JD90" s="591"/>
      <c r="JE90" s="591"/>
      <c r="JF90" s="591"/>
      <c r="JG90" s="591"/>
      <c r="JH90" s="591"/>
      <c r="JI90" s="591"/>
      <c r="JJ90" s="591"/>
    </row>
    <row r="91" spans="1:270" ht="30" customHeight="1" x14ac:dyDescent="0.2">
      <c r="A91" s="1246"/>
      <c r="B91" s="1247"/>
      <c r="C91" s="1247"/>
      <c r="D91" s="1247"/>
      <c r="E91" s="1247"/>
      <c r="F91" s="1247"/>
      <c r="G91" s="1247"/>
      <c r="H91" s="1247"/>
      <c r="I91" s="1247"/>
      <c r="J91" s="1248"/>
      <c r="K91" s="590"/>
    </row>
    <row r="92" spans="1:270" ht="30" customHeight="1" x14ac:dyDescent="0.2">
      <c r="A92" s="1246"/>
      <c r="B92" s="1247"/>
      <c r="C92" s="1247"/>
      <c r="D92" s="1247"/>
      <c r="E92" s="1247"/>
      <c r="F92" s="1247"/>
      <c r="G92" s="1247"/>
      <c r="H92" s="1247"/>
      <c r="I92" s="1247"/>
      <c r="J92" s="1248"/>
      <c r="K92" s="590"/>
    </row>
    <row r="93" spans="1:270" ht="30" customHeight="1" thickBot="1" x14ac:dyDescent="0.25">
      <c r="A93" s="1249"/>
      <c r="B93" s="1250"/>
      <c r="C93" s="1250"/>
      <c r="D93" s="1250"/>
      <c r="E93" s="1250"/>
      <c r="F93" s="1250"/>
      <c r="G93" s="1250"/>
      <c r="H93" s="1250"/>
      <c r="I93" s="1250"/>
      <c r="J93" s="1251"/>
      <c r="K93" s="590"/>
    </row>
    <row r="94" spans="1:270" ht="25.15" customHeight="1" thickBot="1" x14ac:dyDescent="0.25">
      <c r="A94" s="608"/>
      <c r="B94" s="682"/>
      <c r="C94" s="608"/>
      <c r="D94" s="610"/>
      <c r="E94" s="610"/>
      <c r="F94" s="611"/>
      <c r="G94" s="610"/>
      <c r="H94" s="610"/>
      <c r="I94" s="612"/>
      <c r="J94" s="612"/>
      <c r="K94" s="612"/>
    </row>
    <row r="95" spans="1:270" ht="35.25" customHeight="1" x14ac:dyDescent="0.2">
      <c r="A95" s="1259" t="s">
        <v>104</v>
      </c>
      <c r="B95" s="1180"/>
      <c r="C95" s="1180"/>
      <c r="D95" s="1180"/>
      <c r="E95" s="1180"/>
      <c r="F95" s="1180"/>
      <c r="G95" s="1180"/>
      <c r="H95" s="1180"/>
      <c r="I95" s="1180"/>
      <c r="J95" s="1181"/>
      <c r="K95" s="590"/>
      <c r="L95" s="591"/>
    </row>
    <row r="96" spans="1:270" ht="35.25" customHeight="1" x14ac:dyDescent="0.2">
      <c r="A96" s="683"/>
      <c r="B96" s="682"/>
      <c r="C96" s="590"/>
      <c r="D96" s="590"/>
      <c r="E96" s="590"/>
      <c r="F96" s="684"/>
      <c r="G96" s="590"/>
      <c r="H96" s="590"/>
      <c r="I96" s="608"/>
      <c r="J96" s="685"/>
      <c r="K96" s="591"/>
      <c r="L96" s="591"/>
    </row>
    <row r="97" spans="1:12" ht="50.25" customHeight="1" x14ac:dyDescent="0.2">
      <c r="A97" s="683"/>
      <c r="B97" s="682"/>
      <c r="C97" s="590"/>
      <c r="D97" s="590"/>
      <c r="E97" s="590"/>
      <c r="F97" s="684"/>
      <c r="G97" s="590"/>
      <c r="H97" s="590"/>
      <c r="I97" s="608"/>
      <c r="J97" s="685"/>
      <c r="K97" s="591"/>
      <c r="L97" s="591"/>
    </row>
    <row r="98" spans="1:12" ht="50.25" customHeight="1" x14ac:dyDescent="0.2">
      <c r="A98" s="683"/>
      <c r="B98" s="682"/>
      <c r="C98" s="590"/>
      <c r="D98" s="590"/>
      <c r="E98" s="590"/>
      <c r="F98" s="684"/>
      <c r="G98" s="590"/>
      <c r="H98" s="590"/>
      <c r="I98" s="608"/>
      <c r="J98" s="685"/>
      <c r="K98" s="591"/>
      <c r="L98" s="591"/>
    </row>
    <row r="99" spans="1:12" ht="50.25" customHeight="1" x14ac:dyDescent="0.2">
      <c r="A99" s="683"/>
      <c r="B99" s="682"/>
      <c r="C99" s="590"/>
      <c r="D99" s="590"/>
      <c r="E99" s="590"/>
      <c r="F99" s="684"/>
      <c r="G99" s="590"/>
      <c r="H99" s="590"/>
      <c r="I99" s="608"/>
      <c r="J99" s="685"/>
      <c r="K99" s="608"/>
      <c r="L99" s="591"/>
    </row>
    <row r="100" spans="1:12" ht="50.25" customHeight="1" x14ac:dyDescent="0.2">
      <c r="A100" s="683"/>
      <c r="B100" s="682"/>
      <c r="C100" s="590"/>
      <c r="D100" s="590"/>
      <c r="E100" s="590"/>
      <c r="F100" s="684"/>
      <c r="G100" s="590"/>
      <c r="H100" s="590"/>
      <c r="I100" s="608"/>
      <c r="J100" s="685"/>
      <c r="K100" s="591"/>
      <c r="L100" s="591"/>
    </row>
    <row r="101" spans="1:12" ht="50.25" customHeight="1" x14ac:dyDescent="0.2">
      <c r="A101" s="683"/>
      <c r="B101" s="682"/>
      <c r="C101" s="590"/>
      <c r="D101" s="590"/>
      <c r="E101" s="590"/>
      <c r="F101" s="684"/>
      <c r="G101" s="590"/>
      <c r="H101" s="590"/>
      <c r="I101" s="608"/>
      <c r="J101" s="685"/>
      <c r="K101" s="591"/>
      <c r="L101" s="591"/>
    </row>
    <row r="102" spans="1:12" ht="50.25" customHeight="1" x14ac:dyDescent="0.2">
      <c r="A102" s="683"/>
      <c r="B102" s="682"/>
      <c r="C102" s="590"/>
      <c r="D102" s="590"/>
      <c r="E102" s="590"/>
      <c r="F102" s="684"/>
      <c r="G102" s="590"/>
      <c r="H102" s="590"/>
      <c r="I102" s="608"/>
      <c r="J102" s="685"/>
      <c r="K102" s="591"/>
      <c r="L102" s="591"/>
    </row>
    <row r="103" spans="1:12" ht="30" customHeight="1" x14ac:dyDescent="0.2">
      <c r="A103" s="683"/>
      <c r="B103" s="682"/>
      <c r="C103" s="590"/>
      <c r="D103" s="590"/>
      <c r="E103" s="686"/>
      <c r="F103" s="1252" t="s">
        <v>386</v>
      </c>
      <c r="G103" s="1253"/>
      <c r="H103" s="590"/>
      <c r="I103" s="608"/>
      <c r="J103" s="685"/>
      <c r="K103" s="591"/>
      <c r="L103" s="591"/>
    </row>
    <row r="104" spans="1:12" ht="30" customHeight="1" x14ac:dyDescent="0.2">
      <c r="A104" s="683"/>
      <c r="B104" s="682"/>
      <c r="C104" s="590"/>
      <c r="D104" s="590"/>
      <c r="E104" s="686"/>
      <c r="F104" s="637" t="s">
        <v>374</v>
      </c>
      <c r="G104" s="637" t="s">
        <v>372</v>
      </c>
      <c r="H104" s="590"/>
      <c r="I104" s="608"/>
      <c r="J104" s="685"/>
      <c r="K104" s="591"/>
      <c r="L104" s="591"/>
    </row>
    <row r="105" spans="1:12" ht="30" customHeight="1" x14ac:dyDescent="0.2">
      <c r="A105" s="683"/>
      <c r="B105" s="682"/>
      <c r="C105" s="590"/>
      <c r="D105" s="590"/>
      <c r="E105" s="686"/>
      <c r="F105" s="637" t="s">
        <v>373</v>
      </c>
      <c r="G105" s="637" t="s">
        <v>371</v>
      </c>
      <c r="H105" s="590"/>
      <c r="I105" s="608"/>
      <c r="J105" s="685"/>
      <c r="K105" s="591"/>
      <c r="L105" s="591"/>
    </row>
    <row r="106" spans="1:12" ht="30" customHeight="1" x14ac:dyDescent="0.2">
      <c r="A106" s="683"/>
      <c r="B106" s="682"/>
      <c r="C106" s="590"/>
      <c r="D106" s="590"/>
      <c r="E106" s="686"/>
      <c r="F106" s="637" t="s">
        <v>142</v>
      </c>
      <c r="G106" s="637" t="s">
        <v>81</v>
      </c>
      <c r="H106" s="590"/>
      <c r="I106" s="608"/>
      <c r="J106" s="685"/>
      <c r="K106" s="591"/>
      <c r="L106" s="591"/>
    </row>
    <row r="107" spans="1:12" ht="30" customHeight="1" x14ac:dyDescent="0.2">
      <c r="A107" s="683"/>
      <c r="B107" s="682"/>
      <c r="C107" s="590"/>
      <c r="D107" s="590"/>
      <c r="E107" s="686"/>
      <c r="F107" s="637" t="s">
        <v>144</v>
      </c>
      <c r="G107" s="637" t="s">
        <v>370</v>
      </c>
      <c r="H107" s="590"/>
      <c r="I107" s="608"/>
      <c r="J107" s="685"/>
      <c r="K107" s="591"/>
      <c r="L107" s="591"/>
    </row>
    <row r="108" spans="1:12" ht="30" customHeight="1" x14ac:dyDescent="0.2">
      <c r="A108" s="683"/>
      <c r="B108" s="682"/>
      <c r="C108" s="590"/>
      <c r="D108" s="590"/>
      <c r="E108" s="686"/>
      <c r="F108" s="637">
        <v>0</v>
      </c>
      <c r="G108" s="637" t="s">
        <v>112</v>
      </c>
      <c r="H108" s="590"/>
      <c r="I108" s="608"/>
      <c r="J108" s="685"/>
      <c r="K108" s="591"/>
      <c r="L108" s="591"/>
    </row>
    <row r="109" spans="1:12" ht="30" customHeight="1" thickBot="1" x14ac:dyDescent="0.25">
      <c r="A109" s="687"/>
      <c r="B109" s="688"/>
      <c r="C109" s="689"/>
      <c r="D109" s="689"/>
      <c r="E109" s="689"/>
      <c r="F109" s="690"/>
      <c r="G109" s="689"/>
      <c r="H109" s="689"/>
      <c r="I109" s="691"/>
      <c r="J109" s="692"/>
      <c r="K109" s="591"/>
      <c r="L109" s="591"/>
    </row>
    <row r="110" spans="1:12" ht="50.25" customHeight="1" x14ac:dyDescent="0.2">
      <c r="A110" s="671"/>
      <c r="B110" s="693"/>
      <c r="C110" s="694"/>
      <c r="D110" s="694"/>
      <c r="E110" s="694"/>
      <c r="F110" s="695"/>
      <c r="G110" s="694"/>
      <c r="H110" s="694"/>
      <c r="I110" s="671"/>
      <c r="J110" s="671"/>
      <c r="K110" s="591"/>
      <c r="L110" s="591"/>
    </row>
    <row r="111" spans="1:12" ht="50.25" customHeight="1" x14ac:dyDescent="0.2">
      <c r="A111" s="671"/>
      <c r="B111" s="693"/>
      <c r="C111" s="694"/>
      <c r="D111" s="694"/>
      <c r="E111" s="694"/>
      <c r="F111" s="695"/>
      <c r="G111" s="694"/>
      <c r="H111" s="694"/>
      <c r="I111" s="671"/>
      <c r="J111" s="671"/>
      <c r="K111" s="613"/>
    </row>
    <row r="112" spans="1:12" ht="50.25" customHeight="1" x14ac:dyDescent="0.2">
      <c r="A112" s="671"/>
      <c r="B112" s="693"/>
      <c r="C112" s="694"/>
      <c r="D112" s="694"/>
      <c r="E112" s="694"/>
      <c r="F112" s="695"/>
      <c r="G112" s="694"/>
      <c r="H112" s="694"/>
      <c r="I112" s="671"/>
      <c r="J112" s="671"/>
      <c r="K112" s="613"/>
    </row>
    <row r="113" spans="1:12" ht="50.25" customHeight="1" x14ac:dyDescent="0.2">
      <c r="A113" s="671"/>
      <c r="B113" s="693"/>
      <c r="C113" s="694"/>
      <c r="D113" s="694"/>
      <c r="E113" s="694"/>
      <c r="F113" s="695"/>
      <c r="G113" s="694"/>
      <c r="H113" s="694"/>
      <c r="I113" s="671"/>
      <c r="J113" s="671"/>
      <c r="K113" s="613"/>
    </row>
    <row r="114" spans="1:12" ht="50.25" customHeight="1" x14ac:dyDescent="0.2">
      <c r="A114" s="671"/>
      <c r="B114" s="693"/>
      <c r="C114" s="694"/>
      <c r="D114" s="694"/>
      <c r="E114" s="694"/>
      <c r="F114" s="695"/>
      <c r="G114" s="694"/>
      <c r="H114" s="694"/>
      <c r="I114" s="671"/>
      <c r="J114" s="671"/>
      <c r="K114" s="613"/>
    </row>
    <row r="115" spans="1:12" ht="50.25" customHeight="1" x14ac:dyDescent="0.2">
      <c r="A115" s="671"/>
      <c r="B115" s="693"/>
      <c r="C115" s="694"/>
      <c r="D115" s="694"/>
      <c r="E115" s="694"/>
      <c r="F115" s="695"/>
      <c r="G115" s="694"/>
      <c r="H115" s="694"/>
      <c r="I115" s="671"/>
      <c r="J115" s="671"/>
      <c r="K115" s="613"/>
      <c r="L115" s="696"/>
    </row>
    <row r="116" spans="1:12" ht="50.25" customHeight="1" x14ac:dyDescent="0.2">
      <c r="A116" s="671"/>
      <c r="C116" s="694"/>
      <c r="D116" s="694"/>
      <c r="E116" s="694"/>
      <c r="F116" s="695"/>
      <c r="G116" s="694"/>
      <c r="H116" s="694"/>
      <c r="I116" s="671"/>
      <c r="J116" s="671"/>
      <c r="K116" s="613"/>
      <c r="L116" s="696"/>
    </row>
    <row r="117" spans="1:12" ht="50.25" customHeight="1" x14ac:dyDescent="0.2">
      <c r="A117" s="671"/>
      <c r="C117" s="694"/>
      <c r="D117" s="694"/>
      <c r="E117" s="694"/>
      <c r="F117" s="695"/>
      <c r="G117" s="694"/>
      <c r="H117" s="694"/>
      <c r="I117" s="671"/>
      <c r="J117" s="671"/>
      <c r="K117" s="613"/>
      <c r="L117" s="696"/>
    </row>
    <row r="118" spans="1:12" ht="50.25" customHeight="1" x14ac:dyDescent="0.2">
      <c r="A118" s="671"/>
      <c r="C118" s="694"/>
      <c r="D118" s="694"/>
      <c r="E118" s="694"/>
      <c r="F118" s="695"/>
      <c r="G118" s="694"/>
      <c r="H118" s="694"/>
      <c r="I118" s="671"/>
      <c r="J118" s="671"/>
      <c r="K118" s="613"/>
      <c r="L118" s="696"/>
    </row>
    <row r="119" spans="1:12" ht="50.25" customHeight="1" x14ac:dyDescent="0.2">
      <c r="A119" s="671"/>
      <c r="C119" s="694"/>
      <c r="D119" s="694"/>
      <c r="E119" s="694"/>
      <c r="F119" s="695"/>
      <c r="G119" s="694"/>
      <c r="H119" s="694"/>
      <c r="I119" s="671"/>
      <c r="J119" s="671"/>
      <c r="K119" s="613"/>
      <c r="L119" s="696"/>
    </row>
    <row r="120" spans="1:12" ht="50.25" customHeight="1" x14ac:dyDescent="0.2">
      <c r="A120" s="671"/>
      <c r="C120" s="694"/>
      <c r="D120" s="694"/>
      <c r="E120" s="694"/>
      <c r="F120" s="695"/>
      <c r="G120" s="694"/>
      <c r="H120" s="694"/>
      <c r="I120" s="671"/>
      <c r="J120" s="671"/>
      <c r="K120" s="613"/>
      <c r="L120" s="696"/>
    </row>
    <row r="121" spans="1:12" ht="50.25" customHeight="1" x14ac:dyDescent="0.2">
      <c r="A121" s="671"/>
      <c r="C121" s="694"/>
      <c r="D121" s="694"/>
      <c r="E121" s="694"/>
      <c r="F121" s="695"/>
      <c r="G121" s="694"/>
      <c r="H121" s="694"/>
      <c r="I121" s="671"/>
      <c r="J121" s="671"/>
      <c r="K121" s="613"/>
      <c r="L121" s="696"/>
    </row>
    <row r="122" spans="1:12" ht="50.25" customHeight="1" x14ac:dyDescent="0.2">
      <c r="A122" s="671"/>
      <c r="C122" s="694"/>
      <c r="D122" s="694"/>
      <c r="E122" s="694"/>
      <c r="F122" s="695"/>
      <c r="G122" s="694"/>
      <c r="H122" s="694"/>
      <c r="I122" s="671"/>
      <c r="J122" s="671"/>
      <c r="K122" s="613"/>
      <c r="L122" s="696"/>
    </row>
    <row r="123" spans="1:12" ht="50.25" customHeight="1" x14ac:dyDescent="0.2">
      <c r="A123" s="671"/>
      <c r="C123" s="694"/>
      <c r="D123" s="694"/>
      <c r="E123" s="694"/>
      <c r="F123" s="695"/>
      <c r="G123" s="694"/>
      <c r="H123" s="694"/>
      <c r="I123" s="671"/>
      <c r="J123" s="671"/>
      <c r="K123" s="613"/>
      <c r="L123" s="696"/>
    </row>
    <row r="124" spans="1:12" ht="50.25" customHeight="1" x14ac:dyDescent="0.2">
      <c r="A124" s="671"/>
      <c r="C124" s="694"/>
      <c r="D124" s="694"/>
      <c r="E124" s="694"/>
      <c r="F124" s="695"/>
      <c r="G124" s="694"/>
      <c r="H124" s="694"/>
      <c r="I124" s="671"/>
      <c r="J124" s="671"/>
      <c r="K124" s="613"/>
      <c r="L124" s="696"/>
    </row>
    <row r="125" spans="1:12" ht="50.25" customHeight="1" x14ac:dyDescent="0.2">
      <c r="A125" s="671"/>
      <c r="C125" s="694"/>
      <c r="D125" s="694"/>
      <c r="E125" s="694"/>
      <c r="F125" s="695"/>
      <c r="G125" s="694"/>
      <c r="H125" s="694"/>
      <c r="I125" s="671"/>
      <c r="J125" s="671"/>
      <c r="K125" s="613"/>
      <c r="L125" s="696"/>
    </row>
    <row r="126" spans="1:12" ht="50.25" customHeight="1" x14ac:dyDescent="0.2">
      <c r="A126" s="671"/>
      <c r="C126" s="694"/>
      <c r="D126" s="694"/>
      <c r="E126" s="694"/>
      <c r="F126" s="695"/>
      <c r="G126" s="694"/>
      <c r="H126" s="694"/>
      <c r="I126" s="671"/>
      <c r="J126" s="671"/>
      <c r="K126" s="613"/>
      <c r="L126" s="696"/>
    </row>
    <row r="127" spans="1:12" ht="50.25" customHeight="1" x14ac:dyDescent="0.2">
      <c r="A127" s="671"/>
      <c r="C127" s="694"/>
      <c r="D127" s="694"/>
      <c r="E127" s="694"/>
      <c r="F127" s="695"/>
      <c r="G127" s="694"/>
      <c r="H127" s="694"/>
      <c r="I127" s="671"/>
      <c r="J127" s="671"/>
      <c r="K127" s="613"/>
      <c r="L127" s="696"/>
    </row>
    <row r="128" spans="1:12" ht="50.25" customHeight="1" x14ac:dyDescent="0.2">
      <c r="A128" s="671"/>
      <c r="C128" s="694"/>
      <c r="D128" s="694"/>
      <c r="E128" s="694"/>
      <c r="F128" s="695"/>
      <c r="G128" s="694"/>
      <c r="H128" s="694"/>
      <c r="I128" s="671"/>
      <c r="J128" s="671"/>
      <c r="K128" s="613"/>
      <c r="L128" s="696"/>
    </row>
    <row r="129" spans="1:12" ht="50.25" customHeight="1" x14ac:dyDescent="0.2">
      <c r="A129" s="671"/>
      <c r="C129" s="694"/>
      <c r="D129" s="694"/>
      <c r="E129" s="694"/>
      <c r="F129" s="695"/>
      <c r="G129" s="694"/>
      <c r="H129" s="694"/>
      <c r="I129" s="671"/>
      <c r="J129" s="671"/>
      <c r="K129" s="613"/>
      <c r="L129" s="696"/>
    </row>
    <row r="130" spans="1:12" ht="50.25" customHeight="1" x14ac:dyDescent="0.2">
      <c r="A130" s="671"/>
      <c r="C130" s="694"/>
      <c r="D130" s="694"/>
      <c r="E130" s="694"/>
      <c r="F130" s="695"/>
      <c r="G130" s="694"/>
      <c r="H130" s="694"/>
      <c r="I130" s="671"/>
      <c r="J130" s="671"/>
      <c r="K130" s="613"/>
      <c r="L130" s="696"/>
    </row>
    <row r="131" spans="1:12" ht="50.25" customHeight="1" x14ac:dyDescent="0.2">
      <c r="A131" s="671"/>
      <c r="C131" s="694"/>
      <c r="D131" s="694"/>
      <c r="E131" s="694"/>
      <c r="F131" s="695"/>
      <c r="G131" s="694"/>
      <c r="H131" s="694"/>
      <c r="I131" s="671"/>
      <c r="J131" s="671"/>
      <c r="K131" s="613"/>
      <c r="L131" s="696"/>
    </row>
    <row r="132" spans="1:12" ht="50.25" customHeight="1" x14ac:dyDescent="0.2">
      <c r="A132" s="671"/>
      <c r="C132" s="694"/>
      <c r="D132" s="694"/>
      <c r="E132" s="694"/>
      <c r="F132" s="695"/>
      <c r="G132" s="694"/>
      <c r="H132" s="694"/>
      <c r="I132" s="671"/>
      <c r="J132" s="671"/>
      <c r="K132" s="613"/>
      <c r="L132" s="696"/>
    </row>
    <row r="133" spans="1:12" ht="50.25" customHeight="1" x14ac:dyDescent="0.2">
      <c r="A133" s="671"/>
      <c r="C133" s="694"/>
      <c r="D133" s="694"/>
      <c r="E133" s="694"/>
      <c r="F133" s="695"/>
      <c r="G133" s="694"/>
      <c r="H133" s="694"/>
      <c r="I133" s="671"/>
      <c r="J133" s="671"/>
      <c r="K133" s="613"/>
      <c r="L133" s="696"/>
    </row>
    <row r="134" spans="1:12" ht="50.25" customHeight="1" x14ac:dyDescent="0.2">
      <c r="A134" s="671"/>
      <c r="C134" s="694"/>
      <c r="D134" s="694"/>
      <c r="E134" s="694"/>
      <c r="F134" s="695"/>
      <c r="G134" s="694"/>
      <c r="H134" s="694"/>
      <c r="I134" s="671"/>
      <c r="J134" s="671"/>
      <c r="K134" s="613"/>
      <c r="L134" s="696"/>
    </row>
    <row r="135" spans="1:12" ht="50.25" customHeight="1" x14ac:dyDescent="0.2">
      <c r="A135" s="671"/>
      <c r="C135" s="694"/>
      <c r="D135" s="694"/>
      <c r="E135" s="694"/>
      <c r="F135" s="695"/>
      <c r="G135" s="694"/>
      <c r="H135" s="694"/>
      <c r="I135" s="671"/>
      <c r="J135" s="671"/>
      <c r="K135" s="613"/>
      <c r="L135" s="696"/>
    </row>
    <row r="136" spans="1:12" ht="50.25" customHeight="1" x14ac:dyDescent="0.2">
      <c r="A136" s="671"/>
      <c r="C136" s="694"/>
      <c r="D136" s="694"/>
      <c r="E136" s="694"/>
      <c r="F136" s="695"/>
      <c r="G136" s="694"/>
      <c r="H136" s="694"/>
      <c r="I136" s="671"/>
      <c r="J136" s="671"/>
      <c r="K136" s="613"/>
      <c r="L136" s="696"/>
    </row>
    <row r="137" spans="1:12" ht="50.25" customHeight="1" x14ac:dyDescent="0.2">
      <c r="A137" s="671"/>
      <c r="C137" s="694"/>
      <c r="D137" s="694"/>
      <c r="E137" s="694"/>
      <c r="F137" s="695"/>
      <c r="G137" s="694"/>
      <c r="H137" s="694"/>
      <c r="I137" s="671"/>
      <c r="J137" s="671"/>
      <c r="K137" s="613"/>
      <c r="L137" s="696"/>
    </row>
    <row r="138" spans="1:12" ht="50.25" customHeight="1" x14ac:dyDescent="0.2">
      <c r="A138" s="671"/>
      <c r="C138" s="694"/>
      <c r="D138" s="694"/>
      <c r="E138" s="694"/>
      <c r="F138" s="695"/>
      <c r="G138" s="694"/>
      <c r="H138" s="694"/>
      <c r="I138" s="671"/>
      <c r="J138" s="671"/>
      <c r="K138" s="613"/>
      <c r="L138" s="696"/>
    </row>
    <row r="139" spans="1:12" ht="50.25" customHeight="1" x14ac:dyDescent="0.2">
      <c r="A139" s="671"/>
      <c r="C139" s="694"/>
      <c r="D139" s="694"/>
      <c r="E139" s="694"/>
      <c r="F139" s="695"/>
      <c r="G139" s="694"/>
      <c r="H139" s="694"/>
      <c r="I139" s="671"/>
      <c r="J139" s="671"/>
      <c r="K139" s="613"/>
      <c r="L139" s="696"/>
    </row>
    <row r="140" spans="1:12" ht="50.25" customHeight="1" x14ac:dyDescent="0.2">
      <c r="A140" s="671"/>
      <c r="C140" s="694"/>
      <c r="D140" s="694"/>
      <c r="E140" s="694"/>
      <c r="F140" s="695"/>
      <c r="G140" s="694"/>
      <c r="H140" s="694"/>
      <c r="I140" s="671"/>
      <c r="J140" s="671"/>
      <c r="K140" s="613"/>
      <c r="L140" s="696"/>
    </row>
    <row r="141" spans="1:12" ht="50.25" customHeight="1" x14ac:dyDescent="0.2">
      <c r="A141" s="671"/>
      <c r="C141" s="694"/>
      <c r="D141" s="694"/>
      <c r="E141" s="694"/>
      <c r="F141" s="695"/>
      <c r="G141" s="694"/>
      <c r="H141" s="694"/>
      <c r="I141" s="671"/>
      <c r="J141" s="671"/>
      <c r="K141" s="613"/>
      <c r="L141" s="696"/>
    </row>
    <row r="142" spans="1:12" ht="50.25" customHeight="1" x14ac:dyDescent="0.2">
      <c r="A142" s="671"/>
      <c r="C142" s="694"/>
      <c r="D142" s="694"/>
      <c r="E142" s="694"/>
      <c r="F142" s="695"/>
      <c r="G142" s="694"/>
      <c r="H142" s="694"/>
      <c r="I142" s="671"/>
      <c r="J142" s="671"/>
      <c r="K142" s="613"/>
      <c r="L142" s="696"/>
    </row>
    <row r="143" spans="1:12" ht="50.25" customHeight="1" x14ac:dyDescent="0.2">
      <c r="A143" s="671"/>
      <c r="C143" s="694"/>
      <c r="D143" s="694"/>
      <c r="E143" s="694"/>
      <c r="F143" s="695"/>
      <c r="G143" s="694"/>
      <c r="H143" s="694"/>
      <c r="I143" s="671"/>
      <c r="J143" s="671"/>
      <c r="K143" s="613"/>
      <c r="L143" s="696"/>
    </row>
    <row r="144" spans="1:12" ht="50.25" customHeight="1" x14ac:dyDescent="0.2">
      <c r="A144" s="671"/>
      <c r="C144" s="694"/>
      <c r="D144" s="694"/>
      <c r="E144" s="694"/>
      <c r="F144" s="695"/>
      <c r="G144" s="694"/>
      <c r="H144" s="694"/>
      <c r="I144" s="671"/>
      <c r="J144" s="671"/>
      <c r="K144" s="613"/>
      <c r="L144" s="696"/>
    </row>
    <row r="145" spans="1:12" ht="50.25" customHeight="1" x14ac:dyDescent="0.2">
      <c r="A145" s="671"/>
      <c r="C145" s="694"/>
      <c r="D145" s="694"/>
      <c r="E145" s="694"/>
      <c r="F145" s="695"/>
      <c r="G145" s="694"/>
      <c r="H145" s="694"/>
      <c r="I145" s="671"/>
      <c r="J145" s="671"/>
      <c r="K145" s="613"/>
      <c r="L145" s="696"/>
    </row>
    <row r="146" spans="1:12" ht="50.25" customHeight="1" x14ac:dyDescent="0.2">
      <c r="A146" s="671"/>
      <c r="C146" s="694"/>
      <c r="D146" s="694"/>
      <c r="E146" s="694"/>
      <c r="F146" s="695"/>
      <c r="G146" s="694"/>
      <c r="H146" s="694"/>
      <c r="I146" s="671"/>
      <c r="J146" s="671"/>
      <c r="K146" s="613"/>
      <c r="L146" s="696"/>
    </row>
    <row r="147" spans="1:12" ht="50.25" customHeight="1" x14ac:dyDescent="0.2">
      <c r="A147" s="671"/>
      <c r="C147" s="694"/>
      <c r="D147" s="694"/>
      <c r="E147" s="694"/>
      <c r="F147" s="695"/>
      <c r="G147" s="694"/>
      <c r="H147" s="694"/>
      <c r="I147" s="671"/>
      <c r="J147" s="671"/>
      <c r="K147" s="613"/>
      <c r="L147" s="696"/>
    </row>
    <row r="148" spans="1:12" ht="50.25" customHeight="1" x14ac:dyDescent="0.2">
      <c r="A148" s="671"/>
      <c r="C148" s="694"/>
      <c r="D148" s="694"/>
      <c r="E148" s="694"/>
      <c r="F148" s="695"/>
      <c r="G148" s="694"/>
      <c r="H148" s="694"/>
      <c r="I148" s="671"/>
      <c r="J148" s="671"/>
      <c r="K148" s="613"/>
      <c r="L148" s="696"/>
    </row>
    <row r="149" spans="1:12" ht="50.25" customHeight="1" x14ac:dyDescent="0.2">
      <c r="A149" s="671"/>
      <c r="C149" s="694"/>
      <c r="D149" s="694"/>
      <c r="E149" s="694"/>
      <c r="F149" s="695"/>
      <c r="G149" s="694"/>
      <c r="H149" s="694"/>
      <c r="I149" s="671"/>
      <c r="J149" s="671"/>
      <c r="K149" s="613"/>
      <c r="L149" s="696"/>
    </row>
    <row r="150" spans="1:12" ht="50.25" customHeight="1" x14ac:dyDescent="0.2">
      <c r="A150" s="671"/>
      <c r="C150" s="694"/>
      <c r="D150" s="694"/>
      <c r="E150" s="694"/>
      <c r="F150" s="695"/>
      <c r="G150" s="694"/>
      <c r="H150" s="694"/>
      <c r="I150" s="671"/>
      <c r="J150" s="671"/>
      <c r="K150" s="613"/>
      <c r="L150" s="696"/>
    </row>
    <row r="151" spans="1:12" ht="50.25" customHeight="1" x14ac:dyDescent="0.2">
      <c r="A151" s="671"/>
      <c r="C151" s="694"/>
      <c r="D151" s="694"/>
      <c r="E151" s="694"/>
      <c r="F151" s="695"/>
      <c r="G151" s="694"/>
      <c r="H151" s="694"/>
      <c r="I151" s="671"/>
      <c r="J151" s="671"/>
      <c r="K151" s="613"/>
      <c r="L151" s="696"/>
    </row>
    <row r="152" spans="1:12" ht="50.25" customHeight="1" x14ac:dyDescent="0.2">
      <c r="A152" s="671"/>
      <c r="C152" s="694"/>
      <c r="D152" s="694"/>
      <c r="E152" s="694"/>
      <c r="F152" s="695"/>
      <c r="G152" s="694"/>
      <c r="H152" s="694"/>
      <c r="I152" s="671"/>
      <c r="J152" s="671"/>
      <c r="K152" s="613"/>
      <c r="L152" s="696"/>
    </row>
    <row r="153" spans="1:12" ht="50.25" customHeight="1" x14ac:dyDescent="0.2">
      <c r="A153" s="671"/>
      <c r="C153" s="694"/>
      <c r="D153" s="694"/>
      <c r="E153" s="694"/>
      <c r="F153" s="695"/>
      <c r="G153" s="694"/>
      <c r="H153" s="694"/>
      <c r="I153" s="671"/>
      <c r="J153" s="671"/>
      <c r="K153" s="613"/>
      <c r="L153" s="696"/>
    </row>
    <row r="154" spans="1:12" ht="50.25" customHeight="1" x14ac:dyDescent="0.2">
      <c r="A154" s="671"/>
      <c r="C154" s="694"/>
      <c r="D154" s="694"/>
      <c r="E154" s="694"/>
      <c r="F154" s="695"/>
      <c r="G154" s="694"/>
      <c r="H154" s="694"/>
      <c r="I154" s="671"/>
      <c r="J154" s="671"/>
      <c r="K154" s="613"/>
      <c r="L154" s="696"/>
    </row>
    <row r="155" spans="1:12" ht="50.25" customHeight="1" x14ac:dyDescent="0.2">
      <c r="A155" s="671"/>
      <c r="C155" s="694"/>
      <c r="D155" s="694"/>
      <c r="E155" s="694"/>
      <c r="F155" s="695"/>
      <c r="G155" s="694"/>
      <c r="H155" s="694"/>
      <c r="I155" s="671"/>
      <c r="J155" s="671"/>
      <c r="K155" s="613"/>
      <c r="L155" s="696"/>
    </row>
    <row r="156" spans="1:12" ht="50.25" customHeight="1" x14ac:dyDescent="0.2">
      <c r="A156" s="671"/>
      <c r="C156" s="694"/>
      <c r="D156" s="694"/>
      <c r="E156" s="694"/>
      <c r="F156" s="695"/>
      <c r="G156" s="694"/>
      <c r="H156" s="694"/>
      <c r="I156" s="671"/>
      <c r="J156" s="671"/>
      <c r="K156" s="613"/>
      <c r="L156" s="592"/>
    </row>
    <row r="157" spans="1:12" ht="50.25" customHeight="1" x14ac:dyDescent="0.2">
      <c r="A157" s="671"/>
      <c r="C157" s="694"/>
      <c r="D157" s="694"/>
      <c r="E157" s="694"/>
      <c r="F157" s="695"/>
      <c r="G157" s="694"/>
      <c r="H157" s="694"/>
      <c r="I157" s="671"/>
      <c r="J157" s="671"/>
      <c r="K157" s="613"/>
      <c r="L157" s="592"/>
    </row>
    <row r="158" spans="1:12" ht="50.25" customHeight="1" x14ac:dyDescent="0.2">
      <c r="A158" s="671"/>
      <c r="C158" s="694"/>
      <c r="D158" s="694"/>
      <c r="E158" s="694"/>
      <c r="F158" s="695"/>
      <c r="G158" s="694"/>
      <c r="H158" s="694"/>
      <c r="I158" s="671"/>
      <c r="J158" s="671"/>
      <c r="K158" s="613"/>
      <c r="L158" s="592"/>
    </row>
    <row r="159" spans="1:12" ht="50.25" customHeight="1" x14ac:dyDescent="0.2">
      <c r="A159" s="671"/>
      <c r="C159" s="694"/>
      <c r="D159" s="694"/>
      <c r="E159" s="694"/>
      <c r="F159" s="695"/>
      <c r="G159" s="694"/>
      <c r="H159" s="694"/>
      <c r="I159" s="671"/>
      <c r="J159" s="671"/>
      <c r="K159" s="613"/>
      <c r="L159" s="592"/>
    </row>
    <row r="160" spans="1:12" ht="50.25" customHeight="1" x14ac:dyDescent="0.2">
      <c r="A160" s="671"/>
      <c r="C160" s="694"/>
      <c r="D160" s="694"/>
      <c r="E160" s="694"/>
      <c r="F160" s="695"/>
      <c r="G160" s="694"/>
      <c r="H160" s="694"/>
      <c r="I160" s="671"/>
      <c r="J160" s="671"/>
      <c r="K160" s="613"/>
      <c r="L160" s="592"/>
    </row>
    <row r="161" spans="1:12" ht="50.25" customHeight="1" x14ac:dyDescent="0.2">
      <c r="A161" s="671"/>
      <c r="C161" s="694"/>
      <c r="D161" s="694"/>
      <c r="E161" s="694"/>
      <c r="F161" s="695"/>
      <c r="G161" s="694"/>
      <c r="H161" s="694"/>
      <c r="I161" s="671"/>
      <c r="J161" s="671"/>
      <c r="K161" s="613"/>
      <c r="L161" s="592"/>
    </row>
    <row r="162" spans="1:12" ht="50.25" customHeight="1" x14ac:dyDescent="0.2">
      <c r="A162" s="671"/>
      <c r="C162" s="694"/>
      <c r="D162" s="694"/>
      <c r="E162" s="694"/>
      <c r="F162" s="695"/>
      <c r="G162" s="694"/>
      <c r="H162" s="694"/>
      <c r="I162" s="671"/>
      <c r="J162" s="671"/>
      <c r="K162" s="613"/>
      <c r="L162" s="592"/>
    </row>
    <row r="163" spans="1:12" ht="50.25" customHeight="1" x14ac:dyDescent="0.2">
      <c r="A163" s="671"/>
      <c r="C163" s="694"/>
      <c r="D163" s="694"/>
      <c r="E163" s="694"/>
      <c r="F163" s="695"/>
      <c r="G163" s="694"/>
      <c r="H163" s="694"/>
      <c r="I163" s="671"/>
      <c r="J163" s="671"/>
      <c r="K163" s="613"/>
      <c r="L163" s="592"/>
    </row>
    <row r="164" spans="1:12" ht="50.25" customHeight="1" x14ac:dyDescent="0.2">
      <c r="A164" s="671"/>
      <c r="C164" s="694"/>
      <c r="D164" s="694"/>
      <c r="E164" s="694"/>
      <c r="F164" s="695"/>
      <c r="G164" s="694"/>
      <c r="H164" s="694"/>
      <c r="I164" s="671"/>
      <c r="J164" s="671"/>
      <c r="K164" s="613"/>
      <c r="L164" s="592"/>
    </row>
    <row r="165" spans="1:12" ht="50.25" customHeight="1" x14ac:dyDescent="0.2">
      <c r="A165" s="671"/>
      <c r="C165" s="694"/>
      <c r="D165" s="694"/>
      <c r="E165" s="694"/>
      <c r="F165" s="695"/>
      <c r="G165" s="694"/>
      <c r="H165" s="694"/>
      <c r="I165" s="671"/>
      <c r="J165" s="671"/>
      <c r="K165" s="613"/>
      <c r="L165" s="592"/>
    </row>
    <row r="166" spans="1:12" ht="50.25" customHeight="1" x14ac:dyDescent="0.2">
      <c r="A166" s="671"/>
      <c r="C166" s="694"/>
      <c r="D166" s="694"/>
      <c r="E166" s="694"/>
      <c r="F166" s="695"/>
      <c r="G166" s="694"/>
      <c r="H166" s="694"/>
      <c r="I166" s="671"/>
      <c r="J166" s="671"/>
      <c r="K166" s="613"/>
      <c r="L166" s="592"/>
    </row>
    <row r="167" spans="1:12" ht="50.25" customHeight="1" x14ac:dyDescent="0.2">
      <c r="A167" s="671"/>
      <c r="C167" s="694"/>
      <c r="D167" s="694"/>
      <c r="E167" s="694"/>
      <c r="F167" s="695"/>
      <c r="G167" s="694"/>
      <c r="H167" s="694"/>
      <c r="I167" s="671"/>
      <c r="J167" s="671"/>
      <c r="K167" s="613"/>
      <c r="L167" s="592"/>
    </row>
    <row r="168" spans="1:12" ht="50.25" customHeight="1" x14ac:dyDescent="0.2">
      <c r="A168" s="671"/>
      <c r="C168" s="694"/>
      <c r="D168" s="694"/>
      <c r="E168" s="694"/>
      <c r="F168" s="695"/>
      <c r="G168" s="694"/>
      <c r="H168" s="694"/>
      <c r="I168" s="671"/>
      <c r="J168" s="671"/>
      <c r="K168" s="613"/>
      <c r="L168" s="592"/>
    </row>
  </sheetData>
  <mergeCells count="145">
    <mergeCell ref="A88:J88"/>
    <mergeCell ref="A89:J93"/>
    <mergeCell ref="F103:G103"/>
    <mergeCell ref="E76:F76"/>
    <mergeCell ref="G76:J76"/>
    <mergeCell ref="E77:F77"/>
    <mergeCell ref="G77:J77"/>
    <mergeCell ref="E78:F78"/>
    <mergeCell ref="G78:J78"/>
    <mergeCell ref="A86:C86"/>
    <mergeCell ref="E86:F86"/>
    <mergeCell ref="G86:J86"/>
    <mergeCell ref="A95:J95"/>
    <mergeCell ref="A87:J87"/>
    <mergeCell ref="E79:F79"/>
    <mergeCell ref="G79:J79"/>
    <mergeCell ref="A80:C80"/>
    <mergeCell ref="E80:H80"/>
    <mergeCell ref="E82:F82"/>
    <mergeCell ref="G82:J82"/>
    <mergeCell ref="E83:F83"/>
    <mergeCell ref="G83:J83"/>
    <mergeCell ref="A81:C81"/>
    <mergeCell ref="E84:F84"/>
    <mergeCell ref="G84:J84"/>
    <mergeCell ref="E85:F85"/>
    <mergeCell ref="E71:F71"/>
    <mergeCell ref="G71:J71"/>
    <mergeCell ref="A72:C72"/>
    <mergeCell ref="E72:J72"/>
    <mergeCell ref="E74:F74"/>
    <mergeCell ref="G74:J74"/>
    <mergeCell ref="E75:F75"/>
    <mergeCell ref="G75:J75"/>
    <mergeCell ref="A73:C73"/>
    <mergeCell ref="G85:J85"/>
    <mergeCell ref="E66:F66"/>
    <mergeCell ref="G66:J66"/>
    <mergeCell ref="E67:F67"/>
    <mergeCell ref="G67:J67"/>
    <mergeCell ref="E68:F68"/>
    <mergeCell ref="G68:J68"/>
    <mergeCell ref="E69:F69"/>
    <mergeCell ref="G69:J69"/>
    <mergeCell ref="E70:F70"/>
    <mergeCell ref="G70:J70"/>
    <mergeCell ref="E62:F62"/>
    <mergeCell ref="G62:J62"/>
    <mergeCell ref="E63:F63"/>
    <mergeCell ref="G63:J63"/>
    <mergeCell ref="E64:F64"/>
    <mergeCell ref="G64:J64"/>
    <mergeCell ref="E65:F65"/>
    <mergeCell ref="G65:J65"/>
    <mergeCell ref="A59:C59"/>
    <mergeCell ref="E56:F56"/>
    <mergeCell ref="G56:J56"/>
    <mergeCell ref="E57:F57"/>
    <mergeCell ref="G57:J57"/>
    <mergeCell ref="A58:C58"/>
    <mergeCell ref="E58:J58"/>
    <mergeCell ref="E60:F60"/>
    <mergeCell ref="G60:J60"/>
    <mergeCell ref="E61:F61"/>
    <mergeCell ref="G61:J61"/>
    <mergeCell ref="E51:F51"/>
    <mergeCell ref="G51:J51"/>
    <mergeCell ref="A52:C52"/>
    <mergeCell ref="E52:J52"/>
    <mergeCell ref="E54:F54"/>
    <mergeCell ref="G54:J54"/>
    <mergeCell ref="E55:F55"/>
    <mergeCell ref="G55:J55"/>
    <mergeCell ref="A53:C53"/>
    <mergeCell ref="E47:F47"/>
    <mergeCell ref="G47:J47"/>
    <mergeCell ref="E48:F48"/>
    <mergeCell ref="G48:J48"/>
    <mergeCell ref="E49:F49"/>
    <mergeCell ref="G49:J49"/>
    <mergeCell ref="E50:F50"/>
    <mergeCell ref="G50:J50"/>
    <mergeCell ref="A46:C46"/>
    <mergeCell ref="E41:F41"/>
    <mergeCell ref="G41:J41"/>
    <mergeCell ref="E42:F42"/>
    <mergeCell ref="G42:J42"/>
    <mergeCell ref="G45:J45"/>
    <mergeCell ref="E43:F43"/>
    <mergeCell ref="G43:J43"/>
    <mergeCell ref="E44:F44"/>
    <mergeCell ref="G44:J44"/>
    <mergeCell ref="F33:J33"/>
    <mergeCell ref="F34:J34"/>
    <mergeCell ref="A36:J36"/>
    <mergeCell ref="E38:F38"/>
    <mergeCell ref="G38:J38"/>
    <mergeCell ref="A37:C37"/>
    <mergeCell ref="E39:F39"/>
    <mergeCell ref="G39:J39"/>
    <mergeCell ref="E40:F40"/>
    <mergeCell ref="G40:J40"/>
    <mergeCell ref="F23:J23"/>
    <mergeCell ref="F24:J24"/>
    <mergeCell ref="F25:J25"/>
    <mergeCell ref="F26:J26"/>
    <mergeCell ref="F27:J27"/>
    <mergeCell ref="F28:J28"/>
    <mergeCell ref="A30:J30"/>
    <mergeCell ref="A31:J31"/>
    <mergeCell ref="F32:J32"/>
    <mergeCell ref="F29:J29"/>
    <mergeCell ref="F14:J14"/>
    <mergeCell ref="F15:J15"/>
    <mergeCell ref="F16:J16"/>
    <mergeCell ref="F17:J17"/>
    <mergeCell ref="F18:J18"/>
    <mergeCell ref="F19:J19"/>
    <mergeCell ref="F20:J20"/>
    <mergeCell ref="A21:J21"/>
    <mergeCell ref="F22:J22"/>
    <mergeCell ref="A45:C45"/>
    <mergeCell ref="E45:F45"/>
    <mergeCell ref="A1:J1"/>
    <mergeCell ref="A2:C2"/>
    <mergeCell ref="E2:J2"/>
    <mergeCell ref="A3:C3"/>
    <mergeCell ref="E3:J3"/>
    <mergeCell ref="A4:C4"/>
    <mergeCell ref="E4:J4"/>
    <mergeCell ref="A5:C5"/>
    <mergeCell ref="E5:J5"/>
    <mergeCell ref="E6:J6"/>
    <mergeCell ref="A7:C7"/>
    <mergeCell ref="E7:J7"/>
    <mergeCell ref="A8:C8"/>
    <mergeCell ref="E8:J8"/>
    <mergeCell ref="A9:D9"/>
    <mergeCell ref="E9:F9"/>
    <mergeCell ref="G9:J9"/>
    <mergeCell ref="A11:J11"/>
    <mergeCell ref="A6:C6"/>
    <mergeCell ref="A12:C12"/>
    <mergeCell ref="F12:J13"/>
    <mergeCell ref="C13:D13"/>
  </mergeCells>
  <phoneticPr fontId="2" type="noConversion"/>
  <conditionalFormatting sqref="E42:F42">
    <cfRule type="containsText" dxfId="202" priority="62" stopIfTrue="1" operator="containsText" text="Mostly">
      <formula>NOT(ISERROR(SEARCH("Mostly",E42)))</formula>
    </cfRule>
  </conditionalFormatting>
  <conditionalFormatting sqref="E44:F44">
    <cfRule type="containsText" dxfId="201" priority="22" stopIfTrue="1" operator="containsText" text="Mostly">
      <formula>NOT(ISERROR(SEARCH("Mostly",E44)))</formula>
    </cfRule>
  </conditionalFormatting>
  <conditionalFormatting sqref="E44:F44">
    <cfRule type="cellIs" dxfId="200" priority="23" stopIfTrue="1" operator="equal">
      <formula>"Yes - completely"</formula>
    </cfRule>
    <cfRule type="cellIs" dxfId="199" priority="24" stopIfTrue="1" operator="equal">
      <formula>"No - not at all"</formula>
    </cfRule>
    <cfRule type="cellIs" dxfId="198" priority="25" stopIfTrue="1" operator="equal">
      <formula>"Partly"</formula>
    </cfRule>
  </conditionalFormatting>
  <conditionalFormatting sqref="E56:F56">
    <cfRule type="containsText" dxfId="197" priority="50" stopIfTrue="1" operator="containsText" text="Mostly">
      <formula>NOT(ISERROR(SEARCH("Mostly",E56)))</formula>
    </cfRule>
  </conditionalFormatting>
  <conditionalFormatting sqref="E56:F56">
    <cfRule type="cellIs" dxfId="196" priority="51" stopIfTrue="1" operator="equal">
      <formula>"Yes - completely"</formula>
    </cfRule>
    <cfRule type="cellIs" dxfId="195" priority="52" stopIfTrue="1" operator="equal">
      <formula>"No - not at all"</formula>
    </cfRule>
    <cfRule type="cellIs" dxfId="194" priority="53" stopIfTrue="1" operator="equal">
      <formula>"Partly"</formula>
    </cfRule>
  </conditionalFormatting>
  <conditionalFormatting sqref="E83:F85">
    <cfRule type="containsText" dxfId="193" priority="18" stopIfTrue="1" operator="containsText" text="Mostly">
      <formula>NOT(ISERROR(SEARCH("Mostly",E83)))</formula>
    </cfRule>
  </conditionalFormatting>
  <conditionalFormatting sqref="E83:F83">
    <cfRule type="cellIs" dxfId="192" priority="19" stopIfTrue="1" operator="equal">
      <formula>"Yes - completely"</formula>
    </cfRule>
    <cfRule type="cellIs" dxfId="191" priority="20" stopIfTrue="1" operator="equal">
      <formula>"No - not at all"</formula>
    </cfRule>
    <cfRule type="cellIs" dxfId="190" priority="21" stopIfTrue="1" operator="equal">
      <formula>"Partly"</formula>
    </cfRule>
  </conditionalFormatting>
  <conditionalFormatting sqref="E78:F78">
    <cfRule type="containsText" dxfId="189" priority="38" stopIfTrue="1" operator="containsText" text="Mostly">
      <formula>NOT(ISERROR(SEARCH("Mostly",E78)))</formula>
    </cfRule>
  </conditionalFormatting>
  <conditionalFormatting sqref="E78:F78">
    <cfRule type="cellIs" dxfId="188" priority="39" stopIfTrue="1" operator="equal">
      <formula>"Yes - completely"</formula>
    </cfRule>
    <cfRule type="cellIs" dxfId="187" priority="40" stopIfTrue="1" operator="equal">
      <formula>"No - not at all"</formula>
    </cfRule>
    <cfRule type="cellIs" dxfId="186" priority="41" stopIfTrue="1" operator="equal">
      <formula>"Partly"</formula>
    </cfRule>
  </conditionalFormatting>
  <conditionalFormatting sqref="E77:F77">
    <cfRule type="containsText" dxfId="185" priority="34" stopIfTrue="1" operator="containsText" text="Mostly">
      <formula>NOT(ISERROR(SEARCH("Mostly",E77)))</formula>
    </cfRule>
  </conditionalFormatting>
  <conditionalFormatting sqref="E77:F77">
    <cfRule type="cellIs" dxfId="184" priority="35" stopIfTrue="1" operator="equal">
      <formula>"Yes - completely"</formula>
    </cfRule>
    <cfRule type="cellIs" dxfId="183" priority="36" stopIfTrue="1" operator="equal">
      <formula>"No - not at all"</formula>
    </cfRule>
    <cfRule type="cellIs" dxfId="182" priority="37" stopIfTrue="1" operator="equal">
      <formula>"Partly"</formula>
    </cfRule>
  </conditionalFormatting>
  <conditionalFormatting sqref="E75:F78">
    <cfRule type="containsText" dxfId="181" priority="26" stopIfTrue="1" operator="containsText" text="Mostly">
      <formula>NOT(ISERROR(SEARCH("Mostly",E75)))</formula>
    </cfRule>
  </conditionalFormatting>
  <conditionalFormatting sqref="E75">
    <cfRule type="cellIs" dxfId="180" priority="27" stopIfTrue="1" operator="equal">
      <formula>"Yes - completely"</formula>
    </cfRule>
    <cfRule type="cellIs" dxfId="179" priority="28" stopIfTrue="1" operator="equal">
      <formula>"No - not at all"</formula>
    </cfRule>
    <cfRule type="cellIs" dxfId="178" priority="29" stopIfTrue="1" operator="equal">
      <formula>"Partly"</formula>
    </cfRule>
  </conditionalFormatting>
  <conditionalFormatting sqref="E23:F23 E25:F25 E27:F27">
    <cfRule type="cellIs" dxfId="177" priority="72" stopIfTrue="1" operator="equal">
      <formula>"Yes"</formula>
    </cfRule>
  </conditionalFormatting>
  <conditionalFormatting sqref="E23:F23 E25:F25 E27:F27">
    <cfRule type="cellIs" dxfId="176" priority="71" stopIfTrue="1" operator="equal">
      <formula>"No"</formula>
    </cfRule>
  </conditionalFormatting>
  <conditionalFormatting sqref="E38:F41 E54:F54 E74:F74 E82 E79:F79 E60:F69 E47:F47 E45:F45 E50:F51 E57:F57 E71:F71">
    <cfRule type="containsText" dxfId="175" priority="70" stopIfTrue="1" operator="containsText" text="Mostly">
      <formula>NOT(ISERROR(SEARCH("Mostly",E38)))</formula>
    </cfRule>
  </conditionalFormatting>
  <conditionalFormatting sqref="E74:F74 E82:F82 E54:F54 E47 E38:F41 E79:F79 E60:F69 E50:F51 E45:F45 E57:F57 E71:F71">
    <cfRule type="cellIs" dxfId="174" priority="73" stopIfTrue="1" operator="equal">
      <formula>"Yes - completely"</formula>
    </cfRule>
    <cfRule type="cellIs" dxfId="173" priority="74" stopIfTrue="1" operator="equal">
      <formula>"No - not at all"</formula>
    </cfRule>
    <cfRule type="cellIs" dxfId="172" priority="75" stopIfTrue="1" operator="equal">
      <formula>"Partly"</formula>
    </cfRule>
  </conditionalFormatting>
  <conditionalFormatting sqref="E20">
    <cfRule type="cellIs" dxfId="171" priority="69" stopIfTrue="1" operator="equal">
      <formula>"Yes"</formula>
    </cfRule>
  </conditionalFormatting>
  <conditionalFormatting sqref="E20">
    <cfRule type="cellIs" dxfId="170" priority="68" stopIfTrue="1" operator="equal">
      <formula>"No"</formula>
    </cfRule>
  </conditionalFormatting>
  <conditionalFormatting sqref="E19:E20">
    <cfRule type="cellIs" dxfId="169" priority="66" stopIfTrue="1" operator="equal">
      <formula>"No"</formula>
    </cfRule>
    <cfRule type="cellIs" dxfId="168" priority="67" stopIfTrue="1" operator="equal">
      <formula>"Yes"</formula>
    </cfRule>
  </conditionalFormatting>
  <conditionalFormatting sqref="E42:F42">
    <cfRule type="cellIs" dxfId="167" priority="63" stopIfTrue="1" operator="equal">
      <formula>"Yes - completely"</formula>
    </cfRule>
    <cfRule type="cellIs" dxfId="166" priority="64" stopIfTrue="1" operator="equal">
      <formula>"No - not at all"</formula>
    </cfRule>
    <cfRule type="cellIs" dxfId="165" priority="65" stopIfTrue="1" operator="equal">
      <formula>"Partly"</formula>
    </cfRule>
  </conditionalFormatting>
  <conditionalFormatting sqref="E49:F49">
    <cfRule type="containsText" dxfId="164" priority="58" stopIfTrue="1" operator="containsText" text="Mostly">
      <formula>NOT(ISERROR(SEARCH("Mostly",E49)))</formula>
    </cfRule>
  </conditionalFormatting>
  <conditionalFormatting sqref="E49:F49">
    <cfRule type="cellIs" dxfId="163" priority="59" stopIfTrue="1" operator="equal">
      <formula>"Yes - completely"</formula>
    </cfRule>
    <cfRule type="cellIs" dxfId="162" priority="60" stopIfTrue="1" operator="equal">
      <formula>"No - not at all"</formula>
    </cfRule>
    <cfRule type="cellIs" dxfId="161" priority="61" stopIfTrue="1" operator="equal">
      <formula>"Partly"</formula>
    </cfRule>
  </conditionalFormatting>
  <conditionalFormatting sqref="E48:F49">
    <cfRule type="containsText" dxfId="160" priority="54" stopIfTrue="1" operator="containsText" text="Mostly">
      <formula>NOT(ISERROR(SEARCH("Mostly",E48)))</formula>
    </cfRule>
  </conditionalFormatting>
  <conditionalFormatting sqref="E48:F48">
    <cfRule type="cellIs" dxfId="159" priority="55" stopIfTrue="1" operator="equal">
      <formula>"Yes - completely"</formula>
    </cfRule>
    <cfRule type="cellIs" dxfId="158" priority="56" stopIfTrue="1" operator="equal">
      <formula>"No - not at all"</formula>
    </cfRule>
    <cfRule type="cellIs" dxfId="157" priority="57" stopIfTrue="1" operator="equal">
      <formula>"Partly"</formula>
    </cfRule>
  </conditionalFormatting>
  <conditionalFormatting sqref="E55:F56">
    <cfRule type="containsText" dxfId="156" priority="46" stopIfTrue="1" operator="containsText" text="Mostly">
      <formula>NOT(ISERROR(SEARCH("Mostly",E55)))</formula>
    </cfRule>
  </conditionalFormatting>
  <conditionalFormatting sqref="E55:F55">
    <cfRule type="cellIs" dxfId="155" priority="47" stopIfTrue="1" operator="equal">
      <formula>"Yes - completely"</formula>
    </cfRule>
    <cfRule type="cellIs" dxfId="154" priority="48" stopIfTrue="1" operator="equal">
      <formula>"No - not at all"</formula>
    </cfRule>
    <cfRule type="cellIs" dxfId="153" priority="49" stopIfTrue="1" operator="equal">
      <formula>"Partly"</formula>
    </cfRule>
  </conditionalFormatting>
  <conditionalFormatting sqref="E70:F70">
    <cfRule type="containsText" dxfId="152" priority="42" stopIfTrue="1" operator="containsText" text="Mostly">
      <formula>NOT(ISERROR(SEARCH("Mostly",E70)))</formula>
    </cfRule>
  </conditionalFormatting>
  <conditionalFormatting sqref="E70:F70">
    <cfRule type="cellIs" dxfId="151" priority="43" stopIfTrue="1" operator="equal">
      <formula>"Yes - completely"</formula>
    </cfRule>
    <cfRule type="cellIs" dxfId="150" priority="44" stopIfTrue="1" operator="equal">
      <formula>"No - not at all"</formula>
    </cfRule>
    <cfRule type="cellIs" dxfId="149" priority="45" stopIfTrue="1" operator="equal">
      <formula>"Partly"</formula>
    </cfRule>
  </conditionalFormatting>
  <conditionalFormatting sqref="E76:F76">
    <cfRule type="containsText" dxfId="148" priority="30" stopIfTrue="1" operator="containsText" text="Mostly">
      <formula>NOT(ISERROR(SEARCH("Mostly",E76)))</formula>
    </cfRule>
  </conditionalFormatting>
  <conditionalFormatting sqref="E76:F76">
    <cfRule type="cellIs" dxfId="147" priority="31" stopIfTrue="1" operator="equal">
      <formula>"Yes - completely"</formula>
    </cfRule>
    <cfRule type="cellIs" dxfId="146" priority="32" stopIfTrue="1" operator="equal">
      <formula>"No - not at all"</formula>
    </cfRule>
    <cfRule type="cellIs" dxfId="145" priority="33" stopIfTrue="1" operator="equal">
      <formula>"Partly"</formula>
    </cfRule>
  </conditionalFormatting>
  <conditionalFormatting sqref="E43:F43">
    <cfRule type="containsText" dxfId="144" priority="9" operator="containsText" text="3=more than 50%">
      <formula>NOT(ISERROR(SEARCH("3=more than 50%",E43)))</formula>
    </cfRule>
    <cfRule type="containsText" dxfId="143" priority="10" operator="containsText" text="2=less than 50%">
      <formula>NOT(ISERROR(SEARCH("2=less than 50%",E43)))</formula>
    </cfRule>
    <cfRule type="containsText" dxfId="142" priority="11" operator="containsText" text="4=100%">
      <formula>NOT(ISERROR(SEARCH("4=100%",E43)))</formula>
    </cfRule>
    <cfRule type="containsText" dxfId="141" priority="12" operator="containsText" text="1=0">
      <formula>NOT(ISERROR(SEARCH("1=0",E43)))</formula>
    </cfRule>
    <cfRule type="containsText" dxfId="140" priority="13" operator="containsText" text="4=100%">
      <formula>NOT(ISERROR(SEARCH("4=100%",E43)))</formula>
    </cfRule>
    <cfRule type="containsText" dxfId="139" priority="14" stopIfTrue="1" operator="containsText" text="Mostly">
      <formula>NOT(ISERROR(SEARCH("Mostly",E43)))</formula>
    </cfRule>
  </conditionalFormatting>
  <conditionalFormatting sqref="E43:F43">
    <cfRule type="cellIs" dxfId="138" priority="15" stopIfTrue="1" operator="equal">
      <formula>"Yes - completely"</formula>
    </cfRule>
    <cfRule type="cellIs" dxfId="137" priority="16" stopIfTrue="1" operator="equal">
      <formula>"No - not at all"</formula>
    </cfRule>
    <cfRule type="cellIs" dxfId="136" priority="17" stopIfTrue="1" operator="equal">
      <formula>"Partly"</formula>
    </cfRule>
  </conditionalFormatting>
  <conditionalFormatting sqref="E84:F84">
    <cfRule type="cellIs" dxfId="135" priority="6" stopIfTrue="1" operator="equal">
      <formula>"Yes - completely"</formula>
    </cfRule>
    <cfRule type="cellIs" dxfId="134" priority="7" stopIfTrue="1" operator="equal">
      <formula>"No - not at all"</formula>
    </cfRule>
    <cfRule type="cellIs" dxfId="133" priority="8" stopIfTrue="1" operator="equal">
      <formula>"Partly"</formula>
    </cfRule>
  </conditionalFormatting>
  <conditionalFormatting sqref="E85:F85">
    <cfRule type="cellIs" dxfId="132" priority="2" stopIfTrue="1" operator="equal">
      <formula>"Yes - completely"</formula>
    </cfRule>
    <cfRule type="cellIs" dxfId="131" priority="3" stopIfTrue="1" operator="equal">
      <formula>"No - not at all"</formula>
    </cfRule>
    <cfRule type="cellIs" dxfId="130" priority="4" stopIfTrue="1" operator="equal">
      <formula>"Partly"</formula>
    </cfRule>
  </conditionalFormatting>
  <dataValidations count="3">
    <dataValidation type="list" allowBlank="1" showInputMessage="1" showErrorMessage="1" sqref="E43:F43" xr:uid="{00000000-0002-0000-1A00-000000000000}">
      <formula1>"1=0, 2=less than 50%, 3=more than 50%, 4=100%,N/A"</formula1>
    </dataValidation>
    <dataValidation type="list" allowBlank="1" showInputMessage="1" showErrorMessage="1" sqref="E19:E20" xr:uid="{00000000-0002-0000-1A00-000001000000}">
      <formula1>"Yes, No"</formula1>
    </dataValidation>
    <dataValidation type="list" allowBlank="1" showInputMessage="1" showErrorMessage="1" sqref="E76:F79 E74:F74 E47:F51 E75 E60:E71 F60:F64 E54:F57 F66:F71 E44:F45 E38:F42 E82:F85" xr:uid="{00000000-0002-0000-1A00-000002000000}">
      <formula1>"Yes - completely,Mostly,Partly,No - not at all,N/A"</formula1>
    </dataValidation>
  </dataValidations>
  <printOptions horizontalCentered="1"/>
  <pageMargins left="0.74803149606299202" right="0.74803149606299202" top="0.88582677165354295" bottom="0.88582677165354295" header="0.511811023622047" footer="0.511811023622047"/>
  <pageSetup paperSize="9" scale="10"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9153" r:id="rId4" name="Button 1">
              <controlPr defaultSize="0" print="0" autoFill="0" autoPict="0" macro="[0]!Print_SP">
                <anchor moveWithCells="1" sizeWithCells="1">
                  <from>
                    <xdr:col>10</xdr:col>
                    <xdr:colOff>1390650</xdr:colOff>
                    <xdr:row>0</xdr:row>
                    <xdr:rowOff>114300</xdr:rowOff>
                  </from>
                  <to>
                    <xdr:col>10</xdr:col>
                    <xdr:colOff>3219450</xdr:colOff>
                    <xdr:row>0</xdr:row>
                    <xdr:rowOff>476250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tabColor indexed="15"/>
    <pageSetUpPr fitToPage="1"/>
  </sheetPr>
  <dimension ref="A1:MA324"/>
  <sheetViews>
    <sheetView zoomScale="70" zoomScaleNormal="70" zoomScaleSheetLayoutView="75" workbookViewId="0">
      <selection activeCell="Z17" sqref="Z17"/>
    </sheetView>
  </sheetViews>
  <sheetFormatPr defaultColWidth="8.7109375" defaultRowHeight="12.75" x14ac:dyDescent="0.2"/>
  <cols>
    <col min="1" max="8" width="8.7109375" style="569" customWidth="1"/>
    <col min="9" max="10" width="14.28515625" style="569" customWidth="1"/>
    <col min="11" max="20" width="8.7109375" style="569" customWidth="1"/>
    <col min="21" max="21" width="3.42578125" style="569" customWidth="1"/>
    <col min="22" max="27" width="8.7109375" style="569"/>
    <col min="28" max="28" width="42.28515625" style="569" customWidth="1"/>
    <col min="29" max="29" width="8.7109375" style="568"/>
    <col min="30" max="30" width="21.7109375" style="568" hidden="1" customWidth="1"/>
    <col min="31" max="40" width="0" style="568" hidden="1" customWidth="1"/>
    <col min="41" max="41" width="6.42578125" style="568" hidden="1" customWidth="1"/>
    <col min="42" max="42" width="10.7109375" style="568" hidden="1" customWidth="1"/>
    <col min="43" max="43" width="0" style="568" hidden="1" customWidth="1"/>
    <col min="44" max="339" width="8.7109375" style="568"/>
    <col min="340" max="16384" width="8.7109375" style="569"/>
  </cols>
  <sheetData>
    <row r="1" spans="1:339" s="563" customFormat="1" ht="21" customHeight="1" x14ac:dyDescent="0.2">
      <c r="A1" s="1268" t="s">
        <v>100</v>
      </c>
      <c r="B1" s="1269"/>
      <c r="C1" s="1269"/>
      <c r="D1" s="1269"/>
      <c r="E1" s="1269"/>
      <c r="F1" s="1269"/>
      <c r="G1" s="1269"/>
      <c r="H1" s="1269"/>
      <c r="I1" s="1269"/>
      <c r="J1" s="1269"/>
      <c r="K1" s="1269"/>
      <c r="L1" s="1269"/>
      <c r="M1" s="1269"/>
      <c r="N1" s="1269"/>
      <c r="O1" s="1269"/>
      <c r="P1" s="1269"/>
      <c r="Q1" s="1269"/>
      <c r="R1" s="1269"/>
      <c r="S1" s="1269"/>
      <c r="T1" s="1269"/>
      <c r="U1" s="1270"/>
      <c r="V1" s="561"/>
      <c r="W1" s="561"/>
      <c r="X1" s="561"/>
      <c r="Y1" s="561"/>
      <c r="Z1" s="561"/>
      <c r="AA1" s="561"/>
      <c r="AB1" s="561"/>
      <c r="AC1" s="562"/>
      <c r="AD1" s="562"/>
      <c r="AE1" s="562"/>
      <c r="AF1" s="562"/>
      <c r="AG1" s="562"/>
      <c r="AH1" s="562"/>
      <c r="AI1" s="562"/>
      <c r="AJ1" s="562"/>
      <c r="AK1" s="562"/>
      <c r="AL1" s="562"/>
      <c r="AM1" s="562"/>
      <c r="AN1" s="562"/>
      <c r="AO1" s="562"/>
      <c r="AP1" s="562"/>
      <c r="AQ1" s="562"/>
      <c r="AR1" s="562"/>
      <c r="AS1" s="562"/>
      <c r="AT1" s="562"/>
      <c r="AU1" s="562"/>
      <c r="AV1" s="562"/>
      <c r="AW1" s="562"/>
      <c r="AX1" s="562"/>
      <c r="AY1" s="562"/>
      <c r="AZ1" s="562"/>
      <c r="BA1" s="562"/>
      <c r="BB1" s="562"/>
      <c r="BC1" s="562"/>
      <c r="BD1" s="562"/>
      <c r="BE1" s="562"/>
      <c r="BF1" s="562"/>
      <c r="BG1" s="562"/>
      <c r="BH1" s="562"/>
      <c r="BI1" s="562"/>
      <c r="BJ1" s="562"/>
      <c r="BK1" s="562"/>
      <c r="BL1" s="562"/>
      <c r="BM1" s="562"/>
      <c r="BN1" s="562"/>
      <c r="BO1" s="562"/>
      <c r="BP1" s="562"/>
      <c r="BQ1" s="562"/>
      <c r="BR1" s="562"/>
      <c r="BS1" s="562"/>
      <c r="BT1" s="562"/>
      <c r="BU1" s="562"/>
      <c r="BV1" s="562"/>
      <c r="BW1" s="562"/>
      <c r="BX1" s="562"/>
      <c r="BY1" s="562"/>
      <c r="BZ1" s="562"/>
      <c r="CA1" s="562"/>
      <c r="CB1" s="562"/>
      <c r="CC1" s="562"/>
      <c r="CD1" s="562"/>
      <c r="CE1" s="562"/>
      <c r="CF1" s="562"/>
      <c r="CG1" s="562"/>
      <c r="CH1" s="562"/>
      <c r="CI1" s="562"/>
      <c r="CJ1" s="562"/>
      <c r="CK1" s="562"/>
      <c r="CL1" s="562"/>
      <c r="CM1" s="562"/>
      <c r="CN1" s="562"/>
      <c r="CO1" s="562"/>
      <c r="CP1" s="562"/>
      <c r="CQ1" s="562"/>
      <c r="CR1" s="562"/>
      <c r="CS1" s="562"/>
      <c r="CT1" s="562"/>
      <c r="CU1" s="562"/>
      <c r="CV1" s="562"/>
      <c r="CW1" s="562"/>
      <c r="CX1" s="562"/>
      <c r="CY1" s="562"/>
      <c r="CZ1" s="562"/>
      <c r="DA1" s="562"/>
      <c r="DB1" s="562"/>
      <c r="DC1" s="562"/>
      <c r="DD1" s="562"/>
      <c r="DE1" s="562"/>
      <c r="DF1" s="562"/>
      <c r="DG1" s="562"/>
      <c r="DH1" s="562"/>
      <c r="DI1" s="562"/>
      <c r="DJ1" s="562"/>
      <c r="DK1" s="562"/>
      <c r="DL1" s="562"/>
      <c r="DM1" s="562"/>
      <c r="DN1" s="562"/>
      <c r="DO1" s="562"/>
      <c r="DP1" s="562"/>
      <c r="DQ1" s="562"/>
      <c r="DR1" s="562"/>
      <c r="DS1" s="562"/>
      <c r="DT1" s="562"/>
      <c r="DU1" s="562"/>
      <c r="DV1" s="562"/>
      <c r="DW1" s="562"/>
      <c r="DX1" s="562"/>
      <c r="DY1" s="562"/>
      <c r="DZ1" s="562"/>
      <c r="EA1" s="562"/>
      <c r="EB1" s="562"/>
      <c r="EC1" s="562"/>
      <c r="ED1" s="562"/>
      <c r="EE1" s="562"/>
      <c r="EF1" s="562"/>
      <c r="EG1" s="562"/>
      <c r="EH1" s="562"/>
      <c r="EI1" s="562"/>
      <c r="EJ1" s="562"/>
      <c r="EK1" s="562"/>
      <c r="EL1" s="562"/>
      <c r="EM1" s="562"/>
      <c r="EN1" s="562"/>
      <c r="EO1" s="562"/>
      <c r="EP1" s="562"/>
      <c r="EQ1" s="562"/>
      <c r="ER1" s="562"/>
      <c r="ES1" s="562"/>
      <c r="ET1" s="562"/>
      <c r="EU1" s="562"/>
      <c r="EV1" s="562"/>
      <c r="EW1" s="562"/>
      <c r="EX1" s="562"/>
      <c r="EY1" s="562"/>
      <c r="EZ1" s="562"/>
      <c r="FA1" s="562"/>
      <c r="FB1" s="562"/>
      <c r="FC1" s="562"/>
      <c r="FD1" s="562"/>
      <c r="FE1" s="562"/>
      <c r="FF1" s="562"/>
      <c r="FG1" s="562"/>
      <c r="FH1" s="562"/>
      <c r="FI1" s="562"/>
      <c r="FJ1" s="562"/>
      <c r="FK1" s="562"/>
      <c r="FL1" s="562"/>
      <c r="FM1" s="562"/>
      <c r="FN1" s="562"/>
      <c r="FO1" s="562"/>
      <c r="FP1" s="562"/>
      <c r="FQ1" s="562"/>
      <c r="FR1" s="562"/>
      <c r="FS1" s="562"/>
      <c r="FT1" s="562"/>
      <c r="FU1" s="562"/>
      <c r="FV1" s="562"/>
      <c r="FW1" s="562"/>
      <c r="FX1" s="562"/>
      <c r="FY1" s="562"/>
      <c r="FZ1" s="562"/>
      <c r="GA1" s="562"/>
      <c r="GB1" s="562"/>
      <c r="GC1" s="562"/>
      <c r="GD1" s="562"/>
      <c r="GE1" s="562"/>
      <c r="GF1" s="562"/>
      <c r="GG1" s="562"/>
      <c r="GH1" s="562"/>
      <c r="GI1" s="562"/>
      <c r="GJ1" s="562"/>
      <c r="GK1" s="562"/>
      <c r="GL1" s="562"/>
      <c r="GM1" s="562"/>
      <c r="GN1" s="562"/>
      <c r="GO1" s="562"/>
      <c r="GP1" s="562"/>
      <c r="GQ1" s="562"/>
      <c r="GR1" s="562"/>
      <c r="GS1" s="562"/>
      <c r="GT1" s="562"/>
      <c r="GU1" s="562"/>
      <c r="GV1" s="562"/>
      <c r="GW1" s="562"/>
      <c r="GX1" s="562"/>
      <c r="GY1" s="562"/>
      <c r="GZ1" s="562"/>
      <c r="HA1" s="562"/>
      <c r="HB1" s="562"/>
      <c r="HC1" s="562"/>
      <c r="HD1" s="562"/>
      <c r="HE1" s="562"/>
      <c r="HF1" s="562"/>
      <c r="HG1" s="562"/>
      <c r="HH1" s="562"/>
      <c r="HI1" s="562"/>
      <c r="HJ1" s="562"/>
      <c r="HK1" s="562"/>
      <c r="HL1" s="562"/>
      <c r="HM1" s="562"/>
      <c r="HN1" s="562"/>
      <c r="HO1" s="562"/>
      <c r="HP1" s="562"/>
      <c r="HQ1" s="562"/>
      <c r="HR1" s="562"/>
      <c r="HS1" s="562"/>
      <c r="HT1" s="562"/>
      <c r="HU1" s="562"/>
      <c r="HV1" s="562"/>
      <c r="HW1" s="562"/>
      <c r="HX1" s="562"/>
      <c r="HY1" s="562"/>
      <c r="HZ1" s="562"/>
      <c r="IA1" s="562"/>
      <c r="IB1" s="562"/>
      <c r="IC1" s="562"/>
      <c r="ID1" s="562"/>
      <c r="IE1" s="562"/>
      <c r="IF1" s="562"/>
      <c r="IG1" s="562"/>
      <c r="IH1" s="562"/>
      <c r="II1" s="562"/>
      <c r="IJ1" s="562"/>
      <c r="IK1" s="562"/>
      <c r="IL1" s="562"/>
      <c r="IM1" s="562"/>
      <c r="IN1" s="562"/>
      <c r="IO1" s="562"/>
      <c r="IP1" s="562"/>
      <c r="IQ1" s="562"/>
      <c r="IR1" s="562"/>
      <c r="IS1" s="562"/>
      <c r="IT1" s="562"/>
      <c r="IU1" s="562"/>
      <c r="IV1" s="562"/>
      <c r="IW1" s="562"/>
      <c r="IX1" s="562"/>
      <c r="IY1" s="562"/>
      <c r="IZ1" s="562"/>
      <c r="JA1" s="562"/>
      <c r="JB1" s="562"/>
      <c r="JC1" s="562"/>
      <c r="JD1" s="562"/>
      <c r="JE1" s="562"/>
      <c r="JF1" s="562"/>
      <c r="JG1" s="562"/>
      <c r="JH1" s="562"/>
      <c r="JI1" s="562"/>
      <c r="JJ1" s="562"/>
      <c r="JK1" s="562"/>
      <c r="JL1" s="562"/>
      <c r="JM1" s="562"/>
      <c r="JN1" s="562"/>
      <c r="JO1" s="562"/>
      <c r="JP1" s="562"/>
      <c r="JQ1" s="562"/>
      <c r="JR1" s="562"/>
      <c r="JS1" s="562"/>
      <c r="JT1" s="562"/>
      <c r="JU1" s="562"/>
      <c r="JV1" s="562"/>
      <c r="JW1" s="562"/>
      <c r="JX1" s="562"/>
      <c r="JY1" s="562"/>
      <c r="JZ1" s="562"/>
      <c r="KA1" s="562"/>
      <c r="KB1" s="562"/>
      <c r="KC1" s="562"/>
      <c r="KD1" s="562"/>
      <c r="KE1" s="562"/>
      <c r="KF1" s="562"/>
      <c r="KG1" s="562"/>
      <c r="KH1" s="562"/>
      <c r="KI1" s="562"/>
      <c r="KJ1" s="562"/>
      <c r="KK1" s="562"/>
      <c r="KL1" s="562"/>
      <c r="KM1" s="562"/>
      <c r="KN1" s="562"/>
      <c r="KO1" s="562"/>
      <c r="KP1" s="562"/>
      <c r="KQ1" s="562"/>
      <c r="KR1" s="562"/>
      <c r="KS1" s="562"/>
      <c r="KT1" s="562"/>
      <c r="KU1" s="562"/>
      <c r="KV1" s="562"/>
      <c r="KW1" s="562"/>
      <c r="KX1" s="562"/>
      <c r="KY1" s="562"/>
      <c r="KZ1" s="562"/>
      <c r="LA1" s="562"/>
      <c r="LB1" s="562"/>
      <c r="LC1" s="562"/>
      <c r="LD1" s="562"/>
      <c r="LE1" s="562"/>
      <c r="LF1" s="562"/>
      <c r="LG1" s="562"/>
      <c r="LH1" s="562"/>
      <c r="LI1" s="562"/>
      <c r="LJ1" s="562"/>
      <c r="LK1" s="562"/>
      <c r="LL1" s="562"/>
      <c r="LM1" s="562"/>
      <c r="LN1" s="562"/>
      <c r="LO1" s="562"/>
      <c r="LP1" s="562"/>
      <c r="LQ1" s="562"/>
      <c r="LR1" s="562"/>
      <c r="LS1" s="562"/>
      <c r="LT1" s="562"/>
      <c r="LU1" s="562"/>
      <c r="LV1" s="562"/>
      <c r="LW1" s="562"/>
      <c r="LX1" s="562"/>
      <c r="LY1" s="562"/>
      <c r="LZ1" s="562"/>
      <c r="MA1" s="562"/>
    </row>
    <row r="2" spans="1:339" s="563" customFormat="1" ht="21" customHeight="1" thickBot="1" x14ac:dyDescent="0.25">
      <c r="A2" s="1271"/>
      <c r="B2" s="1272"/>
      <c r="C2" s="1272"/>
      <c r="D2" s="1272"/>
      <c r="E2" s="1272"/>
      <c r="F2" s="1272"/>
      <c r="G2" s="1272"/>
      <c r="H2" s="1272"/>
      <c r="I2" s="1272"/>
      <c r="J2" s="1272"/>
      <c r="K2" s="1272"/>
      <c r="L2" s="1272"/>
      <c r="M2" s="1272"/>
      <c r="N2" s="1272"/>
      <c r="O2" s="1272"/>
      <c r="P2" s="1272"/>
      <c r="Q2" s="1272"/>
      <c r="R2" s="1272"/>
      <c r="S2" s="1272"/>
      <c r="T2" s="1272"/>
      <c r="U2" s="1273"/>
      <c r="V2" s="561"/>
      <c r="W2" s="561"/>
      <c r="X2" s="561"/>
      <c r="Y2" s="561"/>
      <c r="Z2" s="561"/>
      <c r="AA2" s="561"/>
      <c r="AB2" s="561"/>
      <c r="AC2" s="562"/>
      <c r="AD2" s="562"/>
      <c r="AE2" s="562"/>
      <c r="AF2" s="562"/>
      <c r="AG2" s="562"/>
      <c r="AH2" s="562"/>
      <c r="AI2" s="562"/>
      <c r="AJ2" s="562"/>
      <c r="AK2" s="562"/>
      <c r="AL2" s="562"/>
      <c r="AM2" s="562"/>
      <c r="AN2" s="562"/>
      <c r="AO2" s="562"/>
      <c r="AP2" s="562"/>
      <c r="AQ2" s="562"/>
      <c r="AR2" s="562"/>
      <c r="AS2" s="562"/>
      <c r="AT2" s="562"/>
      <c r="AU2" s="562"/>
      <c r="AV2" s="562"/>
      <c r="AW2" s="562"/>
      <c r="AX2" s="562"/>
      <c r="AY2" s="562"/>
      <c r="AZ2" s="562"/>
      <c r="BA2" s="562"/>
      <c r="BB2" s="562"/>
      <c r="BC2" s="562"/>
      <c r="BD2" s="562"/>
      <c r="BE2" s="562"/>
      <c r="BF2" s="562"/>
      <c r="BG2" s="562"/>
      <c r="BH2" s="562"/>
      <c r="BI2" s="562"/>
      <c r="BJ2" s="562"/>
      <c r="BK2" s="562"/>
      <c r="BL2" s="562"/>
      <c r="BM2" s="562"/>
      <c r="BN2" s="562"/>
      <c r="BO2" s="562"/>
      <c r="BP2" s="562"/>
      <c r="BQ2" s="562"/>
      <c r="BR2" s="562"/>
      <c r="BS2" s="562"/>
      <c r="BT2" s="562"/>
      <c r="BU2" s="562"/>
      <c r="BV2" s="562"/>
      <c r="BW2" s="562"/>
      <c r="BX2" s="562"/>
      <c r="BY2" s="562"/>
      <c r="BZ2" s="562"/>
      <c r="CA2" s="562"/>
      <c r="CB2" s="562"/>
      <c r="CC2" s="562"/>
      <c r="CD2" s="562"/>
      <c r="CE2" s="562"/>
      <c r="CF2" s="562"/>
      <c r="CG2" s="562"/>
      <c r="CH2" s="562"/>
      <c r="CI2" s="562"/>
      <c r="CJ2" s="562"/>
      <c r="CK2" s="562"/>
      <c r="CL2" s="562"/>
      <c r="CM2" s="562"/>
      <c r="CN2" s="562"/>
      <c r="CO2" s="562"/>
      <c r="CP2" s="562"/>
      <c r="CQ2" s="562"/>
      <c r="CR2" s="562"/>
      <c r="CS2" s="562"/>
      <c r="CT2" s="562"/>
      <c r="CU2" s="562"/>
      <c r="CV2" s="562"/>
      <c r="CW2" s="562"/>
      <c r="CX2" s="562"/>
      <c r="CY2" s="562"/>
      <c r="CZ2" s="562"/>
      <c r="DA2" s="562"/>
      <c r="DB2" s="562"/>
      <c r="DC2" s="562"/>
      <c r="DD2" s="562"/>
      <c r="DE2" s="562"/>
      <c r="DF2" s="562"/>
      <c r="DG2" s="562"/>
      <c r="DH2" s="562"/>
      <c r="DI2" s="562"/>
      <c r="DJ2" s="562"/>
      <c r="DK2" s="562"/>
      <c r="DL2" s="562"/>
      <c r="DM2" s="562"/>
      <c r="DN2" s="562"/>
      <c r="DO2" s="562"/>
      <c r="DP2" s="562"/>
      <c r="DQ2" s="562"/>
      <c r="DR2" s="562"/>
      <c r="DS2" s="562"/>
      <c r="DT2" s="562"/>
      <c r="DU2" s="562"/>
      <c r="DV2" s="562"/>
      <c r="DW2" s="562"/>
      <c r="DX2" s="562"/>
      <c r="DY2" s="562"/>
      <c r="DZ2" s="562"/>
      <c r="EA2" s="562"/>
      <c r="EB2" s="562"/>
      <c r="EC2" s="562"/>
      <c r="ED2" s="562"/>
      <c r="EE2" s="562"/>
      <c r="EF2" s="562"/>
      <c r="EG2" s="562"/>
      <c r="EH2" s="562"/>
      <c r="EI2" s="562"/>
      <c r="EJ2" s="562"/>
      <c r="EK2" s="562"/>
      <c r="EL2" s="562"/>
      <c r="EM2" s="562"/>
      <c r="EN2" s="562"/>
      <c r="EO2" s="562"/>
      <c r="EP2" s="562"/>
      <c r="EQ2" s="562"/>
      <c r="ER2" s="562"/>
      <c r="ES2" s="562"/>
      <c r="ET2" s="562"/>
      <c r="EU2" s="562"/>
      <c r="EV2" s="562"/>
      <c r="EW2" s="562"/>
      <c r="EX2" s="562"/>
      <c r="EY2" s="562"/>
      <c r="EZ2" s="562"/>
      <c r="FA2" s="562"/>
      <c r="FB2" s="562"/>
      <c r="FC2" s="562"/>
      <c r="FD2" s="562"/>
      <c r="FE2" s="562"/>
      <c r="FF2" s="562"/>
      <c r="FG2" s="562"/>
      <c r="FH2" s="562"/>
      <c r="FI2" s="562"/>
      <c r="FJ2" s="562"/>
      <c r="FK2" s="562"/>
      <c r="FL2" s="562"/>
      <c r="FM2" s="562"/>
      <c r="FN2" s="562"/>
      <c r="FO2" s="562"/>
      <c r="FP2" s="562"/>
      <c r="FQ2" s="562"/>
      <c r="FR2" s="562"/>
      <c r="FS2" s="562"/>
      <c r="FT2" s="562"/>
      <c r="FU2" s="562"/>
      <c r="FV2" s="562"/>
      <c r="FW2" s="562"/>
      <c r="FX2" s="562"/>
      <c r="FY2" s="562"/>
      <c r="FZ2" s="562"/>
      <c r="GA2" s="562"/>
      <c r="GB2" s="562"/>
      <c r="GC2" s="562"/>
      <c r="GD2" s="562"/>
      <c r="GE2" s="562"/>
      <c r="GF2" s="562"/>
      <c r="GG2" s="562"/>
      <c r="GH2" s="562"/>
      <c r="GI2" s="562"/>
      <c r="GJ2" s="562"/>
      <c r="GK2" s="562"/>
      <c r="GL2" s="562"/>
      <c r="GM2" s="562"/>
      <c r="GN2" s="562"/>
      <c r="GO2" s="562"/>
      <c r="GP2" s="562"/>
      <c r="GQ2" s="562"/>
      <c r="GR2" s="562"/>
      <c r="GS2" s="562"/>
      <c r="GT2" s="562"/>
      <c r="GU2" s="562"/>
      <c r="GV2" s="562"/>
      <c r="GW2" s="562"/>
      <c r="GX2" s="562"/>
      <c r="GY2" s="562"/>
      <c r="GZ2" s="562"/>
      <c r="HA2" s="562"/>
      <c r="HB2" s="562"/>
      <c r="HC2" s="562"/>
      <c r="HD2" s="562"/>
      <c r="HE2" s="562"/>
      <c r="HF2" s="562"/>
      <c r="HG2" s="562"/>
      <c r="HH2" s="562"/>
      <c r="HI2" s="562"/>
      <c r="HJ2" s="562"/>
      <c r="HK2" s="562"/>
      <c r="HL2" s="562"/>
      <c r="HM2" s="562"/>
      <c r="HN2" s="562"/>
      <c r="HO2" s="562"/>
      <c r="HP2" s="562"/>
      <c r="HQ2" s="562"/>
      <c r="HR2" s="562"/>
      <c r="HS2" s="562"/>
      <c r="HT2" s="562"/>
      <c r="HU2" s="562"/>
      <c r="HV2" s="562"/>
      <c r="HW2" s="562"/>
      <c r="HX2" s="562"/>
      <c r="HY2" s="562"/>
      <c r="HZ2" s="562"/>
      <c r="IA2" s="562"/>
      <c r="IB2" s="562"/>
      <c r="IC2" s="562"/>
      <c r="ID2" s="562"/>
      <c r="IE2" s="562"/>
      <c r="IF2" s="562"/>
      <c r="IG2" s="562"/>
      <c r="IH2" s="562"/>
      <c r="II2" s="562"/>
      <c r="IJ2" s="562"/>
      <c r="IK2" s="562"/>
      <c r="IL2" s="562"/>
      <c r="IM2" s="562"/>
      <c r="IN2" s="562"/>
      <c r="IO2" s="562"/>
      <c r="IP2" s="562"/>
      <c r="IQ2" s="562"/>
      <c r="IR2" s="562"/>
      <c r="IS2" s="562"/>
      <c r="IT2" s="562"/>
      <c r="IU2" s="562"/>
      <c r="IV2" s="562"/>
      <c r="IW2" s="562"/>
      <c r="IX2" s="562"/>
      <c r="IY2" s="562"/>
      <c r="IZ2" s="562"/>
      <c r="JA2" s="562"/>
      <c r="JB2" s="562"/>
      <c r="JC2" s="562"/>
      <c r="JD2" s="562"/>
      <c r="JE2" s="562"/>
      <c r="JF2" s="562"/>
      <c r="JG2" s="562"/>
      <c r="JH2" s="562"/>
      <c r="JI2" s="562"/>
      <c r="JJ2" s="562"/>
      <c r="JK2" s="562"/>
      <c r="JL2" s="562"/>
      <c r="JM2" s="562"/>
      <c r="JN2" s="562"/>
      <c r="JO2" s="562"/>
      <c r="JP2" s="562"/>
      <c r="JQ2" s="562"/>
      <c r="JR2" s="562"/>
      <c r="JS2" s="562"/>
      <c r="JT2" s="562"/>
      <c r="JU2" s="562"/>
      <c r="JV2" s="562"/>
      <c r="JW2" s="562"/>
      <c r="JX2" s="562"/>
      <c r="JY2" s="562"/>
      <c r="JZ2" s="562"/>
      <c r="KA2" s="562"/>
      <c r="KB2" s="562"/>
      <c r="KC2" s="562"/>
      <c r="KD2" s="562"/>
      <c r="KE2" s="562"/>
      <c r="KF2" s="562"/>
      <c r="KG2" s="562"/>
      <c r="KH2" s="562"/>
      <c r="KI2" s="562"/>
      <c r="KJ2" s="562"/>
      <c r="KK2" s="562"/>
      <c r="KL2" s="562"/>
      <c r="KM2" s="562"/>
      <c r="KN2" s="562"/>
      <c r="KO2" s="562"/>
      <c r="KP2" s="562"/>
      <c r="KQ2" s="562"/>
      <c r="KR2" s="562"/>
      <c r="KS2" s="562"/>
      <c r="KT2" s="562"/>
      <c r="KU2" s="562"/>
      <c r="KV2" s="562"/>
      <c r="KW2" s="562"/>
      <c r="KX2" s="562"/>
      <c r="KY2" s="562"/>
      <c r="KZ2" s="562"/>
      <c r="LA2" s="562"/>
      <c r="LB2" s="562"/>
      <c r="LC2" s="562"/>
      <c r="LD2" s="562"/>
      <c r="LE2" s="562"/>
      <c r="LF2" s="562"/>
      <c r="LG2" s="562"/>
      <c r="LH2" s="562"/>
      <c r="LI2" s="562"/>
      <c r="LJ2" s="562"/>
      <c r="LK2" s="562"/>
      <c r="LL2" s="562"/>
      <c r="LM2" s="562"/>
      <c r="LN2" s="562"/>
      <c r="LO2" s="562"/>
      <c r="LP2" s="562"/>
      <c r="LQ2" s="562"/>
      <c r="LR2" s="562"/>
      <c r="LS2" s="562"/>
      <c r="LT2" s="562"/>
      <c r="LU2" s="562"/>
      <c r="LV2" s="562"/>
      <c r="LW2" s="562"/>
      <c r="LX2" s="562"/>
      <c r="LY2" s="562"/>
      <c r="LZ2" s="562"/>
      <c r="MA2" s="562"/>
    </row>
    <row r="3" spans="1:339" ht="13.15" customHeight="1" x14ac:dyDescent="0.2">
      <c r="A3" s="564"/>
      <c r="B3" s="565"/>
      <c r="C3" s="565"/>
      <c r="D3" s="565"/>
      <c r="E3" s="565"/>
      <c r="F3" s="565"/>
      <c r="G3" s="565"/>
      <c r="H3" s="565"/>
      <c r="I3" s="565"/>
      <c r="J3" s="565"/>
      <c r="K3" s="565"/>
      <c r="L3" s="565"/>
      <c r="M3" s="565"/>
      <c r="N3" s="565"/>
      <c r="O3" s="565"/>
      <c r="P3" s="565"/>
      <c r="Q3" s="565"/>
      <c r="R3" s="565"/>
      <c r="S3" s="565"/>
      <c r="T3" s="565"/>
      <c r="U3" s="566"/>
      <c r="V3" s="567"/>
      <c r="W3" s="567"/>
      <c r="X3" s="567"/>
      <c r="Y3" s="567"/>
      <c r="Z3" s="567"/>
      <c r="AA3" s="567"/>
      <c r="AB3" s="567"/>
      <c r="AD3" s="568" t="s">
        <v>169</v>
      </c>
    </row>
    <row r="4" spans="1:339" ht="13.15" customHeight="1" x14ac:dyDescent="0.2">
      <c r="A4" s="564"/>
      <c r="B4" s="565"/>
      <c r="C4" s="565"/>
      <c r="D4" s="565"/>
      <c r="E4" s="565"/>
      <c r="F4" s="565"/>
      <c r="G4" s="565"/>
      <c r="H4" s="565"/>
      <c r="I4" s="565"/>
      <c r="J4" s="565"/>
      <c r="K4" s="565"/>
      <c r="L4" s="565"/>
      <c r="M4" s="565"/>
      <c r="N4" s="565"/>
      <c r="O4" s="565"/>
      <c r="P4" s="565"/>
      <c r="Q4" s="565"/>
      <c r="R4" s="565"/>
      <c r="S4" s="565"/>
      <c r="T4" s="565"/>
      <c r="U4" s="566"/>
      <c r="V4" s="567"/>
      <c r="W4" s="567"/>
      <c r="X4" s="567"/>
      <c r="Y4" s="567"/>
      <c r="Z4" s="567"/>
      <c r="AA4" s="567"/>
      <c r="AB4" s="567"/>
    </row>
    <row r="5" spans="1:339" ht="13.15" customHeight="1" x14ac:dyDescent="0.2">
      <c r="A5" s="564"/>
      <c r="B5" s="565"/>
      <c r="C5" s="565"/>
      <c r="D5" s="565"/>
      <c r="E5" s="565"/>
      <c r="F5" s="565"/>
      <c r="G5" s="565"/>
      <c r="H5" s="565"/>
      <c r="I5" s="565"/>
      <c r="J5" s="565"/>
      <c r="K5" s="565"/>
      <c r="L5" s="565"/>
      <c r="M5" s="565"/>
      <c r="N5" s="565"/>
      <c r="O5" s="565"/>
      <c r="P5" s="565"/>
      <c r="Q5" s="565"/>
      <c r="R5" s="565"/>
      <c r="S5" s="565"/>
      <c r="T5" s="565"/>
      <c r="U5" s="566"/>
      <c r="V5" s="567"/>
      <c r="W5" s="567"/>
      <c r="X5" s="567"/>
      <c r="Y5" s="567"/>
      <c r="Z5" s="567"/>
      <c r="AA5" s="567"/>
      <c r="AB5" s="567"/>
      <c r="AD5" s="568" t="str">
        <f>IF(AE5="-","-","Service Point 1")</f>
        <v>-</v>
      </c>
      <c r="AE5" s="570" t="str">
        <f>IF(Data!I5=0,"-",Data!I5)</f>
        <v>-</v>
      </c>
    </row>
    <row r="6" spans="1:339" ht="13.15" customHeight="1" x14ac:dyDescent="0.2">
      <c r="A6" s="564"/>
      <c r="B6" s="565"/>
      <c r="C6" s="565"/>
      <c r="D6" s="565"/>
      <c r="E6" s="565"/>
      <c r="F6" s="565"/>
      <c r="G6" s="565"/>
      <c r="H6" s="565"/>
      <c r="I6" s="565"/>
      <c r="J6" s="565"/>
      <c r="K6" s="565"/>
      <c r="L6" s="565"/>
      <c r="M6" s="565"/>
      <c r="N6" s="565"/>
      <c r="O6" s="565"/>
      <c r="P6" s="565"/>
      <c r="Q6" s="565"/>
      <c r="R6" s="565"/>
      <c r="S6" s="565"/>
      <c r="T6" s="565"/>
      <c r="U6" s="566"/>
      <c r="V6" s="567"/>
      <c r="W6" s="567"/>
      <c r="X6" s="567"/>
      <c r="Y6" s="567"/>
      <c r="Z6" s="567"/>
      <c r="AA6" s="567"/>
      <c r="AB6" s="567"/>
      <c r="AD6" s="568" t="str">
        <f>IF(AE6="-","-","Service Point 2")</f>
        <v>-</v>
      </c>
      <c r="AE6" s="570" t="str">
        <f>IF(Data!I6=0,"-",Data!I6)</f>
        <v>-</v>
      </c>
    </row>
    <row r="7" spans="1:339" ht="13.15" customHeight="1" x14ac:dyDescent="0.2">
      <c r="A7" s="564"/>
      <c r="B7" s="565"/>
      <c r="C7" s="565"/>
      <c r="D7" s="565"/>
      <c r="E7" s="565"/>
      <c r="F7" s="565"/>
      <c r="G7" s="565"/>
      <c r="H7" s="565"/>
      <c r="I7" s="565"/>
      <c r="J7" s="565"/>
      <c r="K7" s="565"/>
      <c r="L7" s="565"/>
      <c r="M7" s="565"/>
      <c r="N7" s="565"/>
      <c r="O7" s="565"/>
      <c r="P7" s="565"/>
      <c r="Q7" s="565"/>
      <c r="R7" s="565"/>
      <c r="S7" s="565"/>
      <c r="T7" s="565"/>
      <c r="U7" s="566"/>
      <c r="V7" s="567"/>
      <c r="W7" s="567"/>
      <c r="X7" s="567"/>
      <c r="Y7" s="567"/>
      <c r="Z7" s="567"/>
      <c r="AA7" s="567"/>
      <c r="AB7" s="567"/>
      <c r="AD7" s="568" t="str">
        <f>IF(AE7="-","-","Service Point 3")</f>
        <v>-</v>
      </c>
      <c r="AE7" s="570" t="str">
        <f>IF(Data!I7=0,"-",Data!I7)</f>
        <v>-</v>
      </c>
    </row>
    <row r="8" spans="1:339" ht="13.15" customHeight="1" x14ac:dyDescent="0.2">
      <c r="A8" s="564"/>
      <c r="B8" s="565"/>
      <c r="C8" s="565"/>
      <c r="D8" s="565"/>
      <c r="E8" s="565"/>
      <c r="F8" s="565"/>
      <c r="G8" s="565"/>
      <c r="H8" s="565"/>
      <c r="I8" s="565"/>
      <c r="J8" s="565"/>
      <c r="K8" s="565"/>
      <c r="L8" s="565"/>
      <c r="M8" s="565"/>
      <c r="N8" s="565"/>
      <c r="O8" s="565"/>
      <c r="P8" s="565"/>
      <c r="Q8" s="565"/>
      <c r="R8" s="565"/>
      <c r="S8" s="565"/>
      <c r="T8" s="565"/>
      <c r="U8" s="566"/>
      <c r="V8" s="567"/>
      <c r="W8" s="567"/>
      <c r="X8" s="567"/>
      <c r="Y8" s="567"/>
      <c r="Z8" s="567"/>
      <c r="AA8" s="567"/>
      <c r="AB8" s="567"/>
      <c r="AD8" s="568" t="str">
        <f>IF(AE8="-","-","Service Point 4")</f>
        <v>-</v>
      </c>
      <c r="AE8" s="570" t="str">
        <f>IF(Data!I8=0,"-",Data!I8)</f>
        <v>-</v>
      </c>
    </row>
    <row r="9" spans="1:339" ht="13.15" customHeight="1" x14ac:dyDescent="0.2">
      <c r="A9" s="564"/>
      <c r="B9" s="565"/>
      <c r="C9" s="565"/>
      <c r="D9" s="565"/>
      <c r="E9" s="565"/>
      <c r="F9" s="565"/>
      <c r="G9" s="565"/>
      <c r="H9" s="565"/>
      <c r="I9" s="565"/>
      <c r="J9" s="565"/>
      <c r="K9" s="565"/>
      <c r="L9" s="565"/>
      <c r="M9" s="565"/>
      <c r="N9" s="565"/>
      <c r="O9" s="565"/>
      <c r="P9" s="565"/>
      <c r="Q9" s="565"/>
      <c r="R9" s="565"/>
      <c r="S9" s="565"/>
      <c r="T9" s="565"/>
      <c r="U9" s="566"/>
      <c r="V9" s="567"/>
      <c r="W9" s="567"/>
      <c r="X9" s="567"/>
      <c r="Y9" s="567"/>
      <c r="Z9" s="567"/>
      <c r="AA9" s="567"/>
      <c r="AB9" s="567"/>
      <c r="AD9" s="568" t="str">
        <f>IF(AE9="-","-","Service Point 5")</f>
        <v>-</v>
      </c>
      <c r="AE9" s="570" t="str">
        <f>IF(Data!I9=0,"-",Data!I9)</f>
        <v>-</v>
      </c>
    </row>
    <row r="10" spans="1:339" ht="13.15" customHeight="1" x14ac:dyDescent="0.2">
      <c r="A10" s="564"/>
      <c r="B10" s="565"/>
      <c r="C10" s="565"/>
      <c r="D10" s="565"/>
      <c r="E10" s="565"/>
      <c r="F10" s="565"/>
      <c r="G10" s="565"/>
      <c r="H10" s="565"/>
      <c r="I10" s="565"/>
      <c r="J10" s="565"/>
      <c r="K10" s="565"/>
      <c r="L10" s="565"/>
      <c r="M10" s="565"/>
      <c r="N10" s="565"/>
      <c r="O10" s="565"/>
      <c r="P10" s="565"/>
      <c r="Q10" s="565"/>
      <c r="R10" s="565"/>
      <c r="S10" s="565"/>
      <c r="T10" s="565"/>
      <c r="U10" s="566"/>
      <c r="V10" s="567"/>
      <c r="W10" s="567"/>
      <c r="X10" s="567"/>
      <c r="Y10" s="567"/>
      <c r="Z10" s="567"/>
      <c r="AA10" s="567"/>
      <c r="AB10" s="567"/>
      <c r="AD10" s="568" t="str">
        <f>IF(AE10="-","-","Service Point 6")</f>
        <v>-</v>
      </c>
      <c r="AE10" s="570" t="str">
        <f>IF(Data!I10=0,"-",Data!I10)</f>
        <v>-</v>
      </c>
    </row>
    <row r="11" spans="1:339" ht="13.15" customHeight="1" x14ac:dyDescent="0.2">
      <c r="A11" s="564"/>
      <c r="B11" s="565"/>
      <c r="C11" s="565"/>
      <c r="D11" s="565"/>
      <c r="E11" s="565"/>
      <c r="F11" s="565"/>
      <c r="G11" s="565"/>
      <c r="H11" s="565"/>
      <c r="I11" s="565"/>
      <c r="J11" s="565"/>
      <c r="K11" s="565"/>
      <c r="L11" s="565"/>
      <c r="M11" s="565"/>
      <c r="N11" s="565"/>
      <c r="O11" s="565"/>
      <c r="P11" s="565"/>
      <c r="Q11" s="565"/>
      <c r="R11" s="565"/>
      <c r="S11" s="565"/>
      <c r="T11" s="565"/>
      <c r="U11" s="566"/>
      <c r="V11" s="567"/>
      <c r="W11" s="567"/>
      <c r="X11" s="567"/>
      <c r="Y11" s="567"/>
      <c r="Z11" s="567"/>
      <c r="AA11" s="567"/>
      <c r="AB11" s="567"/>
      <c r="AD11" s="568" t="str">
        <f>IF(AE11="-","-","Service Point 7")</f>
        <v>-</v>
      </c>
      <c r="AE11" s="570" t="str">
        <f>IF(Data!I11=0,"-",Data!I11)</f>
        <v>-</v>
      </c>
    </row>
    <row r="12" spans="1:339" ht="13.15" customHeight="1" x14ac:dyDescent="0.2">
      <c r="A12" s="564"/>
      <c r="B12" s="565"/>
      <c r="C12" s="565"/>
      <c r="D12" s="565"/>
      <c r="E12" s="565"/>
      <c r="F12" s="565"/>
      <c r="G12" s="565"/>
      <c r="H12" s="565"/>
      <c r="I12" s="565"/>
      <c r="J12" s="565"/>
      <c r="K12" s="565"/>
      <c r="L12" s="565"/>
      <c r="M12" s="565"/>
      <c r="N12" s="565"/>
      <c r="O12" s="565"/>
      <c r="P12" s="565"/>
      <c r="Q12" s="565"/>
      <c r="R12" s="565"/>
      <c r="S12" s="565"/>
      <c r="T12" s="565"/>
      <c r="U12" s="566"/>
      <c r="V12" s="567"/>
      <c r="W12" s="567"/>
      <c r="X12" s="567"/>
      <c r="Y12" s="567"/>
      <c r="Z12" s="567"/>
      <c r="AA12" s="567"/>
      <c r="AB12" s="567"/>
      <c r="AD12" s="568" t="str">
        <f>IF(AE12="-","-","Service Point 8")</f>
        <v>-</v>
      </c>
      <c r="AE12" s="570" t="str">
        <f>IF(Data!I12=0,"-",Data!I12)</f>
        <v>-</v>
      </c>
    </row>
    <row r="13" spans="1:339" ht="13.15" customHeight="1" x14ac:dyDescent="0.2">
      <c r="A13" s="564"/>
      <c r="B13" s="565"/>
      <c r="C13" s="565"/>
      <c r="D13" s="565"/>
      <c r="E13" s="565"/>
      <c r="F13" s="565"/>
      <c r="G13" s="565"/>
      <c r="H13" s="565"/>
      <c r="I13" s="565"/>
      <c r="J13" s="565"/>
      <c r="K13" s="565"/>
      <c r="L13" s="565"/>
      <c r="M13" s="565"/>
      <c r="N13" s="565"/>
      <c r="O13" s="565"/>
      <c r="P13" s="565"/>
      <c r="Q13" s="565"/>
      <c r="R13" s="565"/>
      <c r="S13" s="565"/>
      <c r="T13" s="565"/>
      <c r="U13" s="566"/>
      <c r="V13" s="567"/>
      <c r="W13" s="567"/>
      <c r="X13" s="567"/>
      <c r="Y13" s="567"/>
      <c r="Z13" s="567"/>
      <c r="AA13" s="567"/>
      <c r="AB13" s="567"/>
      <c r="AD13" s="568" t="str">
        <f>IF(AE13="-","-","Service Point 9")</f>
        <v>-</v>
      </c>
      <c r="AE13" s="570" t="str">
        <f>IF(Data!I13=0,"-",Data!I13)</f>
        <v>-</v>
      </c>
    </row>
    <row r="14" spans="1:339" ht="13.15" customHeight="1" x14ac:dyDescent="0.2">
      <c r="A14" s="564"/>
      <c r="B14" s="565"/>
      <c r="C14" s="565"/>
      <c r="D14" s="565"/>
      <c r="E14" s="565"/>
      <c r="F14" s="565"/>
      <c r="G14" s="565"/>
      <c r="H14" s="565"/>
      <c r="I14" s="565"/>
      <c r="J14" s="565"/>
      <c r="K14" s="565"/>
      <c r="L14" s="565"/>
      <c r="M14" s="565"/>
      <c r="N14" s="565"/>
      <c r="O14" s="565"/>
      <c r="P14" s="565"/>
      <c r="Q14" s="565"/>
      <c r="R14" s="565"/>
      <c r="S14" s="565"/>
      <c r="T14" s="565"/>
      <c r="U14" s="566"/>
      <c r="V14" s="567"/>
      <c r="W14" s="567"/>
      <c r="X14" s="567"/>
      <c r="Y14" s="567"/>
      <c r="Z14" s="567"/>
      <c r="AA14" s="567"/>
      <c r="AB14" s="567"/>
      <c r="AD14" s="568" t="str">
        <f>IF(AE14="-","-","Service Point 10")</f>
        <v>-</v>
      </c>
      <c r="AE14" s="570" t="str">
        <f>IF(Data!I14=0,"-",Data!I14)</f>
        <v>-</v>
      </c>
    </row>
    <row r="15" spans="1:339" ht="13.15" customHeight="1" x14ac:dyDescent="0.2">
      <c r="A15" s="564"/>
      <c r="B15" s="565"/>
      <c r="C15" s="565"/>
      <c r="D15" s="565"/>
      <c r="E15" s="565"/>
      <c r="F15" s="565"/>
      <c r="G15" s="565"/>
      <c r="H15" s="565"/>
      <c r="I15" s="565"/>
      <c r="J15" s="565"/>
      <c r="K15" s="565"/>
      <c r="L15" s="565"/>
      <c r="M15" s="565"/>
      <c r="N15" s="565"/>
      <c r="O15" s="565"/>
      <c r="P15" s="565"/>
      <c r="Q15" s="565"/>
      <c r="R15" s="565"/>
      <c r="S15" s="565"/>
      <c r="T15" s="565"/>
      <c r="U15" s="566"/>
      <c r="V15" s="567"/>
      <c r="W15" s="567"/>
      <c r="X15" s="567"/>
      <c r="Y15" s="567"/>
      <c r="Z15" s="567"/>
      <c r="AA15" s="567"/>
      <c r="AB15" s="567"/>
      <c r="AD15" s="568" t="str">
        <f>IF(AE15="-","-","Service Point 11")</f>
        <v>-</v>
      </c>
      <c r="AE15" s="570" t="str">
        <f>IF(Data!I15=0,"-",Data!I15)</f>
        <v>-</v>
      </c>
    </row>
    <row r="16" spans="1:339" ht="13.15" customHeight="1" x14ac:dyDescent="0.2">
      <c r="A16" s="564"/>
      <c r="B16" s="565"/>
      <c r="C16" s="565"/>
      <c r="D16" s="565"/>
      <c r="E16" s="565"/>
      <c r="F16" s="565"/>
      <c r="G16" s="565"/>
      <c r="H16" s="565"/>
      <c r="I16" s="565"/>
      <c r="J16" s="565"/>
      <c r="K16" s="565"/>
      <c r="L16" s="565"/>
      <c r="M16" s="565"/>
      <c r="N16" s="565"/>
      <c r="O16" s="565"/>
      <c r="P16" s="565"/>
      <c r="Q16" s="565"/>
      <c r="R16" s="565"/>
      <c r="S16" s="565"/>
      <c r="T16" s="565"/>
      <c r="U16" s="566"/>
      <c r="V16" s="567"/>
      <c r="W16" s="567"/>
      <c r="X16" s="567"/>
      <c r="Y16" s="567"/>
      <c r="Z16" s="567"/>
      <c r="AA16" s="567"/>
      <c r="AB16" s="567"/>
      <c r="AD16" s="568" t="str">
        <f>IF(AE16="-","-","Service Point 12")</f>
        <v>-</v>
      </c>
      <c r="AE16" s="570" t="str">
        <f>IF(Data!I16=0,"-",Data!I16)</f>
        <v>-</v>
      </c>
    </row>
    <row r="17" spans="1:43" ht="13.15" customHeight="1" x14ac:dyDescent="0.2">
      <c r="A17" s="564"/>
      <c r="B17" s="565"/>
      <c r="C17" s="565"/>
      <c r="D17" s="565"/>
      <c r="E17" s="565"/>
      <c r="F17" s="565"/>
      <c r="G17" s="565"/>
      <c r="H17" s="565"/>
      <c r="I17" s="565"/>
      <c r="J17" s="565"/>
      <c r="K17" s="565"/>
      <c r="L17" s="565"/>
      <c r="M17" s="565"/>
      <c r="N17" s="565"/>
      <c r="O17" s="565"/>
      <c r="P17" s="565"/>
      <c r="Q17" s="565"/>
      <c r="R17" s="565"/>
      <c r="S17" s="565"/>
      <c r="T17" s="565"/>
      <c r="U17" s="566"/>
      <c r="V17" s="567"/>
      <c r="W17" s="567"/>
      <c r="X17" s="567"/>
      <c r="Y17" s="567"/>
      <c r="Z17" s="567"/>
      <c r="AA17" s="567"/>
      <c r="AB17" s="567"/>
      <c r="AD17" s="568" t="str">
        <f>IF(AE17="-","-","Service Point 13")</f>
        <v>-</v>
      </c>
      <c r="AE17" s="570" t="str">
        <f>IF(Data!I17=0,"-",Data!I17)</f>
        <v>-</v>
      </c>
    </row>
    <row r="18" spans="1:43" ht="13.15" customHeight="1" x14ac:dyDescent="0.2">
      <c r="A18" s="564"/>
      <c r="B18" s="565"/>
      <c r="C18" s="565"/>
      <c r="D18" s="565"/>
      <c r="E18" s="565"/>
      <c r="F18" s="565"/>
      <c r="G18" s="565"/>
      <c r="H18" s="565"/>
      <c r="I18" s="565"/>
      <c r="J18" s="565"/>
      <c r="K18" s="565"/>
      <c r="L18" s="565"/>
      <c r="M18" s="565"/>
      <c r="N18" s="565"/>
      <c r="O18" s="565"/>
      <c r="P18" s="565"/>
      <c r="Q18" s="565"/>
      <c r="R18" s="565"/>
      <c r="S18" s="565"/>
      <c r="T18" s="565"/>
      <c r="U18" s="566"/>
      <c r="V18" s="567"/>
      <c r="W18" s="567"/>
      <c r="X18" s="567"/>
      <c r="Y18" s="567"/>
      <c r="Z18" s="567"/>
      <c r="AA18" s="567"/>
      <c r="AB18" s="567"/>
      <c r="AD18" s="568" t="str">
        <f>IF(AE18="-","-","Service Point 14")</f>
        <v>-</v>
      </c>
      <c r="AE18" s="570" t="str">
        <f>IF(Data!I18=0,"-",Data!I18)</f>
        <v>-</v>
      </c>
    </row>
    <row r="19" spans="1:43" ht="13.15" customHeight="1" x14ac:dyDescent="0.2">
      <c r="A19" s="564"/>
      <c r="B19" s="565"/>
      <c r="C19" s="565"/>
      <c r="D19" s="565"/>
      <c r="E19" s="565"/>
      <c r="F19" s="565"/>
      <c r="G19" s="565"/>
      <c r="H19" s="565"/>
      <c r="I19" s="565"/>
      <c r="J19" s="565"/>
      <c r="K19" s="565"/>
      <c r="L19" s="565"/>
      <c r="M19" s="565"/>
      <c r="N19" s="565"/>
      <c r="O19" s="565"/>
      <c r="P19" s="565"/>
      <c r="Q19" s="565"/>
      <c r="R19" s="565"/>
      <c r="S19" s="565"/>
      <c r="T19" s="565"/>
      <c r="U19" s="566"/>
      <c r="V19" s="567"/>
      <c r="W19" s="567"/>
      <c r="X19" s="567"/>
      <c r="Y19" s="567"/>
      <c r="Z19" s="567"/>
      <c r="AA19" s="567"/>
      <c r="AB19" s="567"/>
      <c r="AD19" s="568" t="str">
        <f>IF(AE19="-","-","Service Point 15")</f>
        <v>-</v>
      </c>
      <c r="AE19" s="570" t="str">
        <f>IF(Data!I19=0,"-",Data!I19)</f>
        <v>-</v>
      </c>
    </row>
    <row r="20" spans="1:43" ht="13.15" customHeight="1" x14ac:dyDescent="0.2">
      <c r="A20" s="564"/>
      <c r="B20" s="565"/>
      <c r="C20" s="565"/>
      <c r="D20" s="565"/>
      <c r="E20" s="565"/>
      <c r="F20" s="565"/>
      <c r="G20" s="565"/>
      <c r="H20" s="565"/>
      <c r="I20" s="565"/>
      <c r="J20" s="565"/>
      <c r="K20" s="565"/>
      <c r="L20" s="565"/>
      <c r="M20" s="565"/>
      <c r="N20" s="565"/>
      <c r="O20" s="565"/>
      <c r="P20" s="565"/>
      <c r="Q20" s="565"/>
      <c r="R20" s="565"/>
      <c r="S20" s="565"/>
      <c r="T20" s="565"/>
      <c r="U20" s="566"/>
      <c r="V20" s="567"/>
      <c r="W20" s="567"/>
      <c r="X20" s="567"/>
      <c r="Y20" s="567"/>
      <c r="Z20" s="567"/>
      <c r="AA20" s="567"/>
      <c r="AB20" s="567"/>
      <c r="AD20" s="568" t="str">
        <f>IF(AE20="-","-","Service Point 16")</f>
        <v>-</v>
      </c>
      <c r="AE20" s="570" t="str">
        <f>IF(Data!I20=0,"-",Data!I20)</f>
        <v>-</v>
      </c>
    </row>
    <row r="21" spans="1:43" ht="13.15" customHeight="1" x14ac:dyDescent="0.2">
      <c r="A21" s="564"/>
      <c r="B21" s="565"/>
      <c r="C21" s="565"/>
      <c r="D21" s="565"/>
      <c r="E21" s="565"/>
      <c r="F21" s="565"/>
      <c r="G21" s="565"/>
      <c r="H21" s="565"/>
      <c r="I21" s="565"/>
      <c r="J21" s="565"/>
      <c r="K21" s="565"/>
      <c r="L21" s="565"/>
      <c r="M21" s="565"/>
      <c r="N21" s="565"/>
      <c r="O21" s="565"/>
      <c r="P21" s="565"/>
      <c r="Q21" s="565"/>
      <c r="R21" s="565"/>
      <c r="S21" s="565"/>
      <c r="T21" s="565"/>
      <c r="U21" s="566"/>
      <c r="V21" s="567"/>
      <c r="W21" s="567"/>
      <c r="X21" s="567"/>
      <c r="Y21" s="567"/>
      <c r="Z21" s="567"/>
      <c r="AA21" s="567"/>
      <c r="AB21" s="567"/>
      <c r="AD21" s="568" t="str">
        <f>IF(AE21="-","-","Service Point 17")</f>
        <v>-</v>
      </c>
      <c r="AE21" s="570" t="str">
        <f>IF(Data!I21=0,"-",Data!I21)</f>
        <v>-</v>
      </c>
    </row>
    <row r="22" spans="1:43" ht="13.15" customHeight="1" x14ac:dyDescent="0.2">
      <c r="A22" s="564"/>
      <c r="B22" s="565"/>
      <c r="C22" s="565"/>
      <c r="D22" s="565"/>
      <c r="E22" s="565"/>
      <c r="F22" s="565"/>
      <c r="G22" s="565"/>
      <c r="H22" s="565"/>
      <c r="I22" s="565"/>
      <c r="J22" s="565"/>
      <c r="K22" s="565"/>
      <c r="L22" s="565"/>
      <c r="M22" s="565"/>
      <c r="N22" s="565"/>
      <c r="O22" s="565"/>
      <c r="P22" s="565"/>
      <c r="Q22" s="565"/>
      <c r="R22" s="565"/>
      <c r="S22" s="565"/>
      <c r="T22" s="565"/>
      <c r="U22" s="566"/>
      <c r="V22" s="567"/>
      <c r="W22" s="567"/>
      <c r="X22" s="567"/>
      <c r="Y22" s="567"/>
      <c r="Z22" s="567"/>
      <c r="AA22" s="567"/>
      <c r="AB22" s="567"/>
      <c r="AD22" s="568" t="str">
        <f>IF(AE22="-","-","Service Point 18")</f>
        <v>-</v>
      </c>
      <c r="AE22" s="570" t="str">
        <f>IF(Data!I22=0,"-",Data!I22)</f>
        <v>-</v>
      </c>
    </row>
    <row r="23" spans="1:43" ht="13.15" customHeight="1" x14ac:dyDescent="0.2">
      <c r="A23" s="564"/>
      <c r="B23" s="565"/>
      <c r="C23" s="565"/>
      <c r="D23" s="565"/>
      <c r="E23" s="565"/>
      <c r="F23" s="565"/>
      <c r="G23" s="565"/>
      <c r="H23" s="565"/>
      <c r="I23" s="565"/>
      <c r="J23" s="565"/>
      <c r="K23" s="565"/>
      <c r="L23" s="565"/>
      <c r="M23" s="565"/>
      <c r="N23" s="565"/>
      <c r="O23" s="565"/>
      <c r="P23" s="565"/>
      <c r="Q23" s="565"/>
      <c r="R23" s="565"/>
      <c r="S23" s="565"/>
      <c r="T23" s="565"/>
      <c r="U23" s="566"/>
      <c r="V23" s="567"/>
      <c r="W23" s="567"/>
      <c r="X23" s="567"/>
      <c r="Y23" s="567"/>
      <c r="Z23" s="567"/>
      <c r="AA23" s="567"/>
      <c r="AB23" s="567"/>
      <c r="AD23" s="568" t="str">
        <f>IF(AE23="-","-","Service Point 19")</f>
        <v>-</v>
      </c>
      <c r="AE23" s="570" t="str">
        <f>IF(Data!I23=0,"-",Data!I23)</f>
        <v>-</v>
      </c>
    </row>
    <row r="24" spans="1:43" ht="13.15" customHeight="1" x14ac:dyDescent="0.2">
      <c r="A24" s="564"/>
      <c r="B24" s="565"/>
      <c r="C24" s="565"/>
      <c r="D24" s="565"/>
      <c r="E24" s="565"/>
      <c r="F24" s="565"/>
      <c r="G24" s="565"/>
      <c r="H24" s="565"/>
      <c r="I24" s="565"/>
      <c r="J24" s="565"/>
      <c r="K24" s="565"/>
      <c r="L24" s="565"/>
      <c r="M24" s="565"/>
      <c r="N24" s="565"/>
      <c r="O24" s="565"/>
      <c r="P24" s="565"/>
      <c r="Q24" s="565"/>
      <c r="R24" s="565"/>
      <c r="S24" s="565"/>
      <c r="T24" s="565"/>
      <c r="U24" s="566"/>
      <c r="V24" s="567"/>
      <c r="W24" s="567"/>
      <c r="X24" s="567"/>
      <c r="Y24" s="567"/>
      <c r="Z24" s="567"/>
      <c r="AA24" s="567"/>
      <c r="AB24" s="567"/>
      <c r="AD24" s="568" t="str">
        <f>IF(AE24="-","-","Service Point 20")</f>
        <v>-</v>
      </c>
      <c r="AE24" s="570" t="str">
        <f>IF(Data!I24=0,"-",Data!I24)</f>
        <v>-</v>
      </c>
    </row>
    <row r="25" spans="1:43" ht="13.15" customHeight="1" x14ac:dyDescent="0.2">
      <c r="A25" s="564"/>
      <c r="B25" s="565"/>
      <c r="C25" s="565"/>
      <c r="D25" s="565"/>
      <c r="E25" s="565"/>
      <c r="F25" s="565"/>
      <c r="G25" s="565"/>
      <c r="H25" s="565"/>
      <c r="I25" s="565"/>
      <c r="J25" s="565"/>
      <c r="K25" s="565"/>
      <c r="L25" s="565"/>
      <c r="M25" s="565"/>
      <c r="N25" s="565"/>
      <c r="O25" s="565"/>
      <c r="P25" s="565"/>
      <c r="Q25" s="565"/>
      <c r="R25" s="565"/>
      <c r="S25" s="565"/>
      <c r="T25" s="565"/>
      <c r="U25" s="566"/>
      <c r="V25" s="567"/>
      <c r="W25" s="567"/>
      <c r="X25" s="567"/>
      <c r="Y25" s="567"/>
      <c r="Z25" s="567"/>
      <c r="AA25" s="567"/>
      <c r="AB25" s="567"/>
      <c r="AD25" s="568" t="str">
        <f>IF(AE25="-","-","Service Point 21")</f>
        <v>-</v>
      </c>
      <c r="AE25" s="570" t="str">
        <f>IF(Data!I25=0,"-",Data!I25)</f>
        <v>-</v>
      </c>
    </row>
    <row r="26" spans="1:43" ht="13.15" customHeight="1" x14ac:dyDescent="0.2">
      <c r="A26" s="564"/>
      <c r="B26" s="565"/>
      <c r="C26" s="565"/>
      <c r="D26" s="565"/>
      <c r="E26" s="565"/>
      <c r="F26" s="565"/>
      <c r="G26" s="565"/>
      <c r="H26" s="565"/>
      <c r="I26" s="565"/>
      <c r="J26" s="565"/>
      <c r="K26" s="565"/>
      <c r="L26" s="565"/>
      <c r="M26" s="565"/>
      <c r="N26" s="565"/>
      <c r="O26" s="565"/>
      <c r="P26" s="565"/>
      <c r="Q26" s="565"/>
      <c r="R26" s="565"/>
      <c r="S26" s="565"/>
      <c r="T26" s="565"/>
      <c r="U26" s="566"/>
      <c r="V26" s="567"/>
      <c r="W26" s="567"/>
      <c r="X26" s="567"/>
      <c r="Y26" s="567"/>
      <c r="Z26" s="567"/>
      <c r="AA26" s="567"/>
      <c r="AB26" s="567"/>
      <c r="AD26" s="568" t="str">
        <f>IF(AE26="-","-","Service Point 22")</f>
        <v>-</v>
      </c>
      <c r="AE26" s="570" t="str">
        <f>IF(Data!I26=0,"-",Data!I26)</f>
        <v>-</v>
      </c>
    </row>
    <row r="27" spans="1:43" ht="13.15" customHeight="1" x14ac:dyDescent="0.2">
      <c r="A27" s="564"/>
      <c r="B27" s="565"/>
      <c r="C27" s="565"/>
      <c r="D27" s="565"/>
      <c r="E27" s="565"/>
      <c r="F27" s="565"/>
      <c r="G27" s="565"/>
      <c r="H27" s="565"/>
      <c r="I27" s="565"/>
      <c r="J27" s="565"/>
      <c r="K27" s="565"/>
      <c r="L27" s="565"/>
      <c r="M27" s="565"/>
      <c r="N27" s="565"/>
      <c r="O27" s="565"/>
      <c r="P27" s="565"/>
      <c r="Q27" s="565"/>
      <c r="R27" s="565"/>
      <c r="S27" s="565"/>
      <c r="T27" s="565"/>
      <c r="U27" s="566"/>
      <c r="V27" s="567"/>
      <c r="W27" s="567"/>
      <c r="X27" s="567"/>
      <c r="Y27" s="567"/>
      <c r="Z27" s="567"/>
      <c r="AA27" s="567"/>
      <c r="AB27" s="567"/>
      <c r="AD27" s="568" t="str">
        <f>IF(AE27="-","-","Service Point 23")</f>
        <v>-</v>
      </c>
      <c r="AE27" s="570" t="str">
        <f>IF(Data!I27=0,"-",Data!I27)</f>
        <v>-</v>
      </c>
    </row>
    <row r="28" spans="1:43" ht="13.15" customHeight="1" x14ac:dyDescent="0.2">
      <c r="A28" s="564"/>
      <c r="B28" s="565"/>
      <c r="C28" s="565"/>
      <c r="D28" s="565"/>
      <c r="E28" s="565"/>
      <c r="F28" s="565"/>
      <c r="G28" s="565"/>
      <c r="H28" s="565"/>
      <c r="I28" s="565"/>
      <c r="J28" s="565"/>
      <c r="K28" s="565"/>
      <c r="L28" s="565"/>
      <c r="M28" s="565"/>
      <c r="N28" s="565"/>
      <c r="O28" s="565"/>
      <c r="P28" s="565"/>
      <c r="Q28" s="565"/>
      <c r="R28" s="565"/>
      <c r="S28" s="565"/>
      <c r="T28" s="565"/>
      <c r="U28" s="566"/>
      <c r="V28" s="567"/>
      <c r="W28" s="567"/>
      <c r="X28" s="567"/>
      <c r="Y28" s="567"/>
      <c r="Z28" s="567"/>
      <c r="AA28" s="567"/>
      <c r="AB28" s="567"/>
      <c r="AD28" s="568" t="str">
        <f>IF(AE28="-","-","Service Point 24")</f>
        <v>-</v>
      </c>
      <c r="AE28" s="570" t="str">
        <f>IF(Data!I28=0,"-",Data!I28)</f>
        <v>-</v>
      </c>
    </row>
    <row r="29" spans="1:43" ht="13.15" customHeight="1" x14ac:dyDescent="0.2">
      <c r="A29" s="564"/>
      <c r="B29" s="565"/>
      <c r="C29" s="565"/>
      <c r="D29" s="565"/>
      <c r="E29" s="565"/>
      <c r="F29" s="565"/>
      <c r="G29" s="565"/>
      <c r="H29" s="565"/>
      <c r="I29" s="565"/>
      <c r="J29" s="565"/>
      <c r="K29" s="565"/>
      <c r="L29" s="565"/>
      <c r="M29" s="565"/>
      <c r="N29" s="565"/>
      <c r="O29" s="565"/>
      <c r="P29" s="565"/>
      <c r="Q29" s="565"/>
      <c r="R29" s="565"/>
      <c r="S29" s="565"/>
      <c r="T29" s="565"/>
      <c r="U29" s="566"/>
      <c r="V29" s="567"/>
      <c r="W29" s="567"/>
      <c r="X29" s="567"/>
      <c r="Y29" s="567"/>
      <c r="Z29" s="567"/>
      <c r="AA29" s="567"/>
      <c r="AB29" s="567"/>
      <c r="AD29" s="568" t="str">
        <f>IF(AE29="-","-","Service Point Average")</f>
        <v>-</v>
      </c>
      <c r="AE29" s="570" t="str">
        <f>IF(Data!I29=0,"-",Data!I29)</f>
        <v>-</v>
      </c>
    </row>
    <row r="30" spans="1:43" ht="13.15" customHeight="1" x14ac:dyDescent="0.2">
      <c r="A30" s="564"/>
      <c r="B30" s="565"/>
      <c r="C30" s="565"/>
      <c r="D30" s="565"/>
      <c r="E30" s="565"/>
      <c r="F30" s="565"/>
      <c r="G30" s="565"/>
      <c r="H30" s="565"/>
      <c r="I30" s="565"/>
      <c r="J30" s="565"/>
      <c r="K30" s="565"/>
      <c r="L30" s="565"/>
      <c r="M30" s="565"/>
      <c r="N30" s="565"/>
      <c r="O30" s="565"/>
      <c r="P30" s="565"/>
      <c r="Q30" s="565"/>
      <c r="R30" s="565"/>
      <c r="S30" s="565"/>
      <c r="T30" s="565"/>
      <c r="U30" s="566"/>
      <c r="V30" s="567"/>
      <c r="W30" s="567"/>
      <c r="X30" s="567"/>
      <c r="Y30" s="567"/>
      <c r="Z30" s="567"/>
      <c r="AA30" s="567"/>
      <c r="AB30" s="567"/>
    </row>
    <row r="31" spans="1:43" ht="13.15" customHeight="1" x14ac:dyDescent="0.2">
      <c r="A31" s="564"/>
      <c r="B31" s="565"/>
      <c r="C31" s="565"/>
      <c r="D31" s="565"/>
      <c r="E31" s="565"/>
      <c r="F31" s="565"/>
      <c r="G31" s="565"/>
      <c r="H31" s="565"/>
      <c r="I31" s="565"/>
      <c r="J31" s="565"/>
      <c r="K31" s="565"/>
      <c r="L31" s="565"/>
      <c r="M31" s="565"/>
      <c r="N31" s="565"/>
      <c r="O31" s="565"/>
      <c r="P31" s="565"/>
      <c r="Q31" s="565"/>
      <c r="R31" s="565"/>
      <c r="S31" s="565"/>
      <c r="T31" s="565"/>
      <c r="U31" s="566"/>
      <c r="V31" s="567"/>
      <c r="W31" s="567"/>
      <c r="X31" s="567"/>
      <c r="Y31" s="567"/>
      <c r="Z31" s="567"/>
      <c r="AA31" s="567"/>
      <c r="AB31" s="567"/>
    </row>
    <row r="32" spans="1:43" ht="13.15" customHeight="1" x14ac:dyDescent="0.2">
      <c r="A32" s="564"/>
      <c r="B32" s="565"/>
      <c r="C32" s="565"/>
      <c r="D32" s="565"/>
      <c r="E32" s="565"/>
      <c r="F32" s="565"/>
      <c r="G32" s="565"/>
      <c r="H32" s="565"/>
      <c r="I32" s="565"/>
      <c r="J32" s="565"/>
      <c r="K32" s="565"/>
      <c r="L32" s="565"/>
      <c r="M32" s="565"/>
      <c r="N32" s="565"/>
      <c r="O32" s="565"/>
      <c r="P32" s="565"/>
      <c r="Q32" s="565"/>
      <c r="R32" s="565"/>
      <c r="S32" s="565"/>
      <c r="T32" s="565"/>
      <c r="U32" s="566"/>
      <c r="V32" s="567"/>
      <c r="W32" s="567"/>
      <c r="X32" s="567"/>
      <c r="Y32" s="567"/>
      <c r="Z32" s="567"/>
      <c r="AA32" s="567"/>
      <c r="AB32" s="567"/>
      <c r="AD32" s="571" t="s">
        <v>105</v>
      </c>
      <c r="AE32" s="571"/>
      <c r="AF32" s="571"/>
      <c r="AG32" s="572"/>
      <c r="AH32" s="572"/>
      <c r="AI32" s="572"/>
      <c r="AJ32" s="572"/>
      <c r="AK32" s="572"/>
      <c r="AL32" s="572"/>
      <c r="AM32" s="572"/>
      <c r="AN32" s="562" t="s">
        <v>119</v>
      </c>
      <c r="AO32" s="562" t="s">
        <v>120</v>
      </c>
      <c r="AP32" s="562" t="s">
        <v>121</v>
      </c>
      <c r="AQ32" s="562" t="s">
        <v>112</v>
      </c>
    </row>
    <row r="33" spans="1:43" ht="13.15" customHeight="1" x14ac:dyDescent="0.2">
      <c r="A33" s="564"/>
      <c r="B33" s="565"/>
      <c r="C33" s="565"/>
      <c r="D33" s="565"/>
      <c r="E33" s="565"/>
      <c r="F33" s="565"/>
      <c r="G33" s="565"/>
      <c r="H33" s="565"/>
      <c r="I33" s="565"/>
      <c r="J33" s="565"/>
      <c r="K33" s="565"/>
      <c r="L33" s="565"/>
      <c r="M33" s="565"/>
      <c r="N33" s="565"/>
      <c r="O33" s="565"/>
      <c r="P33" s="565"/>
      <c r="Q33" s="565"/>
      <c r="R33" s="565"/>
      <c r="S33" s="565"/>
      <c r="T33" s="565"/>
      <c r="U33" s="566"/>
      <c r="V33" s="567"/>
      <c r="W33" s="567"/>
      <c r="X33" s="567"/>
      <c r="Y33" s="567"/>
      <c r="Z33" s="567"/>
      <c r="AA33" s="567"/>
      <c r="AB33" s="567"/>
      <c r="AD33" s="562">
        <v>1</v>
      </c>
      <c r="AE33" s="573" t="str">
        <f>Data!B29</f>
        <v>-</v>
      </c>
      <c r="AF33" s="571" t="s">
        <v>84</v>
      </c>
      <c r="AG33" s="571"/>
      <c r="AH33" s="571"/>
      <c r="AI33" s="571"/>
      <c r="AJ33" s="571"/>
      <c r="AK33" s="571"/>
      <c r="AL33" s="571"/>
      <c r="AM33" s="571" t="s">
        <v>113</v>
      </c>
      <c r="AN33" s="574" t="e">
        <f>Data!#REF!</f>
        <v>#REF!</v>
      </c>
      <c r="AO33" s="574" t="e">
        <f>Data!#REF!</f>
        <v>#REF!</v>
      </c>
      <c r="AP33" s="574" t="e">
        <f>Data!#REF!</f>
        <v>#REF!</v>
      </c>
      <c r="AQ33" s="574" t="e">
        <f>Data!#REF!</f>
        <v>#REF!</v>
      </c>
    </row>
    <row r="34" spans="1:43" ht="13.15" customHeight="1" x14ac:dyDescent="0.2">
      <c r="A34" s="564"/>
      <c r="B34" s="565"/>
      <c r="C34" s="565"/>
      <c r="D34" s="565"/>
      <c r="E34" s="565"/>
      <c r="F34" s="565"/>
      <c r="G34" s="565"/>
      <c r="H34" s="565"/>
      <c r="I34" s="565"/>
      <c r="J34" s="565"/>
      <c r="K34" s="565"/>
      <c r="L34" s="565"/>
      <c r="M34" s="565"/>
      <c r="N34" s="565"/>
      <c r="O34" s="565"/>
      <c r="P34" s="565"/>
      <c r="Q34" s="565"/>
      <c r="R34" s="565"/>
      <c r="S34" s="565"/>
      <c r="T34" s="565"/>
      <c r="U34" s="566"/>
      <c r="V34" s="567"/>
      <c r="W34" s="567"/>
      <c r="X34" s="567"/>
      <c r="Y34" s="567"/>
      <c r="Z34" s="567"/>
      <c r="AA34" s="567"/>
      <c r="AB34" s="567"/>
      <c r="AD34" s="562">
        <v>2</v>
      </c>
      <c r="AE34" s="573" t="str">
        <f>Data!C29</f>
        <v>-</v>
      </c>
      <c r="AF34" s="571" t="s">
        <v>85</v>
      </c>
      <c r="AG34" s="571"/>
      <c r="AH34" s="571"/>
      <c r="AI34" s="571"/>
      <c r="AJ34" s="571"/>
      <c r="AK34" s="571"/>
      <c r="AL34" s="571"/>
      <c r="AM34" s="571" t="s">
        <v>114</v>
      </c>
      <c r="AN34" s="574" t="e">
        <f>Data!#REF!</f>
        <v>#REF!</v>
      </c>
      <c r="AO34" s="574" t="e">
        <f>Data!#REF!</f>
        <v>#REF!</v>
      </c>
      <c r="AP34" s="574" t="e">
        <f>Data!#REF!</f>
        <v>#REF!</v>
      </c>
      <c r="AQ34" s="574" t="e">
        <f>Data!#REF!</f>
        <v>#REF!</v>
      </c>
    </row>
    <row r="35" spans="1:43" ht="13.15" customHeight="1" x14ac:dyDescent="0.2">
      <c r="A35" s="564"/>
      <c r="B35" s="565"/>
      <c r="C35" s="565"/>
      <c r="D35" s="565"/>
      <c r="E35" s="565"/>
      <c r="F35" s="565"/>
      <c r="G35" s="565"/>
      <c r="H35" s="565"/>
      <c r="I35" s="565"/>
      <c r="J35" s="565"/>
      <c r="K35" s="565"/>
      <c r="L35" s="565"/>
      <c r="M35" s="565"/>
      <c r="N35" s="565"/>
      <c r="O35" s="565"/>
      <c r="P35" s="565"/>
      <c r="Q35" s="565"/>
      <c r="R35" s="565"/>
      <c r="S35" s="565"/>
      <c r="T35" s="565"/>
      <c r="U35" s="566"/>
      <c r="V35" s="567"/>
      <c r="W35" s="567"/>
      <c r="X35" s="567"/>
      <c r="Y35" s="567"/>
      <c r="Z35" s="567"/>
      <c r="AA35" s="567"/>
      <c r="AB35" s="567"/>
      <c r="AD35" s="562">
        <v>3</v>
      </c>
      <c r="AE35" s="573" t="str">
        <f>Data!D29</f>
        <v>-</v>
      </c>
      <c r="AF35" s="572" t="s">
        <v>86</v>
      </c>
      <c r="AG35" s="572"/>
      <c r="AH35" s="572"/>
      <c r="AI35" s="572"/>
      <c r="AJ35" s="572"/>
      <c r="AK35" s="572"/>
      <c r="AL35" s="572"/>
      <c r="AM35" s="571" t="s">
        <v>115</v>
      </c>
      <c r="AN35" s="574" t="e">
        <f>Data!#REF!</f>
        <v>#REF!</v>
      </c>
      <c r="AO35" s="574" t="e">
        <f>Data!#REF!</f>
        <v>#REF!</v>
      </c>
      <c r="AP35" s="574" t="e">
        <f>Data!#REF!</f>
        <v>#REF!</v>
      </c>
      <c r="AQ35" s="574" t="e">
        <f>Data!#REF!</f>
        <v>#REF!</v>
      </c>
    </row>
    <row r="36" spans="1:43" ht="13.15" customHeight="1" x14ac:dyDescent="0.2">
      <c r="A36" s="564"/>
      <c r="B36" s="565"/>
      <c r="C36" s="565"/>
      <c r="D36" s="565"/>
      <c r="E36" s="565"/>
      <c r="F36" s="565"/>
      <c r="G36" s="565"/>
      <c r="H36" s="565"/>
      <c r="I36" s="565"/>
      <c r="J36" s="565"/>
      <c r="K36" s="565"/>
      <c r="L36" s="565"/>
      <c r="M36" s="565"/>
      <c r="N36" s="565"/>
      <c r="O36" s="565"/>
      <c r="P36" s="565"/>
      <c r="Q36" s="565"/>
      <c r="R36" s="565"/>
      <c r="S36" s="565"/>
      <c r="T36" s="565"/>
      <c r="U36" s="566"/>
      <c r="V36" s="567"/>
      <c r="W36" s="567"/>
      <c r="X36" s="567"/>
      <c r="Y36" s="567"/>
      <c r="Z36" s="567"/>
      <c r="AA36" s="567"/>
      <c r="AB36" s="567"/>
      <c r="AD36" s="562">
        <v>4</v>
      </c>
      <c r="AE36" s="573" t="str">
        <f>Data!E29</f>
        <v>-</v>
      </c>
      <c r="AF36" s="572" t="s">
        <v>87</v>
      </c>
      <c r="AG36" s="572"/>
      <c r="AH36" s="572"/>
      <c r="AI36" s="572"/>
      <c r="AJ36" s="572"/>
      <c r="AK36" s="572"/>
      <c r="AL36" s="572"/>
      <c r="AM36" s="571" t="s">
        <v>116</v>
      </c>
      <c r="AN36" s="574" t="e">
        <f>Data!#REF!</f>
        <v>#REF!</v>
      </c>
      <c r="AO36" s="574" t="e">
        <f>Data!#REF!</f>
        <v>#REF!</v>
      </c>
      <c r="AP36" s="574" t="e">
        <f>Data!#REF!</f>
        <v>#REF!</v>
      </c>
      <c r="AQ36" s="574" t="e">
        <f>Data!#REF!</f>
        <v>#REF!</v>
      </c>
    </row>
    <row r="37" spans="1:43" ht="13.15" customHeight="1" x14ac:dyDescent="0.2">
      <c r="A37" s="564"/>
      <c r="B37" s="565"/>
      <c r="C37" s="565"/>
      <c r="D37" s="565"/>
      <c r="E37" s="565"/>
      <c r="F37" s="565"/>
      <c r="G37" s="565"/>
      <c r="H37" s="565"/>
      <c r="I37" s="565"/>
      <c r="J37" s="565"/>
      <c r="K37" s="565"/>
      <c r="L37" s="565"/>
      <c r="M37" s="565"/>
      <c r="N37" s="565"/>
      <c r="O37" s="565"/>
      <c r="P37" s="565"/>
      <c r="Q37" s="565"/>
      <c r="R37" s="565"/>
      <c r="S37" s="565"/>
      <c r="T37" s="565"/>
      <c r="U37" s="566"/>
      <c r="V37" s="567"/>
      <c r="W37" s="567"/>
      <c r="X37" s="567"/>
      <c r="Y37" s="567"/>
      <c r="Z37" s="567"/>
      <c r="AA37" s="567"/>
      <c r="AB37" s="567"/>
      <c r="AD37" s="562">
        <v>5</v>
      </c>
      <c r="AE37" s="573" t="str">
        <f>Data!F29</f>
        <v>-</v>
      </c>
      <c r="AF37" s="571" t="s">
        <v>88</v>
      </c>
      <c r="AG37" s="572"/>
      <c r="AH37" s="572"/>
      <c r="AI37" s="572"/>
      <c r="AJ37" s="572"/>
      <c r="AK37" s="572"/>
      <c r="AL37" s="572"/>
      <c r="AM37" s="571" t="s">
        <v>117</v>
      </c>
      <c r="AN37" s="574" t="e">
        <f>Data!#REF!</f>
        <v>#REF!</v>
      </c>
      <c r="AO37" s="574" t="e">
        <f>Data!#REF!</f>
        <v>#REF!</v>
      </c>
      <c r="AP37" s="574" t="e">
        <f>Data!#REF!</f>
        <v>#REF!</v>
      </c>
      <c r="AQ37" s="574" t="e">
        <f>Data!#REF!</f>
        <v>#REF!</v>
      </c>
    </row>
    <row r="38" spans="1:43" ht="13.15" customHeight="1" x14ac:dyDescent="0.2">
      <c r="A38" s="564"/>
      <c r="B38" s="565"/>
      <c r="C38" s="565"/>
      <c r="D38" s="565"/>
      <c r="E38" s="565"/>
      <c r="F38" s="565"/>
      <c r="G38" s="565"/>
      <c r="H38" s="565"/>
      <c r="I38" s="565"/>
      <c r="J38" s="565"/>
      <c r="K38" s="565"/>
      <c r="L38" s="565"/>
      <c r="M38" s="565"/>
      <c r="N38" s="565"/>
      <c r="O38" s="565"/>
      <c r="P38" s="565"/>
      <c r="Q38" s="565"/>
      <c r="R38" s="565"/>
      <c r="S38" s="565"/>
      <c r="T38" s="565"/>
      <c r="U38" s="566"/>
      <c r="V38" s="567"/>
      <c r="W38" s="567"/>
      <c r="X38" s="567"/>
      <c r="Y38" s="567"/>
      <c r="Z38" s="567"/>
      <c r="AA38" s="567"/>
      <c r="AB38" s="567"/>
      <c r="AD38" s="562">
        <v>6</v>
      </c>
      <c r="AE38" s="573" t="str">
        <f>Data!G29</f>
        <v>-</v>
      </c>
      <c r="AF38" s="572" t="s">
        <v>89</v>
      </c>
      <c r="AG38" s="571"/>
      <c r="AH38" s="571"/>
      <c r="AI38" s="571"/>
      <c r="AJ38" s="571"/>
      <c r="AK38" s="571"/>
      <c r="AL38" s="571"/>
      <c r="AM38" s="572" t="s">
        <v>118</v>
      </c>
      <c r="AN38" s="574" t="e">
        <f>Data!#REF!</f>
        <v>#REF!</v>
      </c>
      <c r="AO38" s="574" t="e">
        <f>Data!#REF!</f>
        <v>#REF!</v>
      </c>
      <c r="AP38" s="574" t="e">
        <f>Data!#REF!</f>
        <v>#REF!</v>
      </c>
      <c r="AQ38" s="574" t="e">
        <f>Data!#REF!</f>
        <v>#REF!</v>
      </c>
    </row>
    <row r="39" spans="1:43" ht="13.15" customHeight="1" x14ac:dyDescent="0.2">
      <c r="A39" s="564"/>
      <c r="B39" s="565"/>
      <c r="C39" s="565"/>
      <c r="D39" s="565"/>
      <c r="E39" s="565"/>
      <c r="F39" s="565"/>
      <c r="G39" s="565"/>
      <c r="H39" s="565"/>
      <c r="I39" s="565"/>
      <c r="J39" s="565"/>
      <c r="K39" s="565"/>
      <c r="L39" s="565"/>
      <c r="M39" s="565"/>
      <c r="N39" s="565"/>
      <c r="O39" s="565"/>
      <c r="P39" s="565"/>
      <c r="Q39" s="565"/>
      <c r="R39" s="565"/>
      <c r="S39" s="565"/>
      <c r="T39" s="565"/>
      <c r="U39" s="566"/>
      <c r="V39" s="567"/>
      <c r="W39" s="567"/>
      <c r="X39" s="567"/>
      <c r="Y39" s="567"/>
      <c r="Z39" s="567"/>
      <c r="AA39" s="567"/>
      <c r="AB39" s="567"/>
      <c r="AD39" s="562"/>
      <c r="AE39" s="573"/>
      <c r="AF39" s="571"/>
      <c r="AG39" s="572"/>
      <c r="AH39" s="572"/>
      <c r="AI39" s="572"/>
      <c r="AJ39" s="572"/>
      <c r="AK39" s="572"/>
      <c r="AL39" s="572"/>
      <c r="AM39" s="572" t="s">
        <v>123</v>
      </c>
      <c r="AN39" s="574" t="e">
        <f>Data!#REF!</f>
        <v>#REF!</v>
      </c>
      <c r="AO39" s="574" t="e">
        <f>Data!#REF!</f>
        <v>#REF!</v>
      </c>
      <c r="AP39" s="574" t="e">
        <f>Data!#REF!</f>
        <v>#REF!</v>
      </c>
      <c r="AQ39" s="574" t="e">
        <f>Data!#REF!</f>
        <v>#REF!</v>
      </c>
    </row>
    <row r="40" spans="1:43" ht="13.15" customHeight="1" x14ac:dyDescent="0.2">
      <c r="A40" s="564"/>
      <c r="B40" s="565"/>
      <c r="C40" s="565"/>
      <c r="D40" s="565"/>
      <c r="E40" s="565"/>
      <c r="F40" s="565"/>
      <c r="G40" s="565"/>
      <c r="H40" s="565"/>
      <c r="I40" s="565"/>
      <c r="J40" s="565"/>
      <c r="K40" s="565"/>
      <c r="L40" s="565"/>
      <c r="M40" s="565"/>
      <c r="N40" s="565"/>
      <c r="O40" s="565"/>
      <c r="P40" s="565"/>
      <c r="Q40" s="565"/>
      <c r="R40" s="565"/>
      <c r="S40" s="565"/>
      <c r="T40" s="565"/>
      <c r="U40" s="566"/>
      <c r="V40" s="567"/>
      <c r="W40" s="567"/>
      <c r="X40" s="567"/>
      <c r="Y40" s="567"/>
      <c r="Z40" s="567"/>
      <c r="AA40" s="567"/>
      <c r="AB40" s="567"/>
    </row>
    <row r="41" spans="1:43" ht="13.15" customHeight="1" x14ac:dyDescent="0.2">
      <c r="A41" s="564"/>
      <c r="B41" s="565"/>
      <c r="C41" s="565"/>
      <c r="D41" s="565"/>
      <c r="E41" s="565"/>
      <c r="F41" s="565"/>
      <c r="G41" s="565"/>
      <c r="H41" s="565"/>
      <c r="I41" s="565"/>
      <c r="J41" s="565"/>
      <c r="K41" s="565"/>
      <c r="L41" s="565"/>
      <c r="M41" s="565"/>
      <c r="N41" s="565"/>
      <c r="O41" s="565"/>
      <c r="P41" s="565"/>
      <c r="Q41" s="565"/>
      <c r="R41" s="565"/>
      <c r="S41" s="565"/>
      <c r="T41" s="565"/>
      <c r="U41" s="566"/>
      <c r="V41" s="567"/>
      <c r="W41" s="567"/>
      <c r="X41" s="567"/>
      <c r="Y41" s="567"/>
      <c r="Z41" s="567"/>
      <c r="AA41" s="567"/>
      <c r="AB41" s="567"/>
    </row>
    <row r="42" spans="1:43" ht="13.15" customHeight="1" x14ac:dyDescent="0.2">
      <c r="A42" s="564"/>
      <c r="B42" s="565"/>
      <c r="C42" s="565"/>
      <c r="D42" s="565"/>
      <c r="E42" s="565"/>
      <c r="F42" s="565"/>
      <c r="G42" s="565"/>
      <c r="H42" s="565"/>
      <c r="I42" s="565"/>
      <c r="J42" s="565"/>
      <c r="K42" s="565"/>
      <c r="L42" s="565"/>
      <c r="M42" s="565"/>
      <c r="N42" s="565"/>
      <c r="O42" s="565"/>
      <c r="P42" s="565"/>
      <c r="Q42" s="565"/>
      <c r="R42" s="565"/>
      <c r="S42" s="565"/>
      <c r="T42" s="565"/>
      <c r="U42" s="566"/>
      <c r="V42" s="565"/>
      <c r="W42" s="567"/>
      <c r="X42" s="567"/>
      <c r="Y42" s="567"/>
      <c r="Z42" s="567"/>
      <c r="AA42" s="567"/>
      <c r="AB42" s="567"/>
    </row>
    <row r="43" spans="1:43" ht="13.15" customHeight="1" x14ac:dyDescent="0.2">
      <c r="A43" s="564"/>
      <c r="B43" s="565"/>
      <c r="C43" s="565"/>
      <c r="D43" s="565"/>
      <c r="E43" s="565"/>
      <c r="F43" s="565"/>
      <c r="G43" s="565"/>
      <c r="H43" s="565"/>
      <c r="I43" s="565"/>
      <c r="J43" s="565"/>
      <c r="K43" s="565"/>
      <c r="L43" s="565"/>
      <c r="M43" s="565"/>
      <c r="N43" s="565"/>
      <c r="O43" s="565"/>
      <c r="P43" s="565"/>
      <c r="Q43" s="565"/>
      <c r="R43" s="565"/>
      <c r="S43" s="565"/>
      <c r="T43" s="565"/>
      <c r="U43" s="566"/>
      <c r="V43" s="565"/>
      <c r="W43" s="567"/>
      <c r="X43" s="567"/>
      <c r="Y43" s="567"/>
      <c r="Z43" s="567"/>
      <c r="AA43" s="567"/>
      <c r="AB43" s="567"/>
    </row>
    <row r="44" spans="1:43" ht="13.15" customHeight="1" x14ac:dyDescent="0.2">
      <c r="A44" s="564"/>
      <c r="B44" s="565"/>
      <c r="C44" s="565"/>
      <c r="D44" s="565"/>
      <c r="E44" s="565"/>
      <c r="F44" s="565"/>
      <c r="G44" s="565"/>
      <c r="H44" s="565"/>
      <c r="I44" s="565"/>
      <c r="J44" s="565"/>
      <c r="K44" s="565"/>
      <c r="L44" s="565"/>
      <c r="M44" s="565"/>
      <c r="N44" s="565"/>
      <c r="O44" s="565"/>
      <c r="P44" s="565"/>
      <c r="Q44" s="565"/>
      <c r="R44" s="565"/>
      <c r="S44" s="565"/>
      <c r="T44" s="565"/>
      <c r="U44" s="566"/>
      <c r="V44" s="565"/>
      <c r="W44" s="567"/>
      <c r="X44" s="567"/>
      <c r="Y44" s="567"/>
      <c r="Z44" s="567"/>
      <c r="AA44" s="567"/>
      <c r="AB44" s="567"/>
    </row>
    <row r="45" spans="1:43" ht="13.15" customHeight="1" x14ac:dyDescent="0.2">
      <c r="A45" s="564"/>
      <c r="B45" s="565"/>
      <c r="C45" s="565"/>
      <c r="D45" s="565"/>
      <c r="E45" s="565"/>
      <c r="F45" s="565"/>
      <c r="G45" s="565"/>
      <c r="H45" s="565"/>
      <c r="I45" s="565"/>
      <c r="J45" s="565"/>
      <c r="K45" s="565"/>
      <c r="L45" s="565"/>
      <c r="M45" s="565"/>
      <c r="N45" s="565"/>
      <c r="O45" s="565"/>
      <c r="P45" s="565"/>
      <c r="Q45" s="565"/>
      <c r="R45" s="565"/>
      <c r="S45" s="565"/>
      <c r="T45" s="565"/>
      <c r="U45" s="566"/>
      <c r="V45" s="565"/>
      <c r="W45" s="567"/>
      <c r="X45" s="567"/>
      <c r="Y45" s="567"/>
      <c r="Z45" s="567"/>
      <c r="AA45" s="567"/>
      <c r="AB45" s="567"/>
    </row>
    <row r="46" spans="1:43" ht="13.15" customHeight="1" x14ac:dyDescent="0.2">
      <c r="A46" s="564"/>
      <c r="B46" s="565"/>
      <c r="C46" s="565"/>
      <c r="D46" s="565"/>
      <c r="E46" s="565"/>
      <c r="F46" s="565"/>
      <c r="G46" s="565"/>
      <c r="H46" s="565"/>
      <c r="I46" s="565"/>
      <c r="J46" s="565"/>
      <c r="K46" s="565"/>
      <c r="L46" s="565"/>
      <c r="M46" s="565"/>
      <c r="N46" s="565"/>
      <c r="O46" s="565"/>
      <c r="P46" s="565"/>
      <c r="Q46" s="565"/>
      <c r="R46" s="565"/>
      <c r="S46" s="565"/>
      <c r="T46" s="565"/>
      <c r="U46" s="566"/>
      <c r="V46" s="565"/>
      <c r="W46" s="567"/>
      <c r="X46" s="567"/>
      <c r="Y46" s="567"/>
      <c r="Z46" s="567"/>
      <c r="AA46" s="567"/>
      <c r="AB46" s="567"/>
    </row>
    <row r="47" spans="1:43" ht="13.15" customHeight="1" x14ac:dyDescent="0.2">
      <c r="A47" s="564"/>
      <c r="B47" s="565"/>
      <c r="C47" s="565"/>
      <c r="D47" s="565"/>
      <c r="E47" s="565"/>
      <c r="F47" s="565"/>
      <c r="G47" s="565"/>
      <c r="H47" s="565"/>
      <c r="I47" s="565"/>
      <c r="J47" s="565"/>
      <c r="K47" s="565"/>
      <c r="L47" s="565"/>
      <c r="M47" s="565"/>
      <c r="N47" s="565"/>
      <c r="O47" s="565"/>
      <c r="P47" s="565"/>
      <c r="Q47" s="565"/>
      <c r="R47" s="565"/>
      <c r="S47" s="565"/>
      <c r="T47" s="565"/>
      <c r="U47" s="566"/>
      <c r="V47" s="565"/>
      <c r="W47" s="567"/>
      <c r="X47" s="567"/>
      <c r="Y47" s="567"/>
      <c r="Z47" s="567"/>
      <c r="AA47" s="567"/>
      <c r="AB47" s="567"/>
    </row>
    <row r="48" spans="1:43" x14ac:dyDescent="0.2">
      <c r="A48" s="564"/>
      <c r="B48" s="565"/>
      <c r="C48" s="565"/>
      <c r="D48" s="565"/>
      <c r="E48" s="565"/>
      <c r="F48" s="565"/>
      <c r="G48" s="565"/>
      <c r="H48" s="565"/>
      <c r="I48" s="565"/>
      <c r="J48" s="565"/>
      <c r="K48" s="565"/>
      <c r="L48" s="565"/>
      <c r="M48" s="565"/>
      <c r="N48" s="565"/>
      <c r="O48" s="565"/>
      <c r="P48" s="565"/>
      <c r="Q48" s="565"/>
      <c r="R48" s="565"/>
      <c r="S48" s="565"/>
      <c r="T48" s="565"/>
      <c r="U48" s="566"/>
      <c r="V48" s="567"/>
      <c r="W48" s="567"/>
      <c r="X48" s="567"/>
      <c r="Y48" s="567"/>
      <c r="Z48" s="567"/>
      <c r="AA48" s="567"/>
      <c r="AB48" s="567"/>
    </row>
    <row r="49" spans="1:28" x14ac:dyDescent="0.2">
      <c r="A49" s="564"/>
      <c r="B49" s="565"/>
      <c r="C49" s="565"/>
      <c r="D49" s="565"/>
      <c r="E49" s="565"/>
      <c r="F49" s="565"/>
      <c r="G49" s="565"/>
      <c r="H49" s="565"/>
      <c r="I49" s="565"/>
      <c r="J49" s="565"/>
      <c r="K49" s="565"/>
      <c r="L49" s="565"/>
      <c r="M49" s="565"/>
      <c r="N49" s="565"/>
      <c r="O49" s="565"/>
      <c r="P49" s="565"/>
      <c r="Q49" s="565"/>
      <c r="R49" s="565"/>
      <c r="S49" s="565"/>
      <c r="T49" s="565"/>
      <c r="U49" s="566"/>
      <c r="V49" s="567"/>
      <c r="W49" s="567"/>
      <c r="X49" s="567"/>
      <c r="Y49" s="567"/>
      <c r="Z49" s="567"/>
      <c r="AA49" s="567"/>
      <c r="AB49" s="567"/>
    </row>
    <row r="50" spans="1:28" x14ac:dyDescent="0.2">
      <c r="A50" s="564"/>
      <c r="B50" s="565"/>
      <c r="C50" s="565"/>
      <c r="D50" s="565"/>
      <c r="E50" s="565"/>
      <c r="F50" s="565"/>
      <c r="G50" s="565"/>
      <c r="H50" s="565"/>
      <c r="I50" s="565"/>
      <c r="J50" s="565"/>
      <c r="K50" s="565"/>
      <c r="L50" s="565"/>
      <c r="M50" s="565"/>
      <c r="N50" s="565"/>
      <c r="O50" s="565"/>
      <c r="P50" s="565"/>
      <c r="Q50" s="565"/>
      <c r="R50" s="565"/>
      <c r="S50" s="565"/>
      <c r="T50" s="565"/>
      <c r="U50" s="566"/>
      <c r="V50" s="567"/>
      <c r="W50" s="567"/>
      <c r="X50" s="567"/>
      <c r="Y50" s="567"/>
      <c r="Z50" s="567"/>
      <c r="AA50" s="567"/>
      <c r="AB50" s="567"/>
    </row>
    <row r="51" spans="1:28" x14ac:dyDescent="0.2">
      <c r="A51" s="564"/>
      <c r="B51" s="565"/>
      <c r="C51" s="565"/>
      <c r="D51" s="565"/>
      <c r="E51" s="565"/>
      <c r="F51" s="565"/>
      <c r="G51" s="565"/>
      <c r="H51" s="565"/>
      <c r="I51" s="565"/>
      <c r="J51" s="565"/>
      <c r="K51" s="565"/>
      <c r="L51" s="565"/>
      <c r="M51" s="565"/>
      <c r="N51" s="565"/>
      <c r="O51" s="565"/>
      <c r="P51" s="565"/>
      <c r="Q51" s="565"/>
      <c r="R51" s="565"/>
      <c r="S51" s="565"/>
      <c r="T51" s="565"/>
      <c r="U51" s="566"/>
      <c r="V51" s="567"/>
      <c r="W51" s="567"/>
      <c r="X51" s="567"/>
      <c r="Y51" s="567"/>
      <c r="Z51" s="567"/>
      <c r="AA51" s="567"/>
      <c r="AB51" s="567"/>
    </row>
    <row r="52" spans="1:28" x14ac:dyDescent="0.2">
      <c r="A52" s="564"/>
      <c r="B52" s="565"/>
      <c r="C52" s="565"/>
      <c r="D52" s="565"/>
      <c r="E52" s="565"/>
      <c r="F52" s="565"/>
      <c r="G52" s="565"/>
      <c r="H52" s="565"/>
      <c r="I52" s="565"/>
      <c r="J52" s="565"/>
      <c r="K52" s="565"/>
      <c r="L52" s="565"/>
      <c r="M52" s="565"/>
      <c r="N52" s="565"/>
      <c r="O52" s="565"/>
      <c r="P52" s="565"/>
      <c r="Q52" s="565"/>
      <c r="R52" s="565"/>
      <c r="S52" s="565"/>
      <c r="T52" s="565"/>
      <c r="U52" s="566"/>
      <c r="V52" s="567"/>
      <c r="W52" s="567"/>
      <c r="X52" s="567"/>
      <c r="Y52" s="567"/>
      <c r="Z52" s="567"/>
      <c r="AA52" s="567"/>
      <c r="AB52" s="567"/>
    </row>
    <row r="53" spans="1:28" x14ac:dyDescent="0.2">
      <c r="A53" s="564"/>
      <c r="B53" s="565"/>
      <c r="C53" s="565"/>
      <c r="D53" s="565"/>
      <c r="E53" s="565"/>
      <c r="F53" s="565"/>
      <c r="G53" s="565"/>
      <c r="H53" s="565"/>
      <c r="I53" s="565"/>
      <c r="J53" s="565"/>
      <c r="K53" s="565"/>
      <c r="L53" s="565"/>
      <c r="M53" s="565"/>
      <c r="N53" s="565"/>
      <c r="O53" s="565"/>
      <c r="P53" s="565"/>
      <c r="Q53" s="565"/>
      <c r="R53" s="565"/>
      <c r="S53" s="565"/>
      <c r="T53" s="565"/>
      <c r="U53" s="566"/>
      <c r="V53" s="567"/>
      <c r="W53" s="567"/>
      <c r="X53" s="567"/>
      <c r="Y53" s="567"/>
      <c r="Z53" s="567"/>
      <c r="AA53" s="567"/>
      <c r="AB53" s="567"/>
    </row>
    <row r="54" spans="1:28" x14ac:dyDescent="0.2">
      <c r="A54" s="564"/>
      <c r="B54" s="565"/>
      <c r="C54" s="565"/>
      <c r="D54" s="565"/>
      <c r="E54" s="565"/>
      <c r="F54" s="565"/>
      <c r="G54" s="565"/>
      <c r="H54" s="565"/>
      <c r="I54" s="565"/>
      <c r="J54" s="565"/>
      <c r="K54" s="565"/>
      <c r="L54" s="565"/>
      <c r="M54" s="565"/>
      <c r="N54" s="565"/>
      <c r="O54" s="565"/>
      <c r="P54" s="565"/>
      <c r="Q54" s="565"/>
      <c r="R54" s="565"/>
      <c r="S54" s="565"/>
      <c r="T54" s="565"/>
      <c r="U54" s="566"/>
      <c r="V54" s="567"/>
      <c r="W54" s="567"/>
      <c r="X54" s="567"/>
      <c r="Y54" s="567"/>
      <c r="Z54" s="567"/>
      <c r="AA54" s="567"/>
      <c r="AB54" s="567"/>
    </row>
    <row r="55" spans="1:28" x14ac:dyDescent="0.2">
      <c r="A55" s="564"/>
      <c r="B55" s="565"/>
      <c r="C55" s="565"/>
      <c r="D55" s="565"/>
      <c r="E55" s="565"/>
      <c r="F55" s="565"/>
      <c r="G55" s="565"/>
      <c r="H55" s="565"/>
      <c r="I55" s="565"/>
      <c r="J55" s="565"/>
      <c r="K55" s="565"/>
      <c r="L55" s="565"/>
      <c r="M55" s="565"/>
      <c r="N55" s="565"/>
      <c r="O55" s="565"/>
      <c r="P55" s="565"/>
      <c r="Q55" s="565"/>
      <c r="R55" s="565"/>
      <c r="S55" s="565"/>
      <c r="T55" s="565"/>
      <c r="U55" s="566"/>
      <c r="V55" s="567"/>
      <c r="W55" s="567"/>
      <c r="X55" s="567"/>
      <c r="Y55" s="567"/>
      <c r="Z55" s="567"/>
      <c r="AA55" s="567"/>
      <c r="AB55" s="567"/>
    </row>
    <row r="56" spans="1:28" x14ac:dyDescent="0.2">
      <c r="A56" s="564"/>
      <c r="B56" s="565"/>
      <c r="C56" s="565"/>
      <c r="D56" s="565"/>
      <c r="E56" s="565"/>
      <c r="F56" s="565"/>
      <c r="G56" s="565"/>
      <c r="H56" s="565"/>
      <c r="I56" s="565"/>
      <c r="J56" s="565"/>
      <c r="K56" s="565"/>
      <c r="L56" s="565"/>
      <c r="M56" s="565"/>
      <c r="N56" s="565"/>
      <c r="O56" s="565"/>
      <c r="P56" s="565"/>
      <c r="Q56" s="565"/>
      <c r="R56" s="565"/>
      <c r="S56" s="565"/>
      <c r="T56" s="565"/>
      <c r="U56" s="566"/>
      <c r="V56" s="567"/>
      <c r="W56" s="567"/>
      <c r="X56" s="567"/>
      <c r="Y56" s="567"/>
      <c r="Z56" s="567"/>
      <c r="AA56" s="567"/>
      <c r="AB56" s="567"/>
    </row>
    <row r="57" spans="1:28" x14ac:dyDescent="0.2">
      <c r="A57" s="564"/>
      <c r="B57" s="565"/>
      <c r="C57" s="565"/>
      <c r="D57" s="565"/>
      <c r="E57" s="565"/>
      <c r="F57" s="565"/>
      <c r="G57" s="565"/>
      <c r="H57" s="565"/>
      <c r="I57" s="565"/>
      <c r="J57" s="565"/>
      <c r="K57" s="565"/>
      <c r="L57" s="565"/>
      <c r="M57" s="565"/>
      <c r="N57" s="565"/>
      <c r="O57" s="565"/>
      <c r="P57" s="565"/>
      <c r="Q57" s="565"/>
      <c r="R57" s="565"/>
      <c r="S57" s="565"/>
      <c r="T57" s="565"/>
      <c r="U57" s="566"/>
      <c r="V57" s="567"/>
      <c r="W57" s="567"/>
      <c r="X57" s="567"/>
      <c r="Y57" s="567"/>
      <c r="Z57" s="567"/>
      <c r="AA57" s="567"/>
      <c r="AB57" s="567"/>
    </row>
    <row r="58" spans="1:28" x14ac:dyDescent="0.2">
      <c r="A58" s="564"/>
      <c r="B58" s="565"/>
      <c r="C58" s="565"/>
      <c r="D58" s="565"/>
      <c r="E58" s="565"/>
      <c r="F58" s="565"/>
      <c r="G58" s="565"/>
      <c r="H58" s="565"/>
      <c r="I58" s="565"/>
      <c r="J58" s="565"/>
      <c r="K58" s="565"/>
      <c r="L58" s="565"/>
      <c r="M58" s="565"/>
      <c r="N58" s="565"/>
      <c r="O58" s="565"/>
      <c r="P58" s="565"/>
      <c r="Q58" s="565"/>
      <c r="R58" s="565"/>
      <c r="S58" s="565"/>
      <c r="T58" s="565"/>
      <c r="U58" s="566"/>
      <c r="V58" s="567"/>
      <c r="W58" s="567"/>
      <c r="X58" s="567"/>
      <c r="Y58" s="567"/>
      <c r="Z58" s="567"/>
      <c r="AA58" s="567"/>
      <c r="AB58" s="567"/>
    </row>
    <row r="59" spans="1:28" x14ac:dyDescent="0.2">
      <c r="A59" s="564"/>
      <c r="B59" s="565"/>
      <c r="C59" s="565"/>
      <c r="D59" s="565"/>
      <c r="E59" s="565"/>
      <c r="F59" s="565"/>
      <c r="G59" s="565"/>
      <c r="H59" s="565"/>
      <c r="I59" s="565"/>
      <c r="J59" s="565"/>
      <c r="K59" s="565"/>
      <c r="L59" s="565"/>
      <c r="M59" s="565"/>
      <c r="N59" s="565"/>
      <c r="O59" s="565"/>
      <c r="P59" s="565"/>
      <c r="Q59" s="565"/>
      <c r="R59" s="565"/>
      <c r="S59" s="565"/>
      <c r="T59" s="565"/>
      <c r="U59" s="566"/>
      <c r="V59" s="567"/>
      <c r="W59" s="567"/>
      <c r="X59" s="567"/>
      <c r="Y59" s="567"/>
      <c r="Z59" s="567"/>
      <c r="AA59" s="567"/>
      <c r="AB59" s="567"/>
    </row>
    <row r="60" spans="1:28" x14ac:dyDescent="0.2">
      <c r="A60" s="564"/>
      <c r="B60" s="565"/>
      <c r="C60" s="565"/>
      <c r="D60" s="565"/>
      <c r="E60" s="565"/>
      <c r="F60" s="565"/>
      <c r="G60" s="565"/>
      <c r="H60" s="565"/>
      <c r="I60" s="565"/>
      <c r="J60" s="565"/>
      <c r="K60" s="565"/>
      <c r="L60" s="565"/>
      <c r="M60" s="565"/>
      <c r="N60" s="565"/>
      <c r="O60" s="565"/>
      <c r="P60" s="565"/>
      <c r="Q60" s="565"/>
      <c r="R60" s="565"/>
      <c r="S60" s="565"/>
      <c r="T60" s="565"/>
      <c r="U60" s="566"/>
      <c r="V60" s="567"/>
      <c r="W60" s="567"/>
      <c r="X60" s="567"/>
      <c r="Y60" s="567"/>
      <c r="Z60" s="567"/>
      <c r="AA60" s="567"/>
      <c r="AB60" s="567"/>
    </row>
    <row r="61" spans="1:28" x14ac:dyDescent="0.2">
      <c r="A61" s="564"/>
      <c r="B61" s="565"/>
      <c r="C61" s="565"/>
      <c r="D61" s="565"/>
      <c r="E61" s="565"/>
      <c r="F61" s="565"/>
      <c r="G61" s="565"/>
      <c r="H61" s="565"/>
      <c r="I61" s="565"/>
      <c r="J61" s="565"/>
      <c r="K61" s="565"/>
      <c r="L61" s="565"/>
      <c r="M61" s="565"/>
      <c r="N61" s="565"/>
      <c r="O61" s="565"/>
      <c r="P61" s="565"/>
      <c r="Q61" s="565"/>
      <c r="R61" s="565"/>
      <c r="S61" s="565"/>
      <c r="T61" s="565"/>
      <c r="U61" s="566"/>
      <c r="V61" s="567"/>
      <c r="W61" s="567"/>
      <c r="X61" s="567"/>
      <c r="Y61" s="567"/>
      <c r="Z61" s="567"/>
      <c r="AA61" s="567"/>
      <c r="AB61" s="567"/>
    </row>
    <row r="62" spans="1:28" x14ac:dyDescent="0.2">
      <c r="A62" s="564"/>
      <c r="B62" s="565"/>
      <c r="C62" s="565"/>
      <c r="D62" s="565"/>
      <c r="E62" s="565"/>
      <c r="F62" s="565"/>
      <c r="G62" s="565"/>
      <c r="H62" s="565"/>
      <c r="I62" s="565"/>
      <c r="J62" s="565"/>
      <c r="K62" s="565"/>
      <c r="L62" s="565"/>
      <c r="M62" s="565"/>
      <c r="N62" s="565"/>
      <c r="O62" s="565"/>
      <c r="P62" s="565"/>
      <c r="Q62" s="565"/>
      <c r="R62" s="565"/>
      <c r="S62" s="565"/>
      <c r="T62" s="565"/>
      <c r="U62" s="566"/>
      <c r="V62" s="567"/>
      <c r="W62" s="567"/>
      <c r="X62" s="567"/>
      <c r="Y62" s="567"/>
      <c r="Z62" s="567"/>
      <c r="AA62" s="567"/>
      <c r="AB62" s="567"/>
    </row>
    <row r="63" spans="1:28" x14ac:dyDescent="0.2">
      <c r="A63" s="564"/>
      <c r="B63" s="565"/>
      <c r="C63" s="565"/>
      <c r="D63" s="565"/>
      <c r="E63" s="565"/>
      <c r="F63" s="565"/>
      <c r="G63" s="565"/>
      <c r="H63" s="565"/>
      <c r="I63" s="565"/>
      <c r="J63" s="565"/>
      <c r="K63" s="565"/>
      <c r="L63" s="565"/>
      <c r="M63" s="565"/>
      <c r="N63" s="565"/>
      <c r="O63" s="565"/>
      <c r="P63" s="565"/>
      <c r="Q63" s="565"/>
      <c r="R63" s="565"/>
      <c r="S63" s="565"/>
      <c r="T63" s="565"/>
      <c r="U63" s="566"/>
      <c r="V63" s="567"/>
      <c r="W63" s="567"/>
      <c r="X63" s="567"/>
      <c r="Y63" s="567"/>
      <c r="Z63" s="567"/>
      <c r="AA63" s="567"/>
      <c r="AB63" s="567"/>
    </row>
    <row r="64" spans="1:28" x14ac:dyDescent="0.2">
      <c r="A64" s="564"/>
      <c r="B64" s="565"/>
      <c r="C64" s="565"/>
      <c r="D64" s="565"/>
      <c r="E64" s="565"/>
      <c r="F64" s="565"/>
      <c r="G64" s="565"/>
      <c r="H64" s="565"/>
      <c r="I64" s="565"/>
      <c r="J64" s="565"/>
      <c r="K64" s="565"/>
      <c r="L64" s="565"/>
      <c r="M64" s="565"/>
      <c r="N64" s="565"/>
      <c r="O64" s="565"/>
      <c r="P64" s="565"/>
      <c r="Q64" s="565"/>
      <c r="R64" s="565"/>
      <c r="S64" s="565"/>
      <c r="T64" s="565"/>
      <c r="U64" s="566"/>
      <c r="V64" s="567"/>
      <c r="W64" s="567"/>
      <c r="X64" s="567"/>
      <c r="Y64" s="567"/>
      <c r="Z64" s="567"/>
      <c r="AA64" s="567"/>
      <c r="AB64" s="567"/>
    </row>
    <row r="65" spans="1:28" x14ac:dyDescent="0.2">
      <c r="A65" s="564"/>
      <c r="B65" s="565"/>
      <c r="C65" s="565"/>
      <c r="D65" s="565"/>
      <c r="E65" s="565"/>
      <c r="F65" s="565"/>
      <c r="G65" s="565"/>
      <c r="H65" s="565"/>
      <c r="I65" s="565"/>
      <c r="J65" s="565"/>
      <c r="K65" s="565"/>
      <c r="L65" s="565"/>
      <c r="M65" s="565"/>
      <c r="N65" s="565"/>
      <c r="O65" s="565"/>
      <c r="P65" s="565"/>
      <c r="Q65" s="565"/>
      <c r="R65" s="565"/>
      <c r="S65" s="565"/>
      <c r="T65" s="565"/>
      <c r="U65" s="566"/>
      <c r="V65" s="567"/>
      <c r="W65" s="567"/>
      <c r="X65" s="567"/>
      <c r="Y65" s="567"/>
      <c r="Z65" s="567"/>
      <c r="AA65" s="567"/>
      <c r="AB65" s="567"/>
    </row>
    <row r="66" spans="1:28" x14ac:dyDescent="0.2">
      <c r="A66" s="564"/>
      <c r="B66" s="565"/>
      <c r="C66" s="565"/>
      <c r="D66" s="565"/>
      <c r="E66" s="565"/>
      <c r="F66" s="565"/>
      <c r="G66" s="565"/>
      <c r="H66" s="565"/>
      <c r="I66" s="565"/>
      <c r="J66" s="565"/>
      <c r="K66" s="565"/>
      <c r="L66" s="565"/>
      <c r="M66" s="565"/>
      <c r="N66" s="565"/>
      <c r="O66" s="565"/>
      <c r="P66" s="565"/>
      <c r="Q66" s="565"/>
      <c r="R66" s="565"/>
      <c r="S66" s="565"/>
      <c r="T66" s="565"/>
      <c r="U66" s="566"/>
      <c r="V66" s="567"/>
      <c r="W66" s="567"/>
      <c r="X66" s="567"/>
      <c r="Y66" s="567"/>
      <c r="Z66" s="567"/>
      <c r="AA66" s="567"/>
      <c r="AB66" s="567"/>
    </row>
    <row r="67" spans="1:28" x14ac:dyDescent="0.2">
      <c r="A67" s="564"/>
      <c r="B67" s="565"/>
      <c r="C67" s="565"/>
      <c r="D67" s="565"/>
      <c r="E67" s="565"/>
      <c r="F67" s="565"/>
      <c r="G67" s="565"/>
      <c r="H67" s="565"/>
      <c r="I67" s="565"/>
      <c r="J67" s="565"/>
      <c r="K67" s="565"/>
      <c r="L67" s="565"/>
      <c r="M67" s="565"/>
      <c r="N67" s="565"/>
      <c r="O67" s="565"/>
      <c r="P67" s="565"/>
      <c r="Q67" s="565"/>
      <c r="R67" s="565"/>
      <c r="S67" s="565"/>
      <c r="T67" s="565"/>
      <c r="U67" s="566"/>
      <c r="V67" s="567"/>
      <c r="W67" s="567"/>
      <c r="X67" s="567"/>
      <c r="Y67" s="567"/>
      <c r="Z67" s="567"/>
      <c r="AA67" s="567"/>
      <c r="AB67" s="567"/>
    </row>
    <row r="68" spans="1:28" x14ac:dyDescent="0.2">
      <c r="A68" s="564"/>
      <c r="B68" s="565"/>
      <c r="C68" s="565"/>
      <c r="D68" s="565"/>
      <c r="E68" s="565"/>
      <c r="F68" s="565"/>
      <c r="G68" s="565"/>
      <c r="H68" s="565"/>
      <c r="I68" s="565"/>
      <c r="J68" s="565"/>
      <c r="K68" s="565"/>
      <c r="L68" s="565"/>
      <c r="M68" s="565"/>
      <c r="N68" s="565"/>
      <c r="O68" s="565"/>
      <c r="P68" s="565"/>
      <c r="Q68" s="565"/>
      <c r="R68" s="565"/>
      <c r="S68" s="565"/>
      <c r="T68" s="565"/>
      <c r="U68" s="566"/>
      <c r="V68" s="567"/>
      <c r="W68" s="567"/>
      <c r="X68" s="567"/>
      <c r="Y68" s="567"/>
      <c r="Z68" s="567"/>
      <c r="AA68" s="567"/>
      <c r="AB68" s="567"/>
    </row>
    <row r="69" spans="1:28" x14ac:dyDescent="0.2">
      <c r="A69" s="564"/>
      <c r="B69" s="565"/>
      <c r="C69" s="565"/>
      <c r="D69" s="565"/>
      <c r="E69" s="565"/>
      <c r="F69" s="565"/>
      <c r="G69" s="565"/>
      <c r="H69" s="565"/>
      <c r="I69" s="565"/>
      <c r="J69" s="565"/>
      <c r="K69" s="565"/>
      <c r="L69" s="565"/>
      <c r="M69" s="565"/>
      <c r="N69" s="565"/>
      <c r="O69" s="565"/>
      <c r="P69" s="565"/>
      <c r="Q69" s="565"/>
      <c r="R69" s="565"/>
      <c r="S69" s="565"/>
      <c r="T69" s="565"/>
      <c r="U69" s="566"/>
      <c r="V69" s="567"/>
      <c r="W69" s="567"/>
      <c r="X69" s="567"/>
      <c r="Y69" s="567"/>
      <c r="Z69" s="567"/>
      <c r="AA69" s="567"/>
      <c r="AB69" s="567"/>
    </row>
    <row r="70" spans="1:28" x14ac:dyDescent="0.2">
      <c r="A70" s="564"/>
      <c r="B70" s="565"/>
      <c r="C70" s="565"/>
      <c r="D70" s="565"/>
      <c r="E70" s="565"/>
      <c r="F70" s="565"/>
      <c r="G70" s="565"/>
      <c r="H70" s="565"/>
      <c r="I70" s="565"/>
      <c r="J70" s="565"/>
      <c r="K70" s="565"/>
      <c r="L70" s="565"/>
      <c r="M70" s="565"/>
      <c r="N70" s="565"/>
      <c r="O70" s="565"/>
      <c r="P70" s="565"/>
      <c r="Q70" s="565"/>
      <c r="R70" s="565"/>
      <c r="S70" s="565"/>
      <c r="T70" s="565"/>
      <c r="U70" s="566"/>
      <c r="V70" s="567"/>
      <c r="W70" s="567"/>
      <c r="X70" s="567"/>
      <c r="Y70" s="567"/>
      <c r="Z70" s="567"/>
      <c r="AA70" s="567"/>
      <c r="AB70" s="567"/>
    </row>
    <row r="71" spans="1:28" ht="30" customHeight="1" x14ac:dyDescent="0.2">
      <c r="A71" s="564"/>
      <c r="B71" s="565"/>
      <c r="C71" s="565"/>
      <c r="D71" s="565"/>
      <c r="E71" s="565"/>
      <c r="F71" s="565"/>
      <c r="G71" s="565"/>
      <c r="H71" s="565"/>
      <c r="I71" s="1274" t="s">
        <v>386</v>
      </c>
      <c r="J71" s="1275"/>
      <c r="K71" s="565"/>
      <c r="L71" s="565"/>
      <c r="M71" s="565"/>
      <c r="N71" s="565"/>
      <c r="O71" s="565"/>
      <c r="P71" s="565"/>
      <c r="Q71" s="565"/>
      <c r="R71" s="565"/>
      <c r="S71" s="565"/>
      <c r="T71" s="565"/>
      <c r="U71" s="566"/>
      <c r="V71" s="567"/>
      <c r="W71" s="567"/>
      <c r="X71" s="567"/>
      <c r="Y71" s="567"/>
      <c r="Z71" s="567"/>
      <c r="AA71" s="567"/>
      <c r="AB71" s="567"/>
    </row>
    <row r="72" spans="1:28" ht="30" customHeight="1" x14ac:dyDescent="0.2">
      <c r="A72" s="564"/>
      <c r="B72" s="565"/>
      <c r="C72" s="565"/>
      <c r="D72" s="565"/>
      <c r="E72" s="565"/>
      <c r="F72" s="565"/>
      <c r="G72" s="565"/>
      <c r="H72" s="565"/>
      <c r="I72" s="575" t="s">
        <v>374</v>
      </c>
      <c r="J72" s="575" t="s">
        <v>372</v>
      </c>
      <c r="K72" s="565"/>
      <c r="L72" s="565"/>
      <c r="M72" s="565"/>
      <c r="N72" s="565"/>
      <c r="O72" s="565"/>
      <c r="P72" s="565"/>
      <c r="Q72" s="565"/>
      <c r="R72" s="565"/>
      <c r="S72" s="565"/>
      <c r="T72" s="565"/>
      <c r="U72" s="566"/>
      <c r="V72" s="567"/>
      <c r="W72" s="567"/>
      <c r="X72" s="567"/>
      <c r="Y72" s="567"/>
      <c r="Z72" s="567"/>
      <c r="AA72" s="567"/>
      <c r="AB72" s="567"/>
    </row>
    <row r="73" spans="1:28" ht="30" customHeight="1" x14ac:dyDescent="0.2">
      <c r="A73" s="564"/>
      <c r="B73" s="565"/>
      <c r="C73" s="565"/>
      <c r="D73" s="565"/>
      <c r="E73" s="565"/>
      <c r="F73" s="565"/>
      <c r="G73" s="565"/>
      <c r="H73" s="565"/>
      <c r="I73" s="575" t="s">
        <v>373</v>
      </c>
      <c r="J73" s="575" t="s">
        <v>371</v>
      </c>
      <c r="K73" s="565"/>
      <c r="L73" s="565"/>
      <c r="M73" s="565"/>
      <c r="N73" s="565"/>
      <c r="O73" s="565"/>
      <c r="P73" s="565"/>
      <c r="Q73" s="565"/>
      <c r="R73" s="565"/>
      <c r="S73" s="565"/>
      <c r="T73" s="565"/>
      <c r="U73" s="566"/>
      <c r="V73" s="567"/>
      <c r="W73" s="567"/>
      <c r="X73" s="567"/>
      <c r="Y73" s="567"/>
      <c r="Z73" s="567"/>
      <c r="AA73" s="567"/>
      <c r="AB73" s="567"/>
    </row>
    <row r="74" spans="1:28" ht="30" customHeight="1" x14ac:dyDescent="0.2">
      <c r="A74" s="564"/>
      <c r="B74" s="565"/>
      <c r="C74" s="565"/>
      <c r="D74" s="565"/>
      <c r="E74" s="565"/>
      <c r="F74" s="565"/>
      <c r="G74" s="565"/>
      <c r="H74" s="565"/>
      <c r="I74" s="575" t="s">
        <v>142</v>
      </c>
      <c r="J74" s="575" t="s">
        <v>81</v>
      </c>
      <c r="K74" s="565"/>
      <c r="L74" s="565"/>
      <c r="M74" s="565"/>
      <c r="N74" s="565"/>
      <c r="O74" s="565"/>
      <c r="P74" s="565"/>
      <c r="Q74" s="565"/>
      <c r="R74" s="565"/>
      <c r="S74" s="565"/>
      <c r="T74" s="565"/>
      <c r="U74" s="566"/>
      <c r="V74" s="567"/>
      <c r="W74" s="567"/>
      <c r="X74" s="567"/>
      <c r="Y74" s="567"/>
      <c r="Z74" s="567"/>
      <c r="AA74" s="567"/>
      <c r="AB74" s="567"/>
    </row>
    <row r="75" spans="1:28" ht="30" customHeight="1" x14ac:dyDescent="0.2">
      <c r="A75" s="564"/>
      <c r="B75" s="565"/>
      <c r="C75" s="565"/>
      <c r="D75" s="565"/>
      <c r="E75" s="565"/>
      <c r="F75" s="565"/>
      <c r="G75" s="565"/>
      <c r="H75" s="565"/>
      <c r="I75" s="575" t="s">
        <v>144</v>
      </c>
      <c r="J75" s="575" t="s">
        <v>370</v>
      </c>
      <c r="K75" s="565"/>
      <c r="L75" s="565"/>
      <c r="M75" s="565"/>
      <c r="N75" s="565"/>
      <c r="O75" s="565"/>
      <c r="P75" s="565"/>
      <c r="Q75" s="565"/>
      <c r="R75" s="565"/>
      <c r="S75" s="565"/>
      <c r="T75" s="565"/>
      <c r="U75" s="566"/>
      <c r="V75" s="567"/>
      <c r="W75" s="567"/>
      <c r="X75" s="567"/>
      <c r="Y75" s="567"/>
      <c r="Z75" s="567"/>
      <c r="AA75" s="567"/>
      <c r="AB75" s="567"/>
    </row>
    <row r="76" spans="1:28" ht="30" customHeight="1" x14ac:dyDescent="0.2">
      <c r="A76" s="564"/>
      <c r="B76" s="565"/>
      <c r="C76" s="565"/>
      <c r="D76" s="565"/>
      <c r="E76" s="565"/>
      <c r="F76" s="565"/>
      <c r="G76" s="565"/>
      <c r="H76" s="565"/>
      <c r="I76" s="575">
        <v>0</v>
      </c>
      <c r="J76" s="575" t="s">
        <v>112</v>
      </c>
      <c r="K76" s="565"/>
      <c r="L76" s="565"/>
      <c r="M76" s="565"/>
      <c r="N76" s="565"/>
      <c r="O76" s="565"/>
      <c r="P76" s="565"/>
      <c r="Q76" s="565"/>
      <c r="R76" s="565"/>
      <c r="S76" s="565"/>
      <c r="T76" s="565"/>
      <c r="U76" s="566"/>
      <c r="V76" s="567"/>
      <c r="W76" s="567"/>
      <c r="X76" s="567"/>
      <c r="Y76" s="567"/>
      <c r="Z76" s="567"/>
      <c r="AA76" s="567"/>
      <c r="AB76" s="567"/>
    </row>
    <row r="77" spans="1:28" x14ac:dyDescent="0.2">
      <c r="A77" s="564"/>
      <c r="B77" s="565"/>
      <c r="C77" s="565"/>
      <c r="D77" s="565"/>
      <c r="E77" s="565"/>
      <c r="F77" s="565"/>
      <c r="G77" s="565"/>
      <c r="H77" s="565"/>
      <c r="I77" s="565"/>
      <c r="J77" s="565"/>
      <c r="K77" s="565"/>
      <c r="L77" s="565"/>
      <c r="M77" s="565"/>
      <c r="N77" s="565"/>
      <c r="O77" s="565"/>
      <c r="P77" s="565"/>
      <c r="Q77" s="565"/>
      <c r="R77" s="565"/>
      <c r="S77" s="565"/>
      <c r="T77" s="565"/>
      <c r="U77" s="566"/>
      <c r="V77" s="567"/>
      <c r="W77" s="567"/>
      <c r="X77" s="567"/>
      <c r="Y77" s="567"/>
      <c r="Z77" s="567"/>
      <c r="AA77" s="567"/>
      <c r="AB77" s="567"/>
    </row>
    <row r="78" spans="1:28" ht="13.5" thickBot="1" x14ac:dyDescent="0.25">
      <c r="A78" s="576"/>
      <c r="B78" s="577"/>
      <c r="C78" s="577"/>
      <c r="D78" s="577"/>
      <c r="E78" s="577"/>
      <c r="F78" s="577"/>
      <c r="G78" s="577"/>
      <c r="H78" s="577"/>
      <c r="I78" s="577"/>
      <c r="J78" s="577"/>
      <c r="K78" s="577"/>
      <c r="L78" s="577"/>
      <c r="M78" s="577"/>
      <c r="N78" s="577"/>
      <c r="O78" s="577"/>
      <c r="P78" s="577"/>
      <c r="Q78" s="577"/>
      <c r="R78" s="577"/>
      <c r="S78" s="577"/>
      <c r="T78" s="577"/>
      <c r="U78" s="578"/>
      <c r="V78" s="567"/>
      <c r="W78" s="567"/>
      <c r="X78" s="567"/>
      <c r="Y78" s="567"/>
      <c r="Z78" s="567"/>
      <c r="AA78" s="567"/>
      <c r="AB78" s="567"/>
    </row>
    <row r="79" spans="1:28" x14ac:dyDescent="0.2">
      <c r="A79" s="567"/>
      <c r="B79" s="567"/>
      <c r="C79" s="567"/>
      <c r="D79" s="567"/>
      <c r="E79" s="567"/>
      <c r="F79" s="567"/>
      <c r="G79" s="567"/>
      <c r="H79" s="567"/>
      <c r="I79" s="567"/>
      <c r="J79" s="567"/>
      <c r="K79" s="567"/>
      <c r="L79" s="567"/>
      <c r="M79" s="567"/>
      <c r="N79" s="567"/>
      <c r="O79" s="567"/>
      <c r="P79" s="567"/>
      <c r="Q79" s="567"/>
      <c r="R79" s="567"/>
      <c r="S79" s="567"/>
      <c r="T79" s="567"/>
      <c r="U79" s="567"/>
      <c r="V79" s="567"/>
      <c r="W79" s="567"/>
      <c r="X79" s="567"/>
      <c r="Y79" s="567"/>
      <c r="Z79" s="567"/>
      <c r="AA79" s="567"/>
      <c r="AB79" s="567"/>
    </row>
    <row r="80" spans="1:28" x14ac:dyDescent="0.2">
      <c r="A80" s="567"/>
      <c r="B80" s="567"/>
      <c r="C80" s="567"/>
      <c r="D80" s="567"/>
      <c r="E80" s="567"/>
      <c r="F80" s="567"/>
      <c r="G80" s="567"/>
      <c r="H80" s="567"/>
      <c r="I80" s="567"/>
      <c r="J80" s="567"/>
      <c r="K80" s="567"/>
      <c r="L80" s="567"/>
      <c r="M80" s="567"/>
      <c r="N80" s="567"/>
      <c r="O80" s="567"/>
      <c r="P80" s="567"/>
      <c r="Q80" s="567"/>
      <c r="R80" s="567"/>
      <c r="S80" s="567"/>
      <c r="T80" s="567"/>
      <c r="U80" s="567"/>
      <c r="V80" s="567"/>
      <c r="W80" s="567"/>
      <c r="X80" s="567"/>
      <c r="Y80" s="567"/>
      <c r="Z80" s="567"/>
      <c r="AA80" s="567"/>
      <c r="AB80" s="567"/>
    </row>
    <row r="81" spans="1:28" x14ac:dyDescent="0.2">
      <c r="A81" s="567"/>
      <c r="B81" s="567"/>
      <c r="C81" s="567"/>
      <c r="D81" s="567"/>
      <c r="E81" s="567"/>
      <c r="F81" s="567"/>
      <c r="G81" s="567"/>
      <c r="H81" s="567"/>
      <c r="I81" s="567"/>
      <c r="J81" s="567"/>
      <c r="K81" s="567"/>
      <c r="L81" s="567"/>
      <c r="M81" s="567"/>
      <c r="N81" s="567"/>
      <c r="O81" s="567"/>
      <c r="P81" s="567"/>
      <c r="Q81" s="567"/>
      <c r="R81" s="567"/>
      <c r="S81" s="567"/>
      <c r="T81" s="567"/>
      <c r="U81" s="567"/>
      <c r="V81" s="567"/>
      <c r="W81" s="567"/>
      <c r="X81" s="567"/>
      <c r="Y81" s="567"/>
      <c r="Z81" s="567"/>
      <c r="AA81" s="567"/>
      <c r="AB81" s="567"/>
    </row>
    <row r="82" spans="1:28" x14ac:dyDescent="0.2">
      <c r="A82" s="567"/>
      <c r="B82" s="567"/>
      <c r="C82" s="567"/>
      <c r="D82" s="567"/>
      <c r="E82" s="567"/>
      <c r="F82" s="567"/>
      <c r="G82" s="567"/>
      <c r="H82" s="567"/>
      <c r="I82" s="567"/>
      <c r="J82" s="567"/>
      <c r="K82" s="567"/>
      <c r="L82" s="567"/>
      <c r="M82" s="567"/>
      <c r="N82" s="567"/>
      <c r="O82" s="567"/>
      <c r="P82" s="567"/>
      <c r="Q82" s="567"/>
      <c r="R82" s="567"/>
      <c r="S82" s="567"/>
      <c r="T82" s="567"/>
      <c r="U82" s="567"/>
      <c r="V82" s="567"/>
      <c r="W82" s="567"/>
      <c r="X82" s="567"/>
      <c r="Y82" s="567"/>
      <c r="Z82" s="567"/>
      <c r="AA82" s="567"/>
      <c r="AB82" s="567"/>
    </row>
    <row r="83" spans="1:28" x14ac:dyDescent="0.2">
      <c r="A83" s="567"/>
      <c r="B83" s="567"/>
      <c r="C83" s="567"/>
      <c r="D83" s="567"/>
      <c r="E83" s="567"/>
      <c r="F83" s="567"/>
      <c r="G83" s="567"/>
      <c r="H83" s="567"/>
      <c r="I83" s="567"/>
      <c r="J83" s="567"/>
      <c r="K83" s="567"/>
      <c r="L83" s="567"/>
      <c r="M83" s="567"/>
      <c r="N83" s="567"/>
      <c r="O83" s="567"/>
      <c r="P83" s="567"/>
      <c r="Q83" s="567"/>
      <c r="R83" s="567"/>
      <c r="S83" s="567"/>
      <c r="T83" s="567"/>
      <c r="U83" s="567"/>
      <c r="V83" s="567"/>
      <c r="W83" s="567"/>
      <c r="X83" s="567"/>
      <c r="Y83" s="567"/>
      <c r="Z83" s="567"/>
      <c r="AA83" s="567"/>
      <c r="AB83" s="567"/>
    </row>
    <row r="84" spans="1:28" x14ac:dyDescent="0.2">
      <c r="A84" s="567"/>
      <c r="B84" s="567"/>
      <c r="C84" s="567"/>
      <c r="D84" s="567"/>
      <c r="E84" s="567"/>
      <c r="F84" s="567"/>
      <c r="G84" s="567"/>
      <c r="H84" s="567"/>
      <c r="I84" s="567"/>
      <c r="J84" s="567"/>
      <c r="K84" s="567"/>
      <c r="L84" s="567"/>
      <c r="M84" s="567"/>
      <c r="N84" s="567"/>
      <c r="O84" s="567"/>
      <c r="P84" s="567"/>
      <c r="Q84" s="567"/>
      <c r="R84" s="567"/>
      <c r="S84" s="567"/>
      <c r="T84" s="567"/>
      <c r="U84" s="567"/>
      <c r="V84" s="567"/>
      <c r="W84" s="567"/>
      <c r="X84" s="567"/>
      <c r="Y84" s="567"/>
      <c r="Z84" s="567"/>
      <c r="AA84" s="567"/>
      <c r="AB84" s="567"/>
    </row>
    <row r="85" spans="1:28" x14ac:dyDescent="0.2">
      <c r="A85" s="567"/>
      <c r="B85" s="567"/>
      <c r="C85" s="567"/>
      <c r="D85" s="567"/>
      <c r="E85" s="567"/>
      <c r="F85" s="567"/>
      <c r="G85" s="567"/>
      <c r="H85" s="567"/>
      <c r="I85" s="567"/>
      <c r="J85" s="567"/>
      <c r="K85" s="567"/>
      <c r="L85" s="567"/>
      <c r="M85" s="567"/>
      <c r="N85" s="567"/>
      <c r="O85" s="567"/>
      <c r="P85" s="567"/>
      <c r="Q85" s="567"/>
      <c r="R85" s="567"/>
      <c r="S85" s="567"/>
      <c r="T85" s="567"/>
      <c r="U85" s="567"/>
      <c r="V85" s="567"/>
      <c r="W85" s="567"/>
      <c r="X85" s="567"/>
      <c r="Y85" s="567"/>
      <c r="Z85" s="567"/>
      <c r="AA85" s="567"/>
      <c r="AB85" s="567"/>
    </row>
    <row r="86" spans="1:28" x14ac:dyDescent="0.2">
      <c r="A86" s="567"/>
      <c r="B86" s="567"/>
      <c r="C86" s="567"/>
      <c r="D86" s="567"/>
      <c r="E86" s="567"/>
      <c r="F86" s="567"/>
      <c r="G86" s="567"/>
      <c r="H86" s="567"/>
      <c r="I86" s="567"/>
      <c r="J86" s="567"/>
      <c r="K86" s="567"/>
      <c r="L86" s="567"/>
      <c r="M86" s="567"/>
      <c r="N86" s="567"/>
      <c r="O86" s="567"/>
      <c r="P86" s="567"/>
      <c r="Q86" s="567"/>
      <c r="R86" s="567"/>
      <c r="S86" s="567"/>
      <c r="T86" s="567"/>
      <c r="U86" s="567"/>
      <c r="V86" s="567"/>
      <c r="W86" s="567"/>
      <c r="X86" s="567"/>
      <c r="Y86" s="567"/>
      <c r="Z86" s="567"/>
      <c r="AA86" s="567"/>
      <c r="AB86" s="567"/>
    </row>
    <row r="87" spans="1:28" x14ac:dyDescent="0.2">
      <c r="A87" s="567"/>
      <c r="B87" s="567"/>
      <c r="C87" s="567"/>
      <c r="D87" s="567"/>
      <c r="E87" s="567"/>
      <c r="F87" s="567"/>
      <c r="G87" s="567"/>
      <c r="H87" s="567"/>
      <c r="I87" s="567"/>
      <c r="J87" s="567"/>
      <c r="K87" s="567"/>
      <c r="L87" s="567"/>
      <c r="M87" s="567"/>
      <c r="N87" s="567"/>
      <c r="O87" s="567"/>
      <c r="P87" s="567"/>
      <c r="Q87" s="567"/>
      <c r="R87" s="567"/>
      <c r="S87" s="567"/>
      <c r="T87" s="567"/>
      <c r="U87" s="567"/>
      <c r="V87" s="567"/>
      <c r="W87" s="567"/>
      <c r="X87" s="567"/>
      <c r="Y87" s="567"/>
      <c r="Z87" s="567"/>
      <c r="AA87" s="567"/>
      <c r="AB87" s="567"/>
    </row>
    <row r="88" spans="1:28" x14ac:dyDescent="0.2">
      <c r="A88" s="567"/>
      <c r="B88" s="567"/>
      <c r="C88" s="567"/>
      <c r="D88" s="567"/>
      <c r="E88" s="567"/>
      <c r="F88" s="567"/>
      <c r="G88" s="567"/>
      <c r="H88" s="567"/>
      <c r="I88" s="567"/>
      <c r="J88" s="567"/>
      <c r="K88" s="567"/>
      <c r="L88" s="567"/>
      <c r="M88" s="567"/>
      <c r="N88" s="567"/>
      <c r="O88" s="567"/>
      <c r="P88" s="567"/>
      <c r="Q88" s="567"/>
      <c r="R88" s="567"/>
      <c r="S88" s="567"/>
      <c r="T88" s="567"/>
      <c r="U88" s="567"/>
      <c r="V88" s="567"/>
      <c r="W88" s="567"/>
      <c r="X88" s="567"/>
      <c r="Y88" s="567"/>
      <c r="Z88" s="567"/>
      <c r="AA88" s="567"/>
      <c r="AB88" s="567"/>
    </row>
    <row r="89" spans="1:28" x14ac:dyDescent="0.2">
      <c r="A89" s="567"/>
      <c r="B89" s="567"/>
      <c r="C89" s="567"/>
      <c r="D89" s="567"/>
      <c r="E89" s="567"/>
      <c r="F89" s="567"/>
      <c r="G89" s="567"/>
      <c r="H89" s="567"/>
      <c r="I89" s="567"/>
      <c r="J89" s="567"/>
      <c r="K89" s="567"/>
      <c r="L89" s="567"/>
      <c r="M89" s="567"/>
      <c r="N89" s="567"/>
      <c r="O89" s="567"/>
      <c r="P89" s="567"/>
      <c r="Q89" s="567"/>
      <c r="R89" s="567"/>
      <c r="S89" s="567"/>
      <c r="T89" s="567"/>
      <c r="U89" s="567"/>
      <c r="V89" s="567"/>
      <c r="W89" s="567"/>
      <c r="X89" s="567"/>
      <c r="Y89" s="567"/>
      <c r="Z89" s="567"/>
      <c r="AA89" s="567"/>
      <c r="AB89" s="567"/>
    </row>
    <row r="90" spans="1:28" x14ac:dyDescent="0.2">
      <c r="A90" s="567"/>
      <c r="B90" s="567"/>
      <c r="C90" s="567"/>
      <c r="D90" s="567"/>
      <c r="E90" s="567"/>
      <c r="F90" s="567"/>
      <c r="G90" s="567"/>
      <c r="H90" s="567"/>
      <c r="I90" s="567"/>
      <c r="J90" s="567"/>
      <c r="K90" s="567"/>
      <c r="L90" s="567"/>
      <c r="M90" s="567"/>
      <c r="N90" s="567"/>
      <c r="O90" s="567"/>
      <c r="P90" s="567"/>
      <c r="Q90" s="567"/>
      <c r="R90" s="567"/>
      <c r="S90" s="567"/>
      <c r="T90" s="567"/>
      <c r="U90" s="567"/>
      <c r="V90" s="567"/>
      <c r="W90" s="567"/>
      <c r="X90" s="567"/>
      <c r="Y90" s="567"/>
      <c r="Z90" s="567"/>
      <c r="AA90" s="567"/>
      <c r="AB90" s="567"/>
    </row>
    <row r="91" spans="1:28" x14ac:dyDescent="0.2">
      <c r="A91" s="567"/>
      <c r="B91" s="567"/>
      <c r="C91" s="567"/>
      <c r="D91" s="567"/>
      <c r="E91" s="567"/>
      <c r="F91" s="567"/>
      <c r="G91" s="567"/>
      <c r="H91" s="567"/>
      <c r="I91" s="567"/>
      <c r="J91" s="567"/>
      <c r="K91" s="567"/>
      <c r="L91" s="567"/>
      <c r="M91" s="567"/>
      <c r="N91" s="567"/>
      <c r="O91" s="567"/>
      <c r="P91" s="567"/>
      <c r="Q91" s="567"/>
      <c r="R91" s="567"/>
      <c r="S91" s="567"/>
      <c r="T91" s="567"/>
      <c r="U91" s="567"/>
      <c r="V91" s="567"/>
      <c r="W91" s="567"/>
      <c r="X91" s="567"/>
      <c r="Y91" s="567"/>
      <c r="Z91" s="567"/>
      <c r="AA91" s="567"/>
      <c r="AB91" s="567"/>
    </row>
    <row r="92" spans="1:28" x14ac:dyDescent="0.2">
      <c r="A92" s="567"/>
      <c r="B92" s="567"/>
      <c r="C92" s="567"/>
      <c r="D92" s="567"/>
      <c r="E92" s="567"/>
      <c r="F92" s="567"/>
      <c r="G92" s="567"/>
      <c r="H92" s="567"/>
      <c r="I92" s="567"/>
      <c r="J92" s="567"/>
      <c r="K92" s="567"/>
      <c r="L92" s="567"/>
      <c r="M92" s="567"/>
      <c r="N92" s="567"/>
      <c r="O92" s="567"/>
      <c r="P92" s="567"/>
      <c r="Q92" s="567"/>
      <c r="R92" s="567"/>
      <c r="S92" s="567"/>
      <c r="T92" s="567"/>
      <c r="U92" s="567"/>
      <c r="V92" s="567"/>
      <c r="W92" s="567"/>
      <c r="X92" s="567"/>
      <c r="Y92" s="567"/>
      <c r="Z92" s="567"/>
      <c r="AA92" s="567"/>
      <c r="AB92" s="567"/>
    </row>
    <row r="93" spans="1:28" x14ac:dyDescent="0.2">
      <c r="A93" s="567"/>
      <c r="B93" s="567"/>
      <c r="C93" s="567"/>
      <c r="D93" s="567"/>
      <c r="E93" s="567"/>
      <c r="F93" s="567"/>
      <c r="G93" s="567"/>
      <c r="H93" s="567"/>
      <c r="I93" s="567"/>
      <c r="J93" s="567"/>
      <c r="K93" s="567"/>
      <c r="L93" s="567"/>
      <c r="M93" s="567"/>
      <c r="N93" s="567"/>
      <c r="O93" s="567"/>
      <c r="P93" s="567"/>
      <c r="Q93" s="567"/>
      <c r="R93" s="567"/>
      <c r="S93" s="567"/>
      <c r="T93" s="567"/>
      <c r="U93" s="567"/>
      <c r="V93" s="567"/>
      <c r="W93" s="567"/>
      <c r="X93" s="567"/>
      <c r="Y93" s="567"/>
      <c r="Z93" s="567"/>
      <c r="AA93" s="567"/>
      <c r="AB93" s="567"/>
    </row>
    <row r="94" spans="1:28" x14ac:dyDescent="0.2">
      <c r="A94" s="567"/>
      <c r="B94" s="567"/>
      <c r="C94" s="567"/>
      <c r="D94" s="567"/>
      <c r="E94" s="567"/>
      <c r="F94" s="567"/>
      <c r="G94" s="567"/>
      <c r="H94" s="567"/>
      <c r="I94" s="567"/>
      <c r="J94" s="567"/>
      <c r="K94" s="567"/>
      <c r="L94" s="567"/>
      <c r="M94" s="567"/>
      <c r="N94" s="567"/>
      <c r="O94" s="567"/>
      <c r="P94" s="567"/>
      <c r="Q94" s="567"/>
      <c r="R94" s="567"/>
      <c r="S94" s="567"/>
      <c r="T94" s="567"/>
      <c r="U94" s="567"/>
      <c r="V94" s="567"/>
      <c r="W94" s="567"/>
      <c r="X94" s="567"/>
      <c r="Y94" s="567"/>
      <c r="Z94" s="567"/>
      <c r="AA94" s="567"/>
      <c r="AB94" s="567"/>
    </row>
    <row r="95" spans="1:28" x14ac:dyDescent="0.2">
      <c r="A95" s="567"/>
      <c r="B95" s="567"/>
      <c r="C95" s="567"/>
      <c r="D95" s="567"/>
      <c r="E95" s="567"/>
      <c r="F95" s="567"/>
      <c r="G95" s="567"/>
      <c r="H95" s="567"/>
      <c r="I95" s="567"/>
      <c r="J95" s="567"/>
      <c r="K95" s="567"/>
      <c r="L95" s="567"/>
      <c r="M95" s="567"/>
      <c r="N95" s="567"/>
      <c r="O95" s="567"/>
      <c r="P95" s="567"/>
      <c r="Q95" s="567"/>
      <c r="R95" s="567"/>
      <c r="S95" s="567"/>
      <c r="T95" s="567"/>
      <c r="U95" s="567"/>
      <c r="V95" s="567"/>
      <c r="W95" s="567"/>
      <c r="X95" s="567"/>
      <c r="Y95" s="567"/>
      <c r="Z95" s="567"/>
      <c r="AA95" s="567"/>
      <c r="AB95" s="567"/>
    </row>
    <row r="96" spans="1:28" x14ac:dyDescent="0.2">
      <c r="A96" s="567"/>
      <c r="B96" s="567"/>
      <c r="C96" s="567"/>
      <c r="D96" s="567"/>
      <c r="E96" s="567"/>
      <c r="F96" s="567"/>
      <c r="G96" s="567"/>
      <c r="H96" s="567"/>
      <c r="I96" s="567"/>
      <c r="J96" s="567"/>
      <c r="K96" s="567"/>
      <c r="L96" s="567"/>
      <c r="M96" s="567"/>
      <c r="N96" s="567"/>
      <c r="O96" s="567"/>
      <c r="P96" s="567"/>
      <c r="Q96" s="567"/>
      <c r="R96" s="567"/>
      <c r="S96" s="567"/>
      <c r="T96" s="567"/>
      <c r="U96" s="567"/>
      <c r="V96" s="567"/>
      <c r="W96" s="567"/>
      <c r="X96" s="567"/>
      <c r="Y96" s="567"/>
      <c r="Z96" s="567"/>
      <c r="AA96" s="567"/>
      <c r="AB96" s="567"/>
    </row>
    <row r="97" spans="1:28" x14ac:dyDescent="0.2">
      <c r="A97" s="567"/>
      <c r="B97" s="567"/>
      <c r="C97" s="567"/>
      <c r="D97" s="567"/>
      <c r="E97" s="567"/>
      <c r="F97" s="567"/>
      <c r="G97" s="567"/>
      <c r="H97" s="567"/>
      <c r="I97" s="567"/>
      <c r="J97" s="567"/>
      <c r="K97" s="567"/>
      <c r="L97" s="567"/>
      <c r="M97" s="567"/>
      <c r="N97" s="567"/>
      <c r="O97" s="567"/>
      <c r="P97" s="567"/>
      <c r="Q97" s="567"/>
      <c r="R97" s="567"/>
      <c r="S97" s="567"/>
      <c r="T97" s="567"/>
      <c r="U97" s="567"/>
      <c r="V97" s="567"/>
      <c r="W97" s="567"/>
      <c r="X97" s="567"/>
      <c r="Y97" s="567"/>
      <c r="Z97" s="567"/>
      <c r="AA97" s="567"/>
      <c r="AB97" s="567"/>
    </row>
    <row r="98" spans="1:28" x14ac:dyDescent="0.2">
      <c r="A98" s="567"/>
      <c r="B98" s="567"/>
      <c r="C98" s="567"/>
      <c r="D98" s="567"/>
      <c r="E98" s="567"/>
      <c r="F98" s="567"/>
      <c r="G98" s="567"/>
      <c r="H98" s="567"/>
      <c r="I98" s="567"/>
      <c r="J98" s="567"/>
      <c r="K98" s="567"/>
      <c r="L98" s="567"/>
      <c r="M98" s="567"/>
      <c r="N98" s="567"/>
      <c r="O98" s="567"/>
      <c r="P98" s="567"/>
      <c r="Q98" s="567"/>
      <c r="R98" s="567"/>
      <c r="S98" s="567"/>
      <c r="T98" s="567"/>
      <c r="U98" s="567"/>
      <c r="V98" s="567"/>
      <c r="W98" s="567"/>
      <c r="X98" s="567"/>
      <c r="Y98" s="567"/>
      <c r="Z98" s="567"/>
      <c r="AA98" s="567"/>
      <c r="AB98" s="567"/>
    </row>
    <row r="99" spans="1:28" x14ac:dyDescent="0.2">
      <c r="A99" s="567"/>
      <c r="B99" s="567"/>
      <c r="C99" s="567"/>
      <c r="D99" s="567"/>
      <c r="E99" s="567"/>
      <c r="F99" s="567"/>
      <c r="G99" s="567"/>
      <c r="H99" s="567"/>
      <c r="I99" s="567"/>
      <c r="J99" s="567"/>
      <c r="K99" s="567"/>
      <c r="L99" s="567"/>
      <c r="M99" s="567"/>
      <c r="N99" s="567"/>
      <c r="O99" s="567"/>
      <c r="P99" s="567"/>
      <c r="Q99" s="567"/>
      <c r="R99" s="567"/>
      <c r="S99" s="567"/>
      <c r="T99" s="567"/>
      <c r="U99" s="567"/>
      <c r="V99" s="567"/>
      <c r="W99" s="567"/>
      <c r="X99" s="567"/>
      <c r="Y99" s="567"/>
      <c r="Z99" s="567"/>
      <c r="AA99" s="567"/>
      <c r="AB99" s="567"/>
    </row>
    <row r="100" spans="1:28" x14ac:dyDescent="0.2">
      <c r="A100" s="567"/>
      <c r="B100" s="567"/>
      <c r="C100" s="567"/>
      <c r="D100" s="567"/>
      <c r="E100" s="567"/>
      <c r="F100" s="567"/>
      <c r="G100" s="567"/>
      <c r="H100" s="567"/>
      <c r="I100" s="567"/>
      <c r="J100" s="567"/>
      <c r="K100" s="567"/>
      <c r="L100" s="567"/>
      <c r="M100" s="567"/>
      <c r="N100" s="567"/>
      <c r="O100" s="567"/>
      <c r="P100" s="567"/>
      <c r="Q100" s="567"/>
      <c r="R100" s="567"/>
      <c r="S100" s="567"/>
      <c r="T100" s="567"/>
      <c r="U100" s="567"/>
      <c r="V100" s="567"/>
      <c r="W100" s="567"/>
      <c r="X100" s="567"/>
      <c r="Y100" s="567"/>
      <c r="Z100" s="567"/>
      <c r="AA100" s="567"/>
      <c r="AB100" s="567"/>
    </row>
    <row r="101" spans="1:28" x14ac:dyDescent="0.2">
      <c r="A101" s="567"/>
      <c r="B101" s="567"/>
      <c r="C101" s="567"/>
      <c r="D101" s="567"/>
      <c r="E101" s="567"/>
      <c r="F101" s="567"/>
      <c r="G101" s="567"/>
      <c r="H101" s="567"/>
      <c r="I101" s="567"/>
      <c r="J101" s="567"/>
      <c r="K101" s="567"/>
      <c r="L101" s="567"/>
      <c r="M101" s="567"/>
      <c r="N101" s="567"/>
      <c r="O101" s="567"/>
      <c r="P101" s="567"/>
      <c r="Q101" s="567"/>
      <c r="R101" s="567"/>
      <c r="S101" s="567"/>
      <c r="T101" s="567"/>
      <c r="U101" s="567"/>
      <c r="V101" s="567"/>
      <c r="W101" s="567"/>
      <c r="X101" s="567"/>
      <c r="Y101" s="567"/>
      <c r="Z101" s="567"/>
      <c r="AA101" s="567"/>
      <c r="AB101" s="567"/>
    </row>
    <row r="102" spans="1:28" x14ac:dyDescent="0.2">
      <c r="A102" s="567"/>
      <c r="B102" s="567"/>
      <c r="C102" s="567"/>
      <c r="D102" s="567"/>
      <c r="E102" s="567"/>
      <c r="F102" s="567"/>
      <c r="G102" s="567"/>
      <c r="H102" s="567"/>
      <c r="I102" s="567"/>
      <c r="J102" s="567"/>
      <c r="K102" s="567"/>
      <c r="L102" s="567"/>
      <c r="M102" s="567"/>
      <c r="N102" s="567"/>
      <c r="O102" s="567"/>
      <c r="P102" s="567"/>
      <c r="Q102" s="567"/>
      <c r="R102" s="567"/>
      <c r="S102" s="567"/>
      <c r="T102" s="567"/>
      <c r="U102" s="567"/>
      <c r="V102" s="567"/>
      <c r="W102" s="567"/>
      <c r="X102" s="567"/>
      <c r="Y102" s="567"/>
      <c r="Z102" s="567"/>
      <c r="AA102" s="567"/>
      <c r="AB102" s="567"/>
    </row>
    <row r="103" spans="1:28" x14ac:dyDescent="0.2">
      <c r="A103" s="567"/>
      <c r="B103" s="567"/>
      <c r="C103" s="567"/>
      <c r="D103" s="567"/>
      <c r="E103" s="567"/>
      <c r="F103" s="567"/>
      <c r="G103" s="567"/>
      <c r="H103" s="567"/>
      <c r="I103" s="567"/>
      <c r="J103" s="567"/>
      <c r="K103" s="567"/>
      <c r="L103" s="567"/>
      <c r="M103" s="567"/>
      <c r="N103" s="567"/>
      <c r="O103" s="567"/>
      <c r="P103" s="567"/>
      <c r="Q103" s="567"/>
      <c r="R103" s="567"/>
      <c r="S103" s="567"/>
      <c r="T103" s="567"/>
      <c r="U103" s="567"/>
      <c r="V103" s="567"/>
      <c r="W103" s="567"/>
      <c r="X103" s="567"/>
      <c r="Y103" s="567"/>
      <c r="Z103" s="567"/>
      <c r="AA103" s="567"/>
      <c r="AB103" s="567"/>
    </row>
    <row r="104" spans="1:28" x14ac:dyDescent="0.2">
      <c r="A104" s="567"/>
      <c r="B104" s="567"/>
      <c r="C104" s="567"/>
      <c r="D104" s="567"/>
      <c r="E104" s="567"/>
      <c r="F104" s="567"/>
      <c r="G104" s="567"/>
      <c r="H104" s="567"/>
      <c r="I104" s="567"/>
      <c r="J104" s="567"/>
      <c r="K104" s="567"/>
      <c r="L104" s="567"/>
      <c r="M104" s="567"/>
      <c r="N104" s="567"/>
      <c r="O104" s="567"/>
      <c r="P104" s="567"/>
      <c r="Q104" s="567"/>
      <c r="R104" s="567"/>
      <c r="S104" s="567"/>
      <c r="T104" s="567"/>
      <c r="U104" s="567"/>
      <c r="V104" s="567"/>
      <c r="W104" s="567"/>
      <c r="X104" s="567"/>
      <c r="Y104" s="567"/>
      <c r="Z104" s="567"/>
      <c r="AA104" s="567"/>
      <c r="AB104" s="567"/>
    </row>
    <row r="105" spans="1:28" x14ac:dyDescent="0.2">
      <c r="A105" s="567"/>
      <c r="B105" s="567"/>
      <c r="C105" s="567"/>
      <c r="D105" s="567"/>
      <c r="E105" s="567"/>
      <c r="F105" s="567"/>
      <c r="G105" s="567"/>
      <c r="H105" s="567"/>
      <c r="I105" s="567"/>
      <c r="J105" s="567"/>
      <c r="K105" s="567"/>
      <c r="L105" s="567"/>
      <c r="M105" s="567"/>
      <c r="N105" s="567"/>
      <c r="O105" s="567"/>
      <c r="P105" s="567"/>
      <c r="Q105" s="567"/>
      <c r="R105" s="567"/>
      <c r="S105" s="567"/>
      <c r="T105" s="567"/>
      <c r="U105" s="567"/>
      <c r="V105" s="567"/>
      <c r="W105" s="567"/>
      <c r="X105" s="567"/>
      <c r="Y105" s="567"/>
      <c r="Z105" s="567"/>
      <c r="AA105" s="567"/>
      <c r="AB105" s="567"/>
    </row>
    <row r="106" spans="1:28" x14ac:dyDescent="0.2">
      <c r="A106" s="567"/>
      <c r="B106" s="567"/>
      <c r="C106" s="567"/>
      <c r="D106" s="567"/>
      <c r="E106" s="567"/>
      <c r="F106" s="567"/>
      <c r="G106" s="567"/>
      <c r="H106" s="567"/>
      <c r="I106" s="567"/>
      <c r="J106" s="567"/>
      <c r="K106" s="567"/>
      <c r="L106" s="567"/>
      <c r="M106" s="567"/>
      <c r="N106" s="567"/>
      <c r="O106" s="567"/>
      <c r="P106" s="567"/>
      <c r="Q106" s="567"/>
      <c r="R106" s="567"/>
      <c r="S106" s="567"/>
      <c r="T106" s="567"/>
      <c r="U106" s="567"/>
      <c r="V106" s="567"/>
      <c r="W106" s="567"/>
      <c r="X106" s="567"/>
      <c r="Y106" s="567"/>
      <c r="Z106" s="567"/>
      <c r="AA106" s="567"/>
      <c r="AB106" s="567"/>
    </row>
    <row r="107" spans="1:28" x14ac:dyDescent="0.2">
      <c r="A107" s="567"/>
      <c r="B107" s="567"/>
      <c r="C107" s="567"/>
      <c r="D107" s="567"/>
      <c r="E107" s="567"/>
      <c r="F107" s="567"/>
      <c r="G107" s="567"/>
      <c r="H107" s="567"/>
      <c r="I107" s="567"/>
      <c r="J107" s="567"/>
      <c r="K107" s="567"/>
      <c r="L107" s="567"/>
      <c r="M107" s="567"/>
      <c r="N107" s="567"/>
      <c r="O107" s="567"/>
      <c r="P107" s="567"/>
      <c r="Q107" s="567"/>
      <c r="R107" s="567"/>
      <c r="S107" s="567"/>
      <c r="T107" s="567"/>
      <c r="U107" s="567"/>
      <c r="V107" s="567"/>
      <c r="W107" s="567"/>
      <c r="X107" s="567"/>
      <c r="Y107" s="567"/>
      <c r="Z107" s="567"/>
      <c r="AA107" s="567"/>
      <c r="AB107" s="567"/>
    </row>
    <row r="108" spans="1:28" x14ac:dyDescent="0.2">
      <c r="A108" s="567"/>
      <c r="B108" s="567"/>
      <c r="C108" s="567"/>
      <c r="D108" s="567"/>
      <c r="E108" s="567"/>
      <c r="F108" s="567"/>
      <c r="G108" s="567"/>
      <c r="H108" s="567"/>
      <c r="I108" s="567"/>
      <c r="J108" s="567"/>
      <c r="K108" s="567"/>
      <c r="L108" s="567"/>
      <c r="M108" s="567"/>
      <c r="N108" s="567"/>
      <c r="O108" s="567"/>
      <c r="P108" s="567"/>
      <c r="Q108" s="567"/>
      <c r="R108" s="567"/>
      <c r="S108" s="567"/>
      <c r="T108" s="567"/>
      <c r="U108" s="567"/>
      <c r="V108" s="567"/>
      <c r="W108" s="567"/>
      <c r="X108" s="567"/>
      <c r="Y108" s="567"/>
      <c r="Z108" s="567"/>
      <c r="AA108" s="567"/>
      <c r="AB108" s="567"/>
    </row>
    <row r="109" spans="1:28" x14ac:dyDescent="0.2">
      <c r="A109" s="567"/>
      <c r="B109" s="567"/>
      <c r="C109" s="567"/>
      <c r="D109" s="567"/>
      <c r="E109" s="567"/>
      <c r="F109" s="567"/>
      <c r="G109" s="567"/>
      <c r="H109" s="567"/>
      <c r="I109" s="567"/>
      <c r="J109" s="567"/>
      <c r="K109" s="567"/>
      <c r="L109" s="567"/>
      <c r="M109" s="567"/>
      <c r="N109" s="567"/>
      <c r="O109" s="567"/>
      <c r="P109" s="567"/>
      <c r="Q109" s="567"/>
      <c r="R109" s="567"/>
      <c r="S109" s="567"/>
      <c r="T109" s="567"/>
      <c r="U109" s="567"/>
      <c r="V109" s="567"/>
      <c r="W109" s="567"/>
      <c r="X109" s="567"/>
      <c r="Y109" s="567"/>
      <c r="Z109" s="567"/>
      <c r="AA109" s="567"/>
      <c r="AB109" s="567"/>
    </row>
    <row r="110" spans="1:28" x14ac:dyDescent="0.2">
      <c r="A110" s="567"/>
      <c r="B110" s="567"/>
      <c r="C110" s="567"/>
      <c r="D110" s="567"/>
      <c r="E110" s="567"/>
      <c r="F110" s="567"/>
      <c r="G110" s="567"/>
      <c r="H110" s="567"/>
      <c r="I110" s="567"/>
      <c r="J110" s="567"/>
      <c r="K110" s="567"/>
      <c r="L110" s="567"/>
      <c r="M110" s="567"/>
      <c r="N110" s="567"/>
      <c r="O110" s="567"/>
      <c r="P110" s="567"/>
      <c r="Q110" s="567"/>
      <c r="R110" s="567"/>
      <c r="S110" s="567"/>
      <c r="T110" s="567"/>
      <c r="U110" s="567"/>
      <c r="V110" s="567"/>
      <c r="W110" s="567"/>
      <c r="X110" s="567"/>
      <c r="Y110" s="567"/>
      <c r="Z110" s="567"/>
      <c r="AA110" s="567"/>
      <c r="AB110" s="567"/>
    </row>
    <row r="111" spans="1:28" x14ac:dyDescent="0.2">
      <c r="A111" s="567"/>
      <c r="B111" s="567"/>
      <c r="C111" s="567"/>
      <c r="D111" s="567"/>
      <c r="E111" s="567"/>
      <c r="F111" s="567"/>
      <c r="G111" s="567"/>
      <c r="H111" s="567"/>
      <c r="I111" s="567"/>
      <c r="J111" s="567"/>
      <c r="K111" s="567"/>
      <c r="L111" s="567"/>
      <c r="M111" s="567"/>
      <c r="N111" s="567"/>
      <c r="O111" s="567"/>
      <c r="P111" s="567"/>
      <c r="Q111" s="567"/>
      <c r="R111" s="567"/>
      <c r="S111" s="567"/>
      <c r="T111" s="567"/>
      <c r="U111" s="567"/>
      <c r="V111" s="567"/>
      <c r="W111" s="567"/>
      <c r="X111" s="567"/>
      <c r="Y111" s="567"/>
      <c r="Z111" s="567"/>
      <c r="AA111" s="567"/>
      <c r="AB111" s="567"/>
    </row>
    <row r="112" spans="1:28" x14ac:dyDescent="0.2">
      <c r="A112" s="567"/>
      <c r="B112" s="567"/>
      <c r="C112" s="567"/>
      <c r="D112" s="567"/>
      <c r="E112" s="567"/>
      <c r="F112" s="567"/>
      <c r="G112" s="567"/>
      <c r="H112" s="567"/>
      <c r="I112" s="567"/>
      <c r="J112" s="567"/>
      <c r="K112" s="567"/>
      <c r="L112" s="567"/>
      <c r="M112" s="567"/>
      <c r="N112" s="567"/>
      <c r="O112" s="567"/>
      <c r="P112" s="567"/>
      <c r="Q112" s="567"/>
      <c r="R112" s="567"/>
      <c r="S112" s="567"/>
      <c r="T112" s="567"/>
      <c r="U112" s="567"/>
      <c r="V112" s="567"/>
      <c r="W112" s="567"/>
      <c r="X112" s="567"/>
      <c r="Y112" s="567"/>
      <c r="Z112" s="567"/>
      <c r="AA112" s="567"/>
      <c r="AB112" s="567"/>
    </row>
    <row r="113" spans="1:28" x14ac:dyDescent="0.2">
      <c r="A113" s="567"/>
      <c r="B113" s="567"/>
      <c r="C113" s="567"/>
      <c r="D113" s="567"/>
      <c r="E113" s="567"/>
      <c r="F113" s="567"/>
      <c r="G113" s="567"/>
      <c r="H113" s="567"/>
      <c r="I113" s="567"/>
      <c r="J113" s="567"/>
      <c r="K113" s="567"/>
      <c r="L113" s="567"/>
      <c r="M113" s="567"/>
      <c r="N113" s="567"/>
      <c r="O113" s="567"/>
      <c r="P113" s="567"/>
      <c r="Q113" s="567"/>
      <c r="R113" s="567"/>
      <c r="S113" s="567"/>
      <c r="T113" s="567"/>
      <c r="U113" s="567"/>
      <c r="V113" s="567"/>
      <c r="W113" s="567"/>
      <c r="X113" s="567"/>
      <c r="Y113" s="567"/>
      <c r="Z113" s="567"/>
      <c r="AA113" s="567"/>
      <c r="AB113" s="567"/>
    </row>
    <row r="114" spans="1:28" x14ac:dyDescent="0.2">
      <c r="A114" s="567"/>
      <c r="B114" s="567"/>
      <c r="C114" s="567"/>
      <c r="D114" s="567"/>
      <c r="E114" s="567"/>
      <c r="F114" s="567"/>
      <c r="G114" s="567"/>
      <c r="H114" s="567"/>
      <c r="I114" s="567"/>
      <c r="J114" s="567"/>
      <c r="K114" s="567"/>
      <c r="L114" s="567"/>
      <c r="M114" s="567"/>
      <c r="N114" s="567"/>
      <c r="O114" s="567"/>
      <c r="P114" s="567"/>
      <c r="Q114" s="567"/>
      <c r="R114" s="567"/>
      <c r="S114" s="567"/>
      <c r="T114" s="567"/>
      <c r="U114" s="567"/>
      <c r="V114" s="567"/>
      <c r="W114" s="567"/>
      <c r="X114" s="567"/>
      <c r="Y114" s="567"/>
      <c r="Z114" s="567"/>
      <c r="AA114" s="567"/>
      <c r="AB114" s="567"/>
    </row>
    <row r="115" spans="1:28" x14ac:dyDescent="0.2">
      <c r="A115" s="567"/>
      <c r="B115" s="567"/>
      <c r="C115" s="567"/>
      <c r="D115" s="567"/>
      <c r="E115" s="567"/>
      <c r="F115" s="567"/>
      <c r="G115" s="567"/>
      <c r="H115" s="567"/>
      <c r="I115" s="567"/>
      <c r="J115" s="567"/>
      <c r="K115" s="567"/>
      <c r="L115" s="567"/>
      <c r="M115" s="567"/>
      <c r="N115" s="567"/>
      <c r="O115" s="567"/>
      <c r="P115" s="567"/>
      <c r="Q115" s="567"/>
      <c r="R115" s="567"/>
      <c r="S115" s="567"/>
      <c r="T115" s="567"/>
      <c r="U115" s="567"/>
      <c r="V115" s="567"/>
      <c r="W115" s="567"/>
      <c r="X115" s="567"/>
      <c r="Y115" s="567"/>
      <c r="Z115" s="567"/>
      <c r="AA115" s="567"/>
      <c r="AB115" s="567"/>
    </row>
    <row r="116" spans="1:28" x14ac:dyDescent="0.2">
      <c r="A116" s="567"/>
      <c r="B116" s="567"/>
      <c r="C116" s="567"/>
      <c r="D116" s="567"/>
      <c r="E116" s="567"/>
      <c r="F116" s="567"/>
      <c r="G116" s="567"/>
      <c r="H116" s="567"/>
      <c r="I116" s="567"/>
      <c r="J116" s="567"/>
      <c r="K116" s="567"/>
      <c r="L116" s="567"/>
      <c r="M116" s="567"/>
      <c r="N116" s="567"/>
      <c r="O116" s="567"/>
      <c r="P116" s="567"/>
      <c r="Q116" s="567"/>
      <c r="R116" s="567"/>
      <c r="S116" s="567"/>
      <c r="T116" s="567"/>
      <c r="U116" s="567"/>
      <c r="V116" s="567"/>
      <c r="W116" s="567"/>
      <c r="X116" s="567"/>
      <c r="Y116" s="567"/>
      <c r="Z116" s="567"/>
      <c r="AA116" s="567"/>
      <c r="AB116" s="567"/>
    </row>
    <row r="117" spans="1:28" x14ac:dyDescent="0.2">
      <c r="A117" s="567"/>
      <c r="B117" s="567"/>
      <c r="C117" s="567"/>
      <c r="D117" s="567"/>
      <c r="E117" s="567"/>
      <c r="F117" s="567"/>
      <c r="G117" s="567"/>
      <c r="H117" s="567"/>
      <c r="I117" s="567"/>
      <c r="J117" s="567"/>
      <c r="K117" s="567"/>
      <c r="L117" s="567"/>
      <c r="M117" s="567"/>
      <c r="N117" s="567"/>
      <c r="O117" s="567"/>
      <c r="P117" s="567"/>
      <c r="Q117" s="567"/>
      <c r="R117" s="567"/>
      <c r="S117" s="567"/>
      <c r="T117" s="567"/>
      <c r="U117" s="567"/>
      <c r="V117" s="567"/>
      <c r="W117" s="567"/>
      <c r="X117" s="567"/>
      <c r="Y117" s="567"/>
      <c r="Z117" s="567"/>
      <c r="AA117" s="567"/>
      <c r="AB117" s="567"/>
    </row>
    <row r="118" spans="1:28" x14ac:dyDescent="0.2">
      <c r="A118" s="567"/>
      <c r="B118" s="567"/>
      <c r="C118" s="567"/>
      <c r="D118" s="567"/>
      <c r="E118" s="567"/>
      <c r="F118" s="567"/>
      <c r="G118" s="567"/>
      <c r="H118" s="567"/>
      <c r="I118" s="567"/>
      <c r="J118" s="567"/>
      <c r="K118" s="567"/>
      <c r="L118" s="567"/>
      <c r="M118" s="567"/>
      <c r="N118" s="567"/>
      <c r="O118" s="567"/>
      <c r="P118" s="567"/>
      <c r="Q118" s="567"/>
      <c r="R118" s="567"/>
      <c r="S118" s="567"/>
      <c r="T118" s="567"/>
      <c r="U118" s="567"/>
      <c r="V118" s="567"/>
      <c r="W118" s="567"/>
      <c r="X118" s="567"/>
      <c r="Y118" s="567"/>
      <c r="Z118" s="567"/>
      <c r="AA118" s="567"/>
      <c r="AB118" s="567"/>
    </row>
    <row r="119" spans="1:28" x14ac:dyDescent="0.2">
      <c r="A119" s="567"/>
      <c r="B119" s="567"/>
      <c r="C119" s="567"/>
      <c r="D119" s="567"/>
      <c r="E119" s="567"/>
      <c r="F119" s="567"/>
      <c r="G119" s="567"/>
      <c r="H119" s="567"/>
      <c r="I119" s="567"/>
      <c r="J119" s="567"/>
      <c r="K119" s="567"/>
      <c r="L119" s="567"/>
      <c r="M119" s="567"/>
      <c r="N119" s="567"/>
      <c r="O119" s="567"/>
      <c r="P119" s="567"/>
      <c r="Q119" s="567"/>
      <c r="R119" s="567"/>
      <c r="S119" s="567"/>
      <c r="T119" s="567"/>
      <c r="U119" s="567"/>
      <c r="V119" s="567"/>
      <c r="W119" s="567"/>
      <c r="X119" s="567"/>
      <c r="Y119" s="567"/>
      <c r="Z119" s="567"/>
      <c r="AA119" s="567"/>
      <c r="AB119" s="567"/>
    </row>
    <row r="120" spans="1:28" x14ac:dyDescent="0.2">
      <c r="A120" s="567"/>
      <c r="B120" s="567"/>
      <c r="C120" s="567"/>
      <c r="D120" s="567"/>
      <c r="E120" s="567"/>
      <c r="F120" s="567"/>
      <c r="G120" s="567"/>
      <c r="H120" s="567"/>
      <c r="I120" s="567"/>
      <c r="J120" s="567"/>
      <c r="K120" s="567"/>
      <c r="L120" s="567"/>
      <c r="M120" s="567"/>
      <c r="N120" s="567"/>
      <c r="O120" s="567"/>
      <c r="P120" s="567"/>
      <c r="Q120" s="567"/>
      <c r="R120" s="567"/>
      <c r="S120" s="567"/>
      <c r="T120" s="567"/>
      <c r="U120" s="567"/>
      <c r="V120" s="567"/>
      <c r="W120" s="567"/>
      <c r="X120" s="567"/>
      <c r="Y120" s="567"/>
      <c r="Z120" s="567"/>
      <c r="AA120" s="567"/>
      <c r="AB120" s="567"/>
    </row>
    <row r="121" spans="1:28" x14ac:dyDescent="0.2">
      <c r="A121" s="567"/>
      <c r="B121" s="567"/>
      <c r="C121" s="567"/>
      <c r="D121" s="567"/>
      <c r="E121" s="567"/>
      <c r="F121" s="567"/>
      <c r="G121" s="567"/>
      <c r="H121" s="567"/>
      <c r="I121" s="567"/>
      <c r="J121" s="567"/>
      <c r="K121" s="567"/>
      <c r="L121" s="567"/>
      <c r="M121" s="567"/>
      <c r="N121" s="567"/>
      <c r="O121" s="567"/>
      <c r="P121" s="567"/>
      <c r="Q121" s="567"/>
      <c r="R121" s="567"/>
      <c r="S121" s="567"/>
      <c r="T121" s="567"/>
      <c r="U121" s="567"/>
      <c r="V121" s="567"/>
      <c r="W121" s="567"/>
      <c r="X121" s="567"/>
      <c r="Y121" s="567"/>
      <c r="Z121" s="567"/>
      <c r="AA121" s="567"/>
      <c r="AB121" s="567"/>
    </row>
    <row r="122" spans="1:28" x14ac:dyDescent="0.2">
      <c r="A122" s="567"/>
      <c r="B122" s="567"/>
      <c r="C122" s="567"/>
      <c r="D122" s="567"/>
      <c r="E122" s="567"/>
      <c r="F122" s="567"/>
      <c r="G122" s="567"/>
      <c r="H122" s="567"/>
      <c r="I122" s="567"/>
      <c r="J122" s="567"/>
      <c r="K122" s="567"/>
      <c r="L122" s="567"/>
      <c r="M122" s="567"/>
      <c r="N122" s="567"/>
      <c r="O122" s="567"/>
      <c r="P122" s="567"/>
      <c r="Q122" s="567"/>
      <c r="R122" s="567"/>
      <c r="S122" s="567"/>
      <c r="T122" s="567"/>
      <c r="U122" s="567"/>
      <c r="V122" s="567"/>
      <c r="W122" s="567"/>
      <c r="X122" s="567"/>
      <c r="Y122" s="567"/>
      <c r="Z122" s="567"/>
      <c r="AA122" s="567"/>
      <c r="AB122" s="567"/>
    </row>
    <row r="123" spans="1:28" x14ac:dyDescent="0.2">
      <c r="A123" s="567"/>
      <c r="B123" s="567"/>
      <c r="C123" s="567"/>
      <c r="D123" s="567"/>
      <c r="E123" s="567"/>
      <c r="F123" s="567"/>
      <c r="G123" s="567"/>
      <c r="H123" s="567"/>
      <c r="I123" s="567"/>
      <c r="J123" s="567"/>
      <c r="K123" s="567"/>
      <c r="L123" s="567"/>
      <c r="M123" s="567"/>
      <c r="N123" s="567"/>
      <c r="O123" s="567"/>
      <c r="P123" s="567"/>
      <c r="Q123" s="567"/>
      <c r="R123" s="567"/>
      <c r="S123" s="567"/>
      <c r="T123" s="567"/>
      <c r="U123" s="567"/>
      <c r="V123" s="567"/>
      <c r="W123" s="567"/>
      <c r="X123" s="567"/>
      <c r="Y123" s="567"/>
      <c r="Z123" s="567"/>
      <c r="AA123" s="567"/>
      <c r="AB123" s="567"/>
    </row>
    <row r="124" spans="1:28" x14ac:dyDescent="0.2">
      <c r="A124" s="567"/>
      <c r="B124" s="567"/>
      <c r="C124" s="567"/>
      <c r="D124" s="567"/>
      <c r="E124" s="567"/>
      <c r="F124" s="567"/>
      <c r="G124" s="567"/>
      <c r="H124" s="567"/>
      <c r="I124" s="567"/>
      <c r="J124" s="567"/>
      <c r="K124" s="567"/>
      <c r="L124" s="567"/>
      <c r="M124" s="567"/>
      <c r="N124" s="567"/>
      <c r="O124" s="567"/>
      <c r="P124" s="567"/>
      <c r="Q124" s="567"/>
      <c r="R124" s="567"/>
      <c r="S124" s="567"/>
      <c r="T124" s="567"/>
      <c r="U124" s="567"/>
      <c r="V124" s="567"/>
      <c r="W124" s="567"/>
      <c r="X124" s="567"/>
      <c r="Y124" s="567"/>
      <c r="Z124" s="567"/>
      <c r="AA124" s="567"/>
      <c r="AB124" s="567"/>
    </row>
    <row r="125" spans="1:28" x14ac:dyDescent="0.2">
      <c r="A125" s="567"/>
      <c r="B125" s="567"/>
      <c r="C125" s="567"/>
      <c r="D125" s="567"/>
      <c r="E125" s="567"/>
      <c r="F125" s="567"/>
      <c r="G125" s="567"/>
      <c r="H125" s="567"/>
      <c r="I125" s="567"/>
      <c r="J125" s="567"/>
      <c r="K125" s="567"/>
      <c r="L125" s="567"/>
      <c r="M125" s="567"/>
      <c r="N125" s="567"/>
      <c r="O125" s="567"/>
      <c r="P125" s="567"/>
      <c r="Q125" s="567"/>
      <c r="R125" s="567"/>
      <c r="S125" s="567"/>
      <c r="T125" s="567"/>
      <c r="U125" s="567"/>
      <c r="V125" s="567"/>
      <c r="W125" s="567"/>
      <c r="X125" s="567"/>
      <c r="Y125" s="567"/>
      <c r="Z125" s="567"/>
      <c r="AA125" s="567"/>
      <c r="AB125" s="567"/>
    </row>
    <row r="126" spans="1:28" x14ac:dyDescent="0.2">
      <c r="A126" s="567"/>
      <c r="B126" s="567"/>
      <c r="C126" s="567"/>
      <c r="D126" s="567"/>
      <c r="E126" s="567"/>
      <c r="F126" s="567"/>
      <c r="G126" s="567"/>
      <c r="H126" s="567"/>
      <c r="I126" s="567"/>
      <c r="J126" s="567"/>
      <c r="K126" s="567"/>
      <c r="L126" s="567"/>
      <c r="M126" s="567"/>
      <c r="N126" s="567"/>
      <c r="O126" s="567"/>
      <c r="P126" s="567"/>
      <c r="Q126" s="567"/>
      <c r="R126" s="567"/>
      <c r="S126" s="567"/>
      <c r="T126" s="567"/>
      <c r="U126" s="567"/>
      <c r="V126" s="567"/>
      <c r="W126" s="567"/>
      <c r="X126" s="567"/>
      <c r="Y126" s="567"/>
      <c r="Z126" s="567"/>
      <c r="AA126" s="567"/>
      <c r="AB126" s="567"/>
    </row>
    <row r="127" spans="1:28" x14ac:dyDescent="0.2">
      <c r="A127" s="567"/>
      <c r="B127" s="567"/>
      <c r="C127" s="567"/>
      <c r="D127" s="567"/>
      <c r="E127" s="567"/>
      <c r="F127" s="567"/>
      <c r="G127" s="567"/>
      <c r="H127" s="567"/>
      <c r="I127" s="567"/>
      <c r="J127" s="567"/>
      <c r="K127" s="567"/>
      <c r="L127" s="567"/>
      <c r="M127" s="567"/>
      <c r="N127" s="567"/>
      <c r="O127" s="567"/>
      <c r="P127" s="567"/>
      <c r="Q127" s="567"/>
      <c r="R127" s="567"/>
      <c r="S127" s="567"/>
      <c r="T127" s="567"/>
      <c r="U127" s="567"/>
      <c r="V127" s="567"/>
      <c r="W127" s="567"/>
      <c r="X127" s="567"/>
      <c r="Y127" s="567"/>
      <c r="Z127" s="567"/>
      <c r="AA127" s="567"/>
      <c r="AB127" s="567"/>
    </row>
    <row r="128" spans="1:28" x14ac:dyDescent="0.2">
      <c r="A128" s="567"/>
      <c r="B128" s="567"/>
      <c r="C128" s="567"/>
      <c r="D128" s="567"/>
      <c r="E128" s="567"/>
      <c r="F128" s="567"/>
      <c r="G128" s="567"/>
      <c r="H128" s="567"/>
      <c r="I128" s="567"/>
      <c r="J128" s="567"/>
      <c r="K128" s="567"/>
      <c r="L128" s="567"/>
      <c r="M128" s="567"/>
      <c r="N128" s="567"/>
      <c r="O128" s="567"/>
      <c r="P128" s="567"/>
      <c r="Q128" s="567"/>
      <c r="R128" s="567"/>
      <c r="S128" s="567"/>
      <c r="T128" s="567"/>
      <c r="U128" s="567"/>
      <c r="V128" s="567"/>
      <c r="W128" s="567"/>
      <c r="X128" s="567"/>
      <c r="Y128" s="567"/>
      <c r="Z128" s="567"/>
      <c r="AA128" s="567"/>
      <c r="AB128" s="567"/>
    </row>
    <row r="129" spans="1:28" x14ac:dyDescent="0.2">
      <c r="A129" s="567"/>
      <c r="B129" s="567"/>
      <c r="C129" s="567"/>
      <c r="D129" s="567"/>
      <c r="E129" s="567"/>
      <c r="F129" s="567"/>
      <c r="G129" s="567"/>
      <c r="H129" s="567"/>
      <c r="I129" s="567"/>
      <c r="J129" s="567"/>
      <c r="K129" s="567"/>
      <c r="L129" s="567"/>
      <c r="M129" s="567"/>
      <c r="N129" s="567"/>
      <c r="O129" s="567"/>
      <c r="P129" s="567"/>
      <c r="Q129" s="567"/>
      <c r="R129" s="567"/>
      <c r="S129" s="567"/>
      <c r="T129" s="567"/>
      <c r="U129" s="567"/>
      <c r="V129" s="567"/>
      <c r="W129" s="567"/>
      <c r="X129" s="567"/>
      <c r="Y129" s="567"/>
      <c r="Z129" s="567"/>
      <c r="AA129" s="567"/>
      <c r="AB129" s="567"/>
    </row>
    <row r="130" spans="1:28" x14ac:dyDescent="0.2">
      <c r="A130" s="567"/>
      <c r="B130" s="567"/>
      <c r="C130" s="567"/>
      <c r="D130" s="567"/>
      <c r="E130" s="567"/>
      <c r="F130" s="567"/>
      <c r="G130" s="567"/>
      <c r="H130" s="567"/>
      <c r="I130" s="567"/>
      <c r="J130" s="567"/>
      <c r="K130" s="567"/>
      <c r="L130" s="567"/>
      <c r="M130" s="567"/>
      <c r="N130" s="567"/>
      <c r="O130" s="567"/>
      <c r="P130" s="567"/>
      <c r="Q130" s="567"/>
      <c r="R130" s="567"/>
      <c r="S130" s="567"/>
      <c r="T130" s="567"/>
      <c r="U130" s="567"/>
      <c r="V130" s="567"/>
      <c r="W130" s="567"/>
      <c r="X130" s="567"/>
      <c r="Y130" s="567"/>
      <c r="Z130" s="567"/>
      <c r="AA130" s="567"/>
      <c r="AB130" s="567"/>
    </row>
    <row r="131" spans="1:28" x14ac:dyDescent="0.2">
      <c r="A131" s="567"/>
      <c r="B131" s="567"/>
      <c r="C131" s="567"/>
      <c r="D131" s="567"/>
      <c r="E131" s="567"/>
      <c r="F131" s="567"/>
      <c r="G131" s="567"/>
      <c r="H131" s="567"/>
      <c r="I131" s="567"/>
      <c r="J131" s="567"/>
      <c r="K131" s="567"/>
      <c r="L131" s="567"/>
      <c r="M131" s="567"/>
      <c r="N131" s="567"/>
      <c r="O131" s="567"/>
      <c r="P131" s="567"/>
      <c r="Q131" s="567"/>
      <c r="R131" s="567"/>
      <c r="S131" s="567"/>
      <c r="T131" s="567"/>
      <c r="U131" s="567"/>
      <c r="V131" s="567"/>
      <c r="W131" s="567"/>
      <c r="X131" s="567"/>
      <c r="Y131" s="567"/>
      <c r="Z131" s="567"/>
      <c r="AA131" s="567"/>
      <c r="AB131" s="567"/>
    </row>
    <row r="132" spans="1:28" x14ac:dyDescent="0.2">
      <c r="A132" s="567"/>
      <c r="B132" s="567"/>
      <c r="C132" s="567"/>
      <c r="D132" s="567"/>
      <c r="E132" s="567"/>
      <c r="F132" s="567"/>
      <c r="G132" s="567"/>
      <c r="H132" s="567"/>
      <c r="I132" s="567"/>
      <c r="J132" s="567"/>
      <c r="K132" s="567"/>
      <c r="L132" s="567"/>
      <c r="M132" s="567"/>
      <c r="N132" s="567"/>
      <c r="O132" s="567"/>
      <c r="P132" s="567"/>
      <c r="Q132" s="567"/>
      <c r="R132" s="567"/>
      <c r="S132" s="567"/>
      <c r="T132" s="567"/>
      <c r="U132" s="567"/>
      <c r="V132" s="567"/>
      <c r="W132" s="567"/>
      <c r="X132" s="567"/>
      <c r="Y132" s="567"/>
      <c r="Z132" s="567"/>
      <c r="AA132" s="567"/>
      <c r="AB132" s="567"/>
    </row>
    <row r="133" spans="1:28" x14ac:dyDescent="0.2">
      <c r="A133" s="567"/>
      <c r="B133" s="567"/>
      <c r="C133" s="567"/>
      <c r="D133" s="567"/>
      <c r="E133" s="567"/>
      <c r="F133" s="567"/>
      <c r="G133" s="567"/>
      <c r="H133" s="567"/>
      <c r="I133" s="567"/>
      <c r="J133" s="567"/>
      <c r="K133" s="567"/>
      <c r="L133" s="567"/>
      <c r="M133" s="567"/>
      <c r="N133" s="567"/>
      <c r="O133" s="567"/>
      <c r="P133" s="567"/>
      <c r="Q133" s="567"/>
      <c r="R133" s="567"/>
      <c r="S133" s="567"/>
      <c r="T133" s="567"/>
      <c r="U133" s="567"/>
      <c r="V133" s="567"/>
      <c r="W133" s="567"/>
      <c r="X133" s="567"/>
      <c r="Y133" s="567"/>
      <c r="Z133" s="567"/>
      <c r="AA133" s="567"/>
      <c r="AB133" s="567"/>
    </row>
    <row r="134" spans="1:28" x14ac:dyDescent="0.2">
      <c r="A134" s="567"/>
      <c r="B134" s="567"/>
      <c r="C134" s="567"/>
      <c r="D134" s="567"/>
      <c r="E134" s="567"/>
      <c r="F134" s="567"/>
      <c r="G134" s="567"/>
      <c r="H134" s="567"/>
      <c r="I134" s="567"/>
      <c r="J134" s="567"/>
      <c r="K134" s="567"/>
      <c r="L134" s="567"/>
      <c r="M134" s="567"/>
      <c r="N134" s="567"/>
      <c r="O134" s="567"/>
      <c r="P134" s="567"/>
      <c r="Q134" s="567"/>
      <c r="R134" s="567"/>
      <c r="S134" s="567"/>
      <c r="T134" s="567"/>
      <c r="U134" s="567"/>
      <c r="V134" s="567"/>
      <c r="W134" s="567"/>
      <c r="X134" s="567"/>
      <c r="Y134" s="567"/>
      <c r="Z134" s="567"/>
      <c r="AA134" s="567"/>
      <c r="AB134" s="567"/>
    </row>
    <row r="135" spans="1:28" x14ac:dyDescent="0.2">
      <c r="A135" s="567"/>
      <c r="B135" s="567"/>
      <c r="C135" s="567"/>
      <c r="D135" s="567"/>
      <c r="E135" s="567"/>
      <c r="F135" s="567"/>
      <c r="G135" s="567"/>
      <c r="H135" s="567"/>
      <c r="I135" s="567"/>
      <c r="J135" s="567"/>
      <c r="K135" s="567"/>
      <c r="L135" s="567"/>
      <c r="M135" s="567"/>
      <c r="N135" s="567"/>
      <c r="O135" s="567"/>
      <c r="P135" s="567"/>
      <c r="Q135" s="567"/>
      <c r="R135" s="567"/>
      <c r="S135" s="567"/>
      <c r="T135" s="567"/>
      <c r="U135" s="567"/>
      <c r="V135" s="567"/>
      <c r="W135" s="567"/>
      <c r="X135" s="567"/>
      <c r="Y135" s="567"/>
      <c r="Z135" s="567"/>
      <c r="AA135" s="567"/>
      <c r="AB135" s="567"/>
    </row>
    <row r="136" spans="1:28" x14ac:dyDescent="0.2">
      <c r="A136" s="567"/>
      <c r="B136" s="567"/>
      <c r="C136" s="567"/>
      <c r="D136" s="567"/>
      <c r="E136" s="567"/>
      <c r="F136" s="567"/>
      <c r="G136" s="567"/>
      <c r="H136" s="567"/>
      <c r="I136" s="567"/>
      <c r="J136" s="567"/>
      <c r="K136" s="567"/>
      <c r="L136" s="567"/>
      <c r="M136" s="567"/>
      <c r="N136" s="567"/>
      <c r="O136" s="567"/>
      <c r="P136" s="567"/>
      <c r="Q136" s="567"/>
      <c r="R136" s="567"/>
      <c r="S136" s="567"/>
      <c r="T136" s="567"/>
      <c r="U136" s="567"/>
      <c r="V136" s="567"/>
      <c r="W136" s="567"/>
      <c r="X136" s="567"/>
      <c r="Y136" s="567"/>
      <c r="Z136" s="567"/>
      <c r="AA136" s="567"/>
      <c r="AB136" s="567"/>
    </row>
    <row r="137" spans="1:28" x14ac:dyDescent="0.2">
      <c r="A137" s="567"/>
      <c r="B137" s="567"/>
      <c r="C137" s="567"/>
      <c r="D137" s="567"/>
      <c r="E137" s="567"/>
      <c r="F137" s="567"/>
      <c r="G137" s="567"/>
      <c r="H137" s="567"/>
      <c r="I137" s="567"/>
      <c r="J137" s="567"/>
      <c r="K137" s="567"/>
      <c r="L137" s="567"/>
      <c r="M137" s="567"/>
      <c r="N137" s="567"/>
      <c r="O137" s="567"/>
      <c r="P137" s="567"/>
      <c r="Q137" s="567"/>
      <c r="R137" s="567"/>
      <c r="S137" s="567"/>
      <c r="T137" s="567"/>
      <c r="U137" s="567"/>
      <c r="V137" s="567"/>
      <c r="W137" s="567"/>
      <c r="X137" s="567"/>
      <c r="Y137" s="567"/>
      <c r="Z137" s="567"/>
      <c r="AA137" s="567"/>
      <c r="AB137" s="567"/>
    </row>
    <row r="138" spans="1:28" x14ac:dyDescent="0.2">
      <c r="A138" s="567"/>
      <c r="B138" s="567"/>
      <c r="C138" s="567"/>
      <c r="D138" s="567"/>
      <c r="E138" s="567"/>
      <c r="F138" s="567"/>
      <c r="G138" s="567"/>
      <c r="H138" s="567"/>
      <c r="I138" s="567"/>
      <c r="J138" s="567"/>
      <c r="K138" s="567"/>
      <c r="L138" s="567"/>
      <c r="M138" s="567"/>
      <c r="N138" s="567"/>
      <c r="O138" s="567"/>
      <c r="P138" s="567"/>
      <c r="Q138" s="567"/>
      <c r="R138" s="567"/>
      <c r="S138" s="567"/>
      <c r="T138" s="567"/>
      <c r="U138" s="567"/>
      <c r="V138" s="567"/>
      <c r="W138" s="567"/>
      <c r="X138" s="567"/>
      <c r="Y138" s="567"/>
      <c r="Z138" s="567"/>
      <c r="AA138" s="567"/>
      <c r="AB138" s="567"/>
    </row>
    <row r="139" spans="1:28" x14ac:dyDescent="0.2">
      <c r="A139" s="567"/>
      <c r="B139" s="567"/>
      <c r="C139" s="567"/>
      <c r="D139" s="567"/>
      <c r="E139" s="567"/>
      <c r="F139" s="567"/>
      <c r="G139" s="567"/>
      <c r="H139" s="567"/>
      <c r="I139" s="567"/>
      <c r="J139" s="567"/>
      <c r="K139" s="567"/>
      <c r="L139" s="567"/>
      <c r="M139" s="567"/>
      <c r="N139" s="567"/>
      <c r="O139" s="567"/>
      <c r="P139" s="567"/>
      <c r="Q139" s="567"/>
      <c r="R139" s="567"/>
      <c r="S139" s="567"/>
      <c r="T139" s="567"/>
      <c r="U139" s="567"/>
      <c r="V139" s="567"/>
      <c r="W139" s="567"/>
      <c r="X139" s="567"/>
      <c r="Y139" s="567"/>
      <c r="Z139" s="567"/>
      <c r="AA139" s="567"/>
      <c r="AB139" s="567"/>
    </row>
    <row r="140" spans="1:28" x14ac:dyDescent="0.2">
      <c r="A140" s="567"/>
      <c r="B140" s="567"/>
      <c r="C140" s="567"/>
      <c r="D140" s="567"/>
      <c r="E140" s="567"/>
      <c r="F140" s="567"/>
      <c r="G140" s="567"/>
      <c r="H140" s="567"/>
      <c r="I140" s="567"/>
      <c r="J140" s="567"/>
      <c r="K140" s="567"/>
      <c r="L140" s="567"/>
      <c r="M140" s="567"/>
      <c r="N140" s="567"/>
      <c r="O140" s="567"/>
      <c r="P140" s="567"/>
      <c r="Q140" s="567"/>
      <c r="R140" s="567"/>
      <c r="S140" s="567"/>
      <c r="T140" s="567"/>
      <c r="U140" s="567"/>
      <c r="V140" s="567"/>
      <c r="W140" s="567"/>
      <c r="X140" s="567"/>
      <c r="Y140" s="567"/>
      <c r="Z140" s="567"/>
      <c r="AA140" s="567"/>
      <c r="AB140" s="567"/>
    </row>
    <row r="141" spans="1:28" x14ac:dyDescent="0.2">
      <c r="A141" s="567"/>
      <c r="B141" s="567"/>
      <c r="C141" s="567"/>
      <c r="D141" s="567"/>
      <c r="E141" s="567"/>
      <c r="F141" s="567"/>
      <c r="G141" s="567"/>
      <c r="H141" s="567"/>
      <c r="I141" s="567"/>
      <c r="J141" s="567"/>
      <c r="K141" s="567"/>
      <c r="L141" s="567"/>
      <c r="M141" s="567"/>
      <c r="N141" s="567"/>
      <c r="O141" s="567"/>
      <c r="P141" s="567"/>
      <c r="Q141" s="567"/>
      <c r="R141" s="567"/>
      <c r="S141" s="567"/>
      <c r="T141" s="567"/>
      <c r="U141" s="567"/>
      <c r="V141" s="567"/>
      <c r="W141" s="567"/>
      <c r="X141" s="567"/>
      <c r="Y141" s="567"/>
      <c r="Z141" s="567"/>
      <c r="AA141" s="567"/>
      <c r="AB141" s="567"/>
    </row>
    <row r="142" spans="1:28" x14ac:dyDescent="0.2">
      <c r="A142" s="567"/>
      <c r="B142" s="567"/>
      <c r="C142" s="567"/>
      <c r="D142" s="567"/>
      <c r="E142" s="567"/>
      <c r="F142" s="567"/>
      <c r="G142" s="567"/>
      <c r="H142" s="567"/>
      <c r="I142" s="567"/>
      <c r="J142" s="567"/>
      <c r="K142" s="567"/>
      <c r="L142" s="567"/>
      <c r="M142" s="567"/>
      <c r="N142" s="567"/>
      <c r="O142" s="567"/>
      <c r="P142" s="567"/>
      <c r="Q142" s="567"/>
      <c r="R142" s="567"/>
      <c r="S142" s="567"/>
      <c r="T142" s="567"/>
      <c r="U142" s="567"/>
      <c r="V142" s="567"/>
      <c r="W142" s="567"/>
      <c r="X142" s="567"/>
      <c r="Y142" s="567"/>
      <c r="Z142" s="567"/>
      <c r="AA142" s="567"/>
      <c r="AB142" s="567"/>
    </row>
    <row r="143" spans="1:28" x14ac:dyDescent="0.2">
      <c r="A143" s="567"/>
      <c r="B143" s="567"/>
      <c r="C143" s="567"/>
      <c r="D143" s="567"/>
      <c r="E143" s="567"/>
      <c r="F143" s="567"/>
      <c r="G143" s="567"/>
      <c r="H143" s="567"/>
      <c r="I143" s="567"/>
      <c r="J143" s="567"/>
      <c r="K143" s="567"/>
      <c r="L143" s="567"/>
      <c r="M143" s="567"/>
      <c r="N143" s="567"/>
      <c r="O143" s="567"/>
      <c r="P143" s="567"/>
      <c r="Q143" s="567"/>
      <c r="R143" s="567"/>
      <c r="S143" s="567"/>
      <c r="T143" s="567"/>
      <c r="U143" s="567"/>
      <c r="V143" s="567"/>
      <c r="W143" s="567"/>
      <c r="X143" s="567"/>
      <c r="Y143" s="567"/>
      <c r="Z143" s="567"/>
      <c r="AA143" s="567"/>
      <c r="AB143" s="567"/>
    </row>
    <row r="144" spans="1:28" x14ac:dyDescent="0.2">
      <c r="A144" s="567"/>
      <c r="B144" s="567"/>
      <c r="C144" s="567"/>
      <c r="D144" s="567"/>
      <c r="E144" s="567"/>
      <c r="F144" s="567"/>
      <c r="G144" s="567"/>
      <c r="H144" s="567"/>
      <c r="I144" s="567"/>
      <c r="J144" s="567"/>
      <c r="K144" s="567"/>
      <c r="L144" s="567"/>
      <c r="M144" s="567"/>
      <c r="N144" s="567"/>
      <c r="O144" s="567"/>
      <c r="P144" s="567"/>
      <c r="Q144" s="567"/>
      <c r="R144" s="567"/>
      <c r="S144" s="567"/>
      <c r="T144" s="567"/>
      <c r="U144" s="567"/>
      <c r="V144" s="567"/>
      <c r="W144" s="567"/>
      <c r="X144" s="567"/>
      <c r="Y144" s="567"/>
      <c r="Z144" s="567"/>
      <c r="AA144" s="567"/>
      <c r="AB144" s="567"/>
    </row>
    <row r="145" spans="1:28" x14ac:dyDescent="0.2">
      <c r="A145" s="567"/>
      <c r="B145" s="567"/>
      <c r="C145" s="567"/>
      <c r="D145" s="567"/>
      <c r="E145" s="567"/>
      <c r="F145" s="567"/>
      <c r="G145" s="567"/>
      <c r="H145" s="567"/>
      <c r="I145" s="567"/>
      <c r="J145" s="567"/>
      <c r="K145" s="567"/>
      <c r="L145" s="567"/>
      <c r="M145" s="567"/>
      <c r="N145" s="567"/>
      <c r="O145" s="567"/>
      <c r="P145" s="567"/>
      <c r="Q145" s="567"/>
      <c r="R145" s="567"/>
      <c r="S145" s="567"/>
      <c r="T145" s="567"/>
      <c r="U145" s="567"/>
      <c r="V145" s="567"/>
      <c r="W145" s="567"/>
      <c r="X145" s="567"/>
      <c r="Y145" s="567"/>
      <c r="Z145" s="567"/>
      <c r="AA145" s="567"/>
      <c r="AB145" s="567"/>
    </row>
    <row r="146" spans="1:28" x14ac:dyDescent="0.2">
      <c r="A146" s="567"/>
      <c r="B146" s="567"/>
      <c r="C146" s="567"/>
      <c r="D146" s="567"/>
      <c r="E146" s="567"/>
      <c r="F146" s="567"/>
      <c r="G146" s="567"/>
      <c r="H146" s="567"/>
      <c r="I146" s="567"/>
      <c r="J146" s="567"/>
      <c r="K146" s="567"/>
      <c r="L146" s="567"/>
      <c r="M146" s="567"/>
      <c r="N146" s="567"/>
      <c r="O146" s="567"/>
      <c r="P146" s="567"/>
      <c r="Q146" s="567"/>
      <c r="R146" s="567"/>
      <c r="S146" s="567"/>
      <c r="T146" s="567"/>
      <c r="U146" s="567"/>
      <c r="V146" s="567"/>
      <c r="W146" s="567"/>
      <c r="X146" s="567"/>
      <c r="Y146" s="567"/>
      <c r="Z146" s="567"/>
      <c r="AA146" s="567"/>
      <c r="AB146" s="567"/>
    </row>
    <row r="147" spans="1:28" x14ac:dyDescent="0.2">
      <c r="A147" s="567"/>
      <c r="B147" s="567"/>
      <c r="C147" s="567"/>
      <c r="D147" s="567"/>
      <c r="E147" s="567"/>
      <c r="F147" s="567"/>
      <c r="G147" s="567"/>
      <c r="H147" s="567"/>
      <c r="I147" s="567"/>
      <c r="J147" s="567"/>
      <c r="K147" s="567"/>
      <c r="L147" s="567"/>
      <c r="M147" s="567"/>
      <c r="N147" s="567"/>
      <c r="O147" s="567"/>
      <c r="P147" s="567"/>
      <c r="Q147" s="567"/>
      <c r="R147" s="567"/>
      <c r="S147" s="567"/>
      <c r="T147" s="567"/>
      <c r="U147" s="567"/>
      <c r="V147" s="567"/>
      <c r="W147" s="567"/>
      <c r="X147" s="567"/>
      <c r="Y147" s="567"/>
      <c r="Z147" s="567"/>
      <c r="AA147" s="567"/>
      <c r="AB147" s="567"/>
    </row>
    <row r="148" spans="1:28" x14ac:dyDescent="0.2">
      <c r="A148" s="567"/>
      <c r="B148" s="567"/>
      <c r="C148" s="567"/>
      <c r="D148" s="567"/>
      <c r="E148" s="567"/>
      <c r="F148" s="567"/>
      <c r="G148" s="567"/>
      <c r="H148" s="567"/>
      <c r="I148" s="567"/>
      <c r="J148" s="567"/>
      <c r="K148" s="567"/>
      <c r="L148" s="567"/>
      <c r="M148" s="567"/>
      <c r="N148" s="567"/>
      <c r="O148" s="567"/>
      <c r="P148" s="567"/>
      <c r="Q148" s="567"/>
      <c r="R148" s="567"/>
      <c r="S148" s="567"/>
      <c r="T148" s="567"/>
      <c r="U148" s="567"/>
      <c r="V148" s="567"/>
      <c r="W148" s="567"/>
      <c r="X148" s="567"/>
      <c r="Y148" s="567"/>
      <c r="Z148" s="567"/>
      <c r="AA148" s="567"/>
      <c r="AB148" s="567"/>
    </row>
    <row r="149" spans="1:28" x14ac:dyDescent="0.2">
      <c r="A149" s="567"/>
      <c r="B149" s="567"/>
      <c r="C149" s="567"/>
      <c r="D149" s="567"/>
      <c r="E149" s="567"/>
      <c r="F149" s="567"/>
      <c r="G149" s="567"/>
      <c r="H149" s="567"/>
      <c r="I149" s="567"/>
      <c r="J149" s="567"/>
      <c r="K149" s="567"/>
      <c r="L149" s="567"/>
      <c r="M149" s="567"/>
      <c r="N149" s="567"/>
      <c r="O149" s="567"/>
      <c r="P149" s="567"/>
      <c r="Q149" s="567"/>
      <c r="R149" s="567"/>
      <c r="S149" s="567"/>
      <c r="T149" s="567"/>
      <c r="U149" s="567"/>
      <c r="V149" s="567"/>
      <c r="W149" s="567"/>
      <c r="X149" s="567"/>
      <c r="Y149" s="567"/>
      <c r="Z149" s="567"/>
      <c r="AA149" s="567"/>
      <c r="AB149" s="567"/>
    </row>
    <row r="150" spans="1:28" x14ac:dyDescent="0.2">
      <c r="A150" s="567"/>
      <c r="B150" s="567"/>
      <c r="C150" s="567"/>
      <c r="D150" s="567"/>
      <c r="E150" s="567"/>
      <c r="F150" s="567"/>
      <c r="G150" s="567"/>
      <c r="H150" s="567"/>
      <c r="I150" s="567"/>
      <c r="J150" s="567"/>
      <c r="K150" s="567"/>
      <c r="L150" s="567"/>
      <c r="M150" s="567"/>
      <c r="N150" s="567"/>
      <c r="O150" s="567"/>
      <c r="P150" s="567"/>
      <c r="Q150" s="567"/>
      <c r="R150" s="567"/>
      <c r="S150" s="567"/>
      <c r="T150" s="567"/>
      <c r="U150" s="567"/>
      <c r="V150" s="567"/>
      <c r="W150" s="567"/>
      <c r="X150" s="567"/>
      <c r="Y150" s="567"/>
      <c r="Z150" s="567"/>
      <c r="AA150" s="567"/>
      <c r="AB150" s="567"/>
    </row>
    <row r="151" spans="1:28" x14ac:dyDescent="0.2">
      <c r="A151" s="567"/>
      <c r="B151" s="567"/>
      <c r="C151" s="567"/>
      <c r="D151" s="567"/>
      <c r="E151" s="567"/>
      <c r="F151" s="567"/>
      <c r="G151" s="567"/>
      <c r="H151" s="567"/>
      <c r="I151" s="567"/>
      <c r="J151" s="567"/>
      <c r="K151" s="567"/>
      <c r="L151" s="567"/>
      <c r="M151" s="567"/>
      <c r="N151" s="567"/>
      <c r="O151" s="567"/>
      <c r="P151" s="567"/>
      <c r="Q151" s="567"/>
      <c r="R151" s="567"/>
      <c r="S151" s="567"/>
      <c r="T151" s="567"/>
      <c r="U151" s="567"/>
      <c r="V151" s="567"/>
      <c r="W151" s="567"/>
      <c r="X151" s="567"/>
      <c r="Y151" s="567"/>
      <c r="Z151" s="567"/>
      <c r="AA151" s="567"/>
      <c r="AB151" s="567"/>
    </row>
    <row r="152" spans="1:28" x14ac:dyDescent="0.2">
      <c r="A152" s="567"/>
      <c r="B152" s="567"/>
      <c r="C152" s="567"/>
      <c r="D152" s="567"/>
      <c r="E152" s="567"/>
      <c r="F152" s="567"/>
      <c r="G152" s="567"/>
      <c r="H152" s="567"/>
      <c r="I152" s="567"/>
      <c r="J152" s="567"/>
      <c r="K152" s="567"/>
      <c r="L152" s="567"/>
      <c r="M152" s="567"/>
      <c r="N152" s="567"/>
      <c r="O152" s="567"/>
      <c r="P152" s="567"/>
      <c r="Q152" s="567"/>
      <c r="R152" s="567"/>
      <c r="S152" s="567"/>
      <c r="T152" s="567"/>
      <c r="U152" s="567"/>
      <c r="V152" s="567"/>
      <c r="W152" s="567"/>
      <c r="X152" s="567"/>
      <c r="Y152" s="567"/>
      <c r="Z152" s="567"/>
      <c r="AA152" s="567"/>
      <c r="AB152" s="567"/>
    </row>
    <row r="153" spans="1:28" x14ac:dyDescent="0.2">
      <c r="A153" s="567"/>
      <c r="B153" s="567"/>
      <c r="C153" s="567"/>
      <c r="D153" s="567"/>
      <c r="E153" s="567"/>
      <c r="F153" s="567"/>
      <c r="G153" s="567"/>
      <c r="H153" s="567"/>
      <c r="I153" s="567"/>
      <c r="J153" s="567"/>
      <c r="K153" s="567"/>
      <c r="L153" s="567"/>
      <c r="M153" s="567"/>
      <c r="N153" s="567"/>
      <c r="O153" s="567"/>
      <c r="P153" s="567"/>
      <c r="Q153" s="567"/>
      <c r="R153" s="567"/>
      <c r="S153" s="567"/>
      <c r="T153" s="567"/>
      <c r="U153" s="567"/>
      <c r="V153" s="567"/>
      <c r="W153" s="567"/>
      <c r="X153" s="567"/>
      <c r="Y153" s="567"/>
      <c r="Z153" s="567"/>
      <c r="AA153" s="567"/>
      <c r="AB153" s="567"/>
    </row>
    <row r="154" spans="1:28" x14ac:dyDescent="0.2">
      <c r="A154" s="567"/>
      <c r="B154" s="567"/>
      <c r="C154" s="567"/>
      <c r="D154" s="567"/>
      <c r="E154" s="567"/>
      <c r="F154" s="567"/>
      <c r="G154" s="567"/>
      <c r="H154" s="567"/>
      <c r="I154" s="567"/>
      <c r="J154" s="567"/>
      <c r="K154" s="567"/>
      <c r="L154" s="567"/>
      <c r="M154" s="567"/>
      <c r="N154" s="567"/>
      <c r="O154" s="567"/>
      <c r="P154" s="567"/>
      <c r="Q154" s="567"/>
      <c r="R154" s="567"/>
      <c r="S154" s="567"/>
      <c r="T154" s="567"/>
      <c r="U154" s="567"/>
      <c r="V154" s="567"/>
      <c r="W154" s="567"/>
      <c r="X154" s="567"/>
      <c r="Y154" s="567"/>
      <c r="Z154" s="567"/>
      <c r="AA154" s="567"/>
      <c r="AB154" s="567"/>
    </row>
    <row r="155" spans="1:28" x14ac:dyDescent="0.2">
      <c r="A155" s="567"/>
      <c r="B155" s="567"/>
      <c r="C155" s="567"/>
      <c r="D155" s="567"/>
      <c r="E155" s="567"/>
      <c r="F155" s="567"/>
      <c r="G155" s="567"/>
      <c r="H155" s="567"/>
      <c r="I155" s="567"/>
      <c r="J155" s="567"/>
      <c r="K155" s="567"/>
      <c r="L155" s="567"/>
      <c r="M155" s="567"/>
      <c r="N155" s="567"/>
      <c r="O155" s="567"/>
      <c r="P155" s="567"/>
      <c r="Q155" s="567"/>
      <c r="R155" s="567"/>
      <c r="S155" s="567"/>
      <c r="T155" s="567"/>
      <c r="U155" s="567"/>
      <c r="V155" s="567"/>
      <c r="W155" s="567"/>
      <c r="X155" s="567"/>
      <c r="Y155" s="567"/>
      <c r="Z155" s="567"/>
      <c r="AA155" s="567"/>
      <c r="AB155" s="567"/>
    </row>
    <row r="156" spans="1:28" x14ac:dyDescent="0.2">
      <c r="A156" s="567"/>
      <c r="B156" s="567"/>
      <c r="C156" s="567"/>
      <c r="D156" s="567"/>
      <c r="E156" s="567"/>
      <c r="F156" s="567"/>
      <c r="G156" s="567"/>
      <c r="H156" s="567"/>
      <c r="I156" s="567"/>
      <c r="J156" s="567"/>
      <c r="K156" s="567"/>
      <c r="L156" s="567"/>
      <c r="M156" s="567"/>
      <c r="N156" s="567"/>
      <c r="O156" s="567"/>
      <c r="P156" s="567"/>
      <c r="Q156" s="567"/>
      <c r="R156" s="567"/>
      <c r="S156" s="567"/>
      <c r="T156" s="567"/>
      <c r="U156" s="567"/>
      <c r="V156" s="567"/>
      <c r="W156" s="567"/>
      <c r="X156" s="567"/>
      <c r="Y156" s="567"/>
      <c r="Z156" s="567"/>
      <c r="AA156" s="567"/>
      <c r="AB156" s="567"/>
    </row>
    <row r="157" spans="1:28" x14ac:dyDescent="0.2">
      <c r="A157" s="567"/>
      <c r="B157" s="567"/>
      <c r="C157" s="567"/>
      <c r="D157" s="567"/>
      <c r="E157" s="567"/>
      <c r="F157" s="567"/>
      <c r="G157" s="567"/>
      <c r="H157" s="567"/>
      <c r="I157" s="567"/>
      <c r="J157" s="567"/>
      <c r="K157" s="567"/>
      <c r="L157" s="567"/>
      <c r="M157" s="567"/>
      <c r="N157" s="567"/>
      <c r="O157" s="567"/>
      <c r="P157" s="567"/>
      <c r="Q157" s="567"/>
      <c r="R157" s="567"/>
      <c r="S157" s="567"/>
      <c r="T157" s="567"/>
      <c r="U157" s="567"/>
      <c r="V157" s="567"/>
      <c r="W157" s="567"/>
      <c r="X157" s="567"/>
      <c r="Y157" s="567"/>
      <c r="Z157" s="567"/>
      <c r="AA157" s="567"/>
      <c r="AB157" s="567"/>
    </row>
    <row r="158" spans="1:28" x14ac:dyDescent="0.2">
      <c r="A158" s="567"/>
      <c r="B158" s="567"/>
      <c r="C158" s="567"/>
      <c r="D158" s="567"/>
      <c r="E158" s="567"/>
      <c r="F158" s="567"/>
      <c r="G158" s="567"/>
      <c r="H158" s="567"/>
      <c r="I158" s="567"/>
      <c r="J158" s="567"/>
      <c r="K158" s="567"/>
      <c r="L158" s="567"/>
      <c r="M158" s="567"/>
      <c r="N158" s="567"/>
      <c r="O158" s="567"/>
      <c r="P158" s="567"/>
      <c r="Q158" s="567"/>
      <c r="R158" s="567"/>
      <c r="S158" s="567"/>
      <c r="T158" s="567"/>
      <c r="U158" s="567"/>
      <c r="V158" s="567"/>
      <c r="W158" s="567"/>
      <c r="X158" s="567"/>
      <c r="Y158" s="567"/>
      <c r="Z158" s="567"/>
      <c r="AA158" s="567"/>
      <c r="AB158" s="567"/>
    </row>
    <row r="159" spans="1:28" x14ac:dyDescent="0.2">
      <c r="A159" s="567"/>
      <c r="B159" s="567"/>
      <c r="C159" s="567"/>
      <c r="D159" s="567"/>
      <c r="E159" s="567"/>
      <c r="F159" s="567"/>
      <c r="G159" s="567"/>
      <c r="H159" s="567"/>
      <c r="I159" s="567"/>
      <c r="J159" s="567"/>
      <c r="K159" s="567"/>
      <c r="L159" s="567"/>
      <c r="M159" s="567"/>
      <c r="N159" s="567"/>
      <c r="O159" s="567"/>
      <c r="P159" s="567"/>
      <c r="Q159" s="567"/>
      <c r="R159" s="567"/>
      <c r="S159" s="567"/>
      <c r="T159" s="567"/>
      <c r="U159" s="567"/>
      <c r="V159" s="567"/>
      <c r="W159" s="567"/>
      <c r="X159" s="567"/>
      <c r="Y159" s="567"/>
      <c r="Z159" s="567"/>
      <c r="AA159" s="567"/>
      <c r="AB159" s="567"/>
    </row>
    <row r="160" spans="1:28" x14ac:dyDescent="0.2">
      <c r="A160" s="567"/>
      <c r="B160" s="567"/>
      <c r="C160" s="567"/>
      <c r="D160" s="567"/>
      <c r="E160" s="567"/>
      <c r="F160" s="567"/>
      <c r="G160" s="567"/>
      <c r="H160" s="567"/>
      <c r="I160" s="567"/>
      <c r="J160" s="567"/>
      <c r="K160" s="567"/>
      <c r="L160" s="567"/>
      <c r="M160" s="567"/>
      <c r="N160" s="567"/>
      <c r="O160" s="567"/>
      <c r="P160" s="567"/>
      <c r="Q160" s="567"/>
      <c r="R160" s="567"/>
      <c r="S160" s="567"/>
      <c r="T160" s="567"/>
      <c r="U160" s="567"/>
      <c r="V160" s="567"/>
      <c r="W160" s="567"/>
      <c r="X160" s="567"/>
      <c r="Y160" s="567"/>
      <c r="Z160" s="567"/>
      <c r="AA160" s="567"/>
      <c r="AB160" s="567"/>
    </row>
    <row r="161" spans="1:28" x14ac:dyDescent="0.2">
      <c r="A161" s="567"/>
      <c r="B161" s="567"/>
      <c r="C161" s="567"/>
      <c r="D161" s="567"/>
      <c r="E161" s="567"/>
      <c r="F161" s="567"/>
      <c r="G161" s="567"/>
      <c r="H161" s="567"/>
      <c r="I161" s="567"/>
      <c r="J161" s="567"/>
      <c r="K161" s="567"/>
      <c r="L161" s="567"/>
      <c r="M161" s="567"/>
      <c r="N161" s="567"/>
      <c r="O161" s="567"/>
      <c r="P161" s="567"/>
      <c r="Q161" s="567"/>
      <c r="R161" s="567"/>
      <c r="S161" s="567"/>
      <c r="T161" s="567"/>
      <c r="U161" s="567"/>
      <c r="V161" s="567"/>
      <c r="W161" s="567"/>
      <c r="X161" s="567"/>
      <c r="Y161" s="567"/>
      <c r="Z161" s="567"/>
      <c r="AA161" s="567"/>
      <c r="AB161" s="567"/>
    </row>
    <row r="162" spans="1:28" x14ac:dyDescent="0.2">
      <c r="A162" s="567"/>
      <c r="B162" s="567"/>
      <c r="C162" s="567"/>
      <c r="D162" s="567"/>
      <c r="E162" s="567"/>
      <c r="F162" s="567"/>
      <c r="G162" s="567"/>
      <c r="H162" s="567"/>
      <c r="I162" s="567"/>
      <c r="J162" s="567"/>
      <c r="K162" s="567"/>
      <c r="L162" s="567"/>
      <c r="M162" s="567"/>
      <c r="N162" s="567"/>
      <c r="O162" s="567"/>
      <c r="P162" s="567"/>
      <c r="Q162" s="567"/>
      <c r="R162" s="567"/>
      <c r="S162" s="567"/>
      <c r="T162" s="567"/>
      <c r="U162" s="567"/>
      <c r="V162" s="567"/>
      <c r="W162" s="567"/>
      <c r="X162" s="567"/>
      <c r="Y162" s="567"/>
      <c r="Z162" s="567"/>
      <c r="AA162" s="567"/>
      <c r="AB162" s="567"/>
    </row>
    <row r="163" spans="1:28" x14ac:dyDescent="0.2">
      <c r="A163" s="567"/>
      <c r="B163" s="567"/>
      <c r="C163" s="567"/>
      <c r="D163" s="567"/>
      <c r="E163" s="567"/>
      <c r="F163" s="567"/>
      <c r="G163" s="567"/>
      <c r="H163" s="567"/>
      <c r="I163" s="567"/>
      <c r="J163" s="567"/>
      <c r="K163" s="567"/>
      <c r="L163" s="567"/>
      <c r="M163" s="567"/>
      <c r="N163" s="567"/>
      <c r="O163" s="567"/>
      <c r="P163" s="567"/>
      <c r="Q163" s="567"/>
      <c r="R163" s="567"/>
      <c r="S163" s="567"/>
      <c r="T163" s="567"/>
      <c r="U163" s="567"/>
      <c r="V163" s="567"/>
      <c r="W163" s="567"/>
      <c r="X163" s="567"/>
      <c r="Y163" s="567"/>
      <c r="Z163" s="567"/>
      <c r="AA163" s="567"/>
      <c r="AB163" s="567"/>
    </row>
    <row r="164" spans="1:28" x14ac:dyDescent="0.2">
      <c r="A164" s="567"/>
      <c r="B164" s="567"/>
      <c r="C164" s="567"/>
      <c r="D164" s="567"/>
      <c r="E164" s="567"/>
      <c r="F164" s="567"/>
      <c r="G164" s="567"/>
      <c r="H164" s="567"/>
      <c r="I164" s="567"/>
      <c r="J164" s="567"/>
      <c r="K164" s="567"/>
      <c r="L164" s="567"/>
      <c r="M164" s="567"/>
      <c r="N164" s="567"/>
      <c r="O164" s="567"/>
      <c r="P164" s="567"/>
      <c r="Q164" s="567"/>
      <c r="R164" s="567"/>
      <c r="S164" s="567"/>
      <c r="T164" s="567"/>
      <c r="U164" s="567"/>
      <c r="V164" s="567"/>
      <c r="W164" s="567"/>
      <c r="X164" s="567"/>
      <c r="Y164" s="567"/>
      <c r="Z164" s="567"/>
      <c r="AA164" s="567"/>
      <c r="AB164" s="567"/>
    </row>
    <row r="165" spans="1:28" x14ac:dyDescent="0.2">
      <c r="A165" s="567"/>
      <c r="B165" s="567"/>
      <c r="C165" s="567"/>
      <c r="D165" s="567"/>
      <c r="E165" s="567"/>
      <c r="F165" s="567"/>
      <c r="G165" s="567"/>
      <c r="H165" s="567"/>
      <c r="I165" s="567"/>
      <c r="J165" s="567"/>
      <c r="K165" s="567"/>
      <c r="L165" s="567"/>
      <c r="M165" s="567"/>
      <c r="N165" s="567"/>
      <c r="O165" s="567"/>
      <c r="P165" s="567"/>
      <c r="Q165" s="567"/>
      <c r="R165" s="567"/>
      <c r="S165" s="567"/>
      <c r="T165" s="567"/>
      <c r="U165" s="567"/>
      <c r="V165" s="567"/>
      <c r="W165" s="567"/>
      <c r="X165" s="567"/>
      <c r="Y165" s="567"/>
      <c r="Z165" s="567"/>
      <c r="AA165" s="567"/>
      <c r="AB165" s="567"/>
    </row>
    <row r="166" spans="1:28" x14ac:dyDescent="0.2">
      <c r="A166" s="567"/>
      <c r="B166" s="567"/>
      <c r="C166" s="567"/>
      <c r="D166" s="567"/>
      <c r="E166" s="567"/>
      <c r="F166" s="567"/>
      <c r="G166" s="567"/>
      <c r="H166" s="567"/>
      <c r="I166" s="567"/>
      <c r="J166" s="567"/>
      <c r="K166" s="567"/>
      <c r="L166" s="567"/>
      <c r="M166" s="567"/>
      <c r="N166" s="567"/>
      <c r="O166" s="567"/>
      <c r="P166" s="567"/>
      <c r="Q166" s="567"/>
      <c r="R166" s="567"/>
      <c r="S166" s="567"/>
      <c r="T166" s="567"/>
      <c r="U166" s="567"/>
      <c r="V166" s="567"/>
      <c r="W166" s="567"/>
      <c r="X166" s="567"/>
      <c r="Y166" s="567"/>
      <c r="Z166" s="567"/>
      <c r="AA166" s="567"/>
      <c r="AB166" s="567"/>
    </row>
    <row r="167" spans="1:28" x14ac:dyDescent="0.2">
      <c r="A167" s="567"/>
      <c r="B167" s="567"/>
      <c r="C167" s="567"/>
      <c r="D167" s="567"/>
      <c r="E167" s="567"/>
      <c r="F167" s="567"/>
      <c r="G167" s="567"/>
      <c r="H167" s="567"/>
      <c r="I167" s="567"/>
      <c r="J167" s="567"/>
      <c r="K167" s="567"/>
      <c r="L167" s="567"/>
      <c r="M167" s="567"/>
      <c r="N167" s="567"/>
      <c r="O167" s="567"/>
      <c r="P167" s="567"/>
      <c r="Q167" s="567"/>
      <c r="R167" s="567"/>
      <c r="S167" s="567"/>
      <c r="T167" s="567"/>
      <c r="U167" s="567"/>
      <c r="V167" s="567"/>
      <c r="W167" s="567"/>
      <c r="X167" s="567"/>
      <c r="Y167" s="567"/>
      <c r="Z167" s="567"/>
      <c r="AA167" s="567"/>
      <c r="AB167" s="567"/>
    </row>
    <row r="168" spans="1:28" x14ac:dyDescent="0.2">
      <c r="A168" s="567"/>
      <c r="B168" s="567"/>
      <c r="C168" s="567"/>
      <c r="D168" s="567"/>
      <c r="E168" s="567"/>
      <c r="F168" s="567"/>
      <c r="G168" s="567"/>
      <c r="H168" s="567"/>
      <c r="I168" s="567"/>
      <c r="J168" s="567"/>
      <c r="K168" s="567"/>
      <c r="L168" s="567"/>
      <c r="M168" s="567"/>
      <c r="N168" s="567"/>
      <c r="O168" s="567"/>
      <c r="P168" s="567"/>
      <c r="Q168" s="567"/>
      <c r="R168" s="567"/>
      <c r="S168" s="567"/>
      <c r="T168" s="567"/>
      <c r="U168" s="567"/>
      <c r="V168" s="567"/>
      <c r="W168" s="567"/>
      <c r="X168" s="567"/>
      <c r="Y168" s="567"/>
      <c r="Z168" s="567"/>
      <c r="AA168" s="567"/>
      <c r="AB168" s="567"/>
    </row>
    <row r="169" spans="1:28" x14ac:dyDescent="0.2">
      <c r="A169" s="567"/>
      <c r="B169" s="567"/>
      <c r="C169" s="567"/>
      <c r="D169" s="567"/>
      <c r="E169" s="567"/>
      <c r="F169" s="567"/>
      <c r="G169" s="567"/>
      <c r="H169" s="567"/>
      <c r="I169" s="567"/>
      <c r="J169" s="567"/>
      <c r="K169" s="567"/>
      <c r="L169" s="567"/>
      <c r="M169" s="567"/>
      <c r="N169" s="567"/>
      <c r="O169" s="567"/>
      <c r="P169" s="567"/>
      <c r="Q169" s="567"/>
      <c r="R169" s="567"/>
      <c r="S169" s="567"/>
      <c r="T169" s="567"/>
      <c r="U169" s="567"/>
      <c r="V169" s="567"/>
      <c r="W169" s="567"/>
      <c r="X169" s="567"/>
      <c r="Y169" s="567"/>
      <c r="Z169" s="567"/>
      <c r="AA169" s="567"/>
      <c r="AB169" s="567"/>
    </row>
    <row r="170" spans="1:28" x14ac:dyDescent="0.2">
      <c r="A170" s="567"/>
      <c r="B170" s="567"/>
      <c r="C170" s="567"/>
      <c r="D170" s="567"/>
      <c r="E170" s="567"/>
      <c r="F170" s="567"/>
      <c r="G170" s="567"/>
      <c r="H170" s="567"/>
      <c r="I170" s="567"/>
      <c r="J170" s="567"/>
      <c r="K170" s="567"/>
      <c r="L170" s="567"/>
      <c r="M170" s="567"/>
      <c r="N170" s="567"/>
      <c r="O170" s="567"/>
      <c r="P170" s="567"/>
      <c r="Q170" s="567"/>
      <c r="R170" s="567"/>
      <c r="S170" s="567"/>
      <c r="T170" s="567"/>
      <c r="U170" s="567"/>
      <c r="V170" s="567"/>
      <c r="W170" s="567"/>
      <c r="X170" s="567"/>
      <c r="Y170" s="567"/>
      <c r="Z170" s="567"/>
      <c r="AA170" s="567"/>
      <c r="AB170" s="567"/>
    </row>
    <row r="171" spans="1:28" x14ac:dyDescent="0.2">
      <c r="A171" s="567"/>
      <c r="B171" s="567"/>
      <c r="C171" s="567"/>
      <c r="D171" s="567"/>
      <c r="E171" s="567"/>
      <c r="F171" s="567"/>
      <c r="G171" s="567"/>
      <c r="H171" s="567"/>
      <c r="I171" s="567"/>
      <c r="J171" s="567"/>
      <c r="K171" s="567"/>
      <c r="L171" s="567"/>
      <c r="M171" s="567"/>
      <c r="N171" s="567"/>
      <c r="O171" s="567"/>
      <c r="P171" s="567"/>
      <c r="Q171" s="567"/>
      <c r="R171" s="567"/>
      <c r="S171" s="567"/>
      <c r="T171" s="567"/>
      <c r="U171" s="567"/>
      <c r="V171" s="567"/>
      <c r="W171" s="567"/>
      <c r="X171" s="567"/>
      <c r="Y171" s="567"/>
      <c r="Z171" s="567"/>
      <c r="AA171" s="567"/>
      <c r="AB171" s="567"/>
    </row>
    <row r="172" spans="1:28" x14ac:dyDescent="0.2">
      <c r="A172" s="567"/>
      <c r="B172" s="567"/>
      <c r="C172" s="567"/>
      <c r="D172" s="567"/>
      <c r="E172" s="567"/>
      <c r="F172" s="567"/>
      <c r="G172" s="567"/>
      <c r="H172" s="567"/>
      <c r="I172" s="567"/>
      <c r="J172" s="567"/>
      <c r="K172" s="567"/>
      <c r="L172" s="567"/>
      <c r="M172" s="567"/>
      <c r="N172" s="567"/>
      <c r="O172" s="567"/>
      <c r="P172" s="567"/>
      <c r="Q172" s="567"/>
      <c r="R172" s="567"/>
      <c r="S172" s="567"/>
      <c r="T172" s="567"/>
      <c r="U172" s="567"/>
      <c r="V172" s="567"/>
      <c r="W172" s="567"/>
      <c r="X172" s="567"/>
      <c r="Y172" s="567"/>
      <c r="Z172" s="567"/>
      <c r="AA172" s="567"/>
      <c r="AB172" s="567"/>
    </row>
    <row r="173" spans="1:28" x14ac:dyDescent="0.2">
      <c r="A173" s="567"/>
      <c r="B173" s="567"/>
      <c r="C173" s="567"/>
      <c r="D173" s="567"/>
      <c r="E173" s="567"/>
      <c r="F173" s="567"/>
      <c r="G173" s="567"/>
      <c r="H173" s="567"/>
      <c r="I173" s="567"/>
      <c r="J173" s="567"/>
      <c r="K173" s="567"/>
      <c r="L173" s="567"/>
      <c r="M173" s="567"/>
      <c r="N173" s="567"/>
      <c r="O173" s="567"/>
      <c r="P173" s="567"/>
      <c r="Q173" s="567"/>
      <c r="R173" s="567"/>
      <c r="S173" s="567"/>
      <c r="T173" s="567"/>
      <c r="U173" s="567"/>
      <c r="V173" s="567"/>
      <c r="W173" s="567"/>
      <c r="X173" s="567"/>
      <c r="Y173" s="567"/>
      <c r="Z173" s="567"/>
      <c r="AA173" s="567"/>
      <c r="AB173" s="567"/>
    </row>
    <row r="174" spans="1:28" x14ac:dyDescent="0.2">
      <c r="A174" s="567"/>
      <c r="B174" s="567"/>
      <c r="C174" s="567"/>
      <c r="D174" s="567"/>
      <c r="E174" s="567"/>
      <c r="F174" s="567"/>
      <c r="G174" s="567"/>
      <c r="H174" s="567"/>
      <c r="I174" s="567"/>
      <c r="J174" s="567"/>
      <c r="K174" s="567"/>
      <c r="L174" s="567"/>
      <c r="M174" s="567"/>
      <c r="N174" s="567"/>
      <c r="O174" s="567"/>
      <c r="P174" s="567"/>
      <c r="Q174" s="567"/>
      <c r="R174" s="567"/>
      <c r="S174" s="567"/>
      <c r="T174" s="567"/>
      <c r="U174" s="567"/>
      <c r="V174" s="567"/>
      <c r="W174" s="567"/>
      <c r="X174" s="567"/>
      <c r="Y174" s="567"/>
      <c r="Z174" s="567"/>
      <c r="AA174" s="567"/>
      <c r="AB174" s="567"/>
    </row>
    <row r="175" spans="1:28" x14ac:dyDescent="0.2">
      <c r="A175" s="567"/>
      <c r="B175" s="567"/>
      <c r="C175" s="567"/>
      <c r="D175" s="567"/>
      <c r="E175" s="567"/>
      <c r="F175" s="567"/>
      <c r="G175" s="567"/>
      <c r="H175" s="567"/>
      <c r="I175" s="567"/>
      <c r="J175" s="567"/>
      <c r="K175" s="567"/>
      <c r="L175" s="567"/>
      <c r="M175" s="567"/>
      <c r="N175" s="567"/>
      <c r="O175" s="567"/>
      <c r="P175" s="567"/>
      <c r="Q175" s="567"/>
      <c r="R175" s="567"/>
      <c r="S175" s="567"/>
      <c r="T175" s="567"/>
      <c r="U175" s="567"/>
      <c r="V175" s="567"/>
      <c r="W175" s="567"/>
      <c r="X175" s="567"/>
      <c r="Y175" s="567"/>
      <c r="Z175" s="567"/>
      <c r="AA175" s="567"/>
      <c r="AB175" s="567"/>
    </row>
    <row r="176" spans="1:28" x14ac:dyDescent="0.2">
      <c r="A176" s="567"/>
      <c r="B176" s="567"/>
      <c r="C176" s="567"/>
      <c r="D176" s="567"/>
      <c r="E176" s="567"/>
      <c r="F176" s="567"/>
      <c r="G176" s="567"/>
      <c r="H176" s="567"/>
      <c r="I176" s="567"/>
      <c r="J176" s="567"/>
      <c r="K176" s="567"/>
      <c r="L176" s="567"/>
      <c r="M176" s="567"/>
      <c r="N176" s="567"/>
      <c r="O176" s="567"/>
      <c r="P176" s="567"/>
      <c r="Q176" s="567"/>
      <c r="R176" s="567"/>
      <c r="S176" s="567"/>
      <c r="T176" s="567"/>
      <c r="U176" s="567"/>
      <c r="V176" s="567"/>
      <c r="W176" s="567"/>
      <c r="X176" s="567"/>
      <c r="Y176" s="567"/>
      <c r="Z176" s="567"/>
      <c r="AA176" s="567"/>
      <c r="AB176" s="567"/>
    </row>
    <row r="177" spans="1:28" x14ac:dyDescent="0.2">
      <c r="A177" s="567"/>
      <c r="B177" s="567"/>
      <c r="C177" s="567"/>
      <c r="D177" s="567"/>
      <c r="E177" s="567"/>
      <c r="F177" s="567"/>
      <c r="G177" s="567"/>
      <c r="H177" s="567"/>
      <c r="I177" s="567"/>
      <c r="J177" s="567"/>
      <c r="K177" s="567"/>
      <c r="L177" s="567"/>
      <c r="M177" s="567"/>
      <c r="N177" s="567"/>
      <c r="O177" s="567"/>
      <c r="P177" s="567"/>
      <c r="Q177" s="567"/>
      <c r="R177" s="567"/>
      <c r="S177" s="567"/>
      <c r="T177" s="567"/>
      <c r="U177" s="567"/>
      <c r="V177" s="567"/>
      <c r="W177" s="567"/>
      <c r="X177" s="567"/>
      <c r="Y177" s="567"/>
      <c r="Z177" s="567"/>
      <c r="AA177" s="567"/>
      <c r="AB177" s="567"/>
    </row>
    <row r="178" spans="1:28" x14ac:dyDescent="0.2">
      <c r="A178" s="567"/>
      <c r="B178" s="567"/>
      <c r="C178" s="567"/>
      <c r="D178" s="567"/>
      <c r="E178" s="567"/>
      <c r="F178" s="567"/>
      <c r="G178" s="567"/>
      <c r="H178" s="567"/>
      <c r="I178" s="567"/>
      <c r="J178" s="567"/>
      <c r="K178" s="567"/>
      <c r="L178" s="567"/>
      <c r="M178" s="567"/>
      <c r="N178" s="567"/>
      <c r="O178" s="567"/>
      <c r="P178" s="567"/>
      <c r="Q178" s="567"/>
      <c r="R178" s="567"/>
      <c r="S178" s="567"/>
      <c r="T178" s="567"/>
      <c r="U178" s="567"/>
      <c r="V178" s="567"/>
      <c r="W178" s="567"/>
      <c r="X178" s="567"/>
      <c r="Y178" s="567"/>
      <c r="Z178" s="567"/>
      <c r="AA178" s="567"/>
      <c r="AB178" s="567"/>
    </row>
    <row r="179" spans="1:28" x14ac:dyDescent="0.2">
      <c r="A179" s="567"/>
      <c r="B179" s="567"/>
      <c r="C179" s="567"/>
      <c r="D179" s="567"/>
      <c r="E179" s="567"/>
      <c r="F179" s="567"/>
      <c r="G179" s="567"/>
      <c r="H179" s="567"/>
      <c r="I179" s="567"/>
      <c r="J179" s="567"/>
      <c r="K179" s="567"/>
      <c r="L179" s="567"/>
      <c r="M179" s="567"/>
      <c r="N179" s="567"/>
      <c r="O179" s="567"/>
      <c r="P179" s="567"/>
      <c r="Q179" s="567"/>
      <c r="R179" s="567"/>
      <c r="S179" s="567"/>
      <c r="T179" s="567"/>
      <c r="U179" s="567"/>
      <c r="V179" s="567"/>
      <c r="W179" s="567"/>
      <c r="X179" s="567"/>
      <c r="Y179" s="567"/>
      <c r="Z179" s="567"/>
      <c r="AA179" s="567"/>
      <c r="AB179" s="567"/>
    </row>
    <row r="180" spans="1:28" x14ac:dyDescent="0.2">
      <c r="A180" s="567"/>
      <c r="B180" s="567"/>
      <c r="C180" s="567"/>
      <c r="D180" s="567"/>
      <c r="E180" s="567"/>
      <c r="F180" s="567"/>
      <c r="G180" s="567"/>
      <c r="H180" s="567"/>
      <c r="I180" s="567"/>
      <c r="J180" s="567"/>
      <c r="K180" s="567"/>
      <c r="L180" s="567"/>
      <c r="M180" s="567"/>
      <c r="N180" s="567"/>
      <c r="O180" s="567"/>
      <c r="P180" s="567"/>
      <c r="Q180" s="567"/>
      <c r="R180" s="567"/>
      <c r="S180" s="567"/>
      <c r="T180" s="567"/>
      <c r="U180" s="567"/>
      <c r="V180" s="567"/>
      <c r="W180" s="567"/>
      <c r="X180" s="567"/>
      <c r="Y180" s="567"/>
      <c r="Z180" s="567"/>
      <c r="AA180" s="567"/>
      <c r="AB180" s="567"/>
    </row>
    <row r="181" spans="1:28" x14ac:dyDescent="0.2">
      <c r="A181" s="567"/>
      <c r="B181" s="567"/>
      <c r="C181" s="567"/>
      <c r="D181" s="567"/>
      <c r="E181" s="567"/>
      <c r="F181" s="567"/>
      <c r="G181" s="567"/>
      <c r="H181" s="567"/>
      <c r="I181" s="567"/>
      <c r="J181" s="567"/>
      <c r="K181" s="567"/>
      <c r="L181" s="567"/>
      <c r="M181" s="567"/>
      <c r="N181" s="567"/>
      <c r="O181" s="567"/>
      <c r="P181" s="567"/>
      <c r="Q181" s="567"/>
      <c r="R181" s="567"/>
      <c r="S181" s="567"/>
      <c r="T181" s="567"/>
      <c r="U181" s="567"/>
      <c r="V181" s="567"/>
      <c r="W181" s="567"/>
      <c r="X181" s="567"/>
      <c r="Y181" s="567"/>
      <c r="Z181" s="567"/>
      <c r="AA181" s="567"/>
      <c r="AB181" s="567"/>
    </row>
    <row r="182" spans="1:28" x14ac:dyDescent="0.2">
      <c r="A182" s="567"/>
      <c r="B182" s="567"/>
      <c r="C182" s="567"/>
      <c r="D182" s="567"/>
      <c r="E182" s="567"/>
      <c r="F182" s="567"/>
      <c r="G182" s="567"/>
      <c r="H182" s="567"/>
      <c r="I182" s="567"/>
      <c r="J182" s="567"/>
      <c r="K182" s="567"/>
      <c r="L182" s="567"/>
      <c r="M182" s="567"/>
      <c r="N182" s="567"/>
      <c r="O182" s="567"/>
      <c r="P182" s="567"/>
      <c r="Q182" s="567"/>
      <c r="R182" s="567"/>
      <c r="S182" s="567"/>
      <c r="T182" s="567"/>
      <c r="U182" s="567"/>
      <c r="V182" s="567"/>
      <c r="W182" s="567"/>
      <c r="X182" s="567"/>
      <c r="Y182" s="567"/>
      <c r="Z182" s="567"/>
      <c r="AA182" s="567"/>
      <c r="AB182" s="567"/>
    </row>
    <row r="183" spans="1:28" x14ac:dyDescent="0.2">
      <c r="A183" s="567"/>
      <c r="B183" s="567"/>
      <c r="C183" s="567"/>
      <c r="D183" s="567"/>
      <c r="E183" s="567"/>
      <c r="F183" s="567"/>
      <c r="G183" s="567"/>
      <c r="H183" s="567"/>
      <c r="I183" s="567"/>
      <c r="J183" s="567"/>
      <c r="K183" s="567"/>
      <c r="L183" s="567"/>
      <c r="M183" s="567"/>
      <c r="N183" s="567"/>
      <c r="O183" s="567"/>
      <c r="P183" s="567"/>
      <c r="Q183" s="567"/>
      <c r="R183" s="567"/>
      <c r="S183" s="567"/>
      <c r="T183" s="567"/>
      <c r="U183" s="567"/>
      <c r="V183" s="567"/>
      <c r="W183" s="567"/>
      <c r="X183" s="567"/>
      <c r="Y183" s="567"/>
      <c r="Z183" s="567"/>
      <c r="AA183" s="567"/>
      <c r="AB183" s="567"/>
    </row>
    <row r="184" spans="1:28" x14ac:dyDescent="0.2">
      <c r="A184" s="567"/>
      <c r="B184" s="567"/>
      <c r="C184" s="567"/>
      <c r="D184" s="567"/>
      <c r="E184" s="567"/>
      <c r="F184" s="567"/>
      <c r="G184" s="567"/>
      <c r="H184" s="567"/>
      <c r="I184" s="567"/>
      <c r="J184" s="567"/>
      <c r="K184" s="567"/>
      <c r="L184" s="567"/>
      <c r="M184" s="567"/>
      <c r="N184" s="567"/>
      <c r="O184" s="567"/>
      <c r="P184" s="567"/>
      <c r="Q184" s="567"/>
      <c r="R184" s="567"/>
      <c r="S184" s="567"/>
      <c r="T184" s="567"/>
      <c r="U184" s="567"/>
      <c r="V184" s="567"/>
      <c r="W184" s="567"/>
      <c r="X184" s="567"/>
      <c r="Y184" s="567"/>
      <c r="Z184" s="567"/>
      <c r="AA184" s="567"/>
      <c r="AB184" s="567"/>
    </row>
    <row r="185" spans="1:28" x14ac:dyDescent="0.2">
      <c r="A185" s="567"/>
      <c r="B185" s="567"/>
      <c r="C185" s="567"/>
      <c r="D185" s="567"/>
      <c r="E185" s="567"/>
      <c r="F185" s="567"/>
      <c r="G185" s="567"/>
      <c r="H185" s="567"/>
      <c r="I185" s="567"/>
      <c r="J185" s="567"/>
      <c r="K185" s="567"/>
      <c r="L185" s="567"/>
      <c r="M185" s="567"/>
      <c r="N185" s="567"/>
      <c r="O185" s="567"/>
      <c r="P185" s="567"/>
      <c r="Q185" s="567"/>
      <c r="R185" s="567"/>
      <c r="S185" s="567"/>
      <c r="T185" s="567"/>
      <c r="U185" s="567"/>
      <c r="V185" s="567"/>
      <c r="W185" s="567"/>
      <c r="X185" s="567"/>
      <c r="Y185" s="567"/>
      <c r="Z185" s="567"/>
      <c r="AA185" s="567"/>
      <c r="AB185" s="567"/>
    </row>
    <row r="186" spans="1:28" x14ac:dyDescent="0.2">
      <c r="A186" s="567"/>
      <c r="B186" s="567"/>
      <c r="C186" s="567"/>
      <c r="D186" s="567"/>
      <c r="E186" s="567"/>
      <c r="F186" s="567"/>
      <c r="G186" s="567"/>
      <c r="H186" s="567"/>
      <c r="I186" s="567"/>
      <c r="J186" s="567"/>
      <c r="K186" s="567"/>
      <c r="L186" s="567"/>
      <c r="M186" s="567"/>
      <c r="N186" s="567"/>
      <c r="O186" s="567"/>
      <c r="P186" s="567"/>
      <c r="Q186" s="567"/>
      <c r="R186" s="567"/>
      <c r="S186" s="567"/>
      <c r="T186" s="567"/>
      <c r="U186" s="567"/>
      <c r="V186" s="567"/>
      <c r="W186" s="567"/>
      <c r="X186" s="567"/>
      <c r="Y186" s="567"/>
      <c r="Z186" s="567"/>
      <c r="AA186" s="567"/>
      <c r="AB186" s="567"/>
    </row>
    <row r="187" spans="1:28" x14ac:dyDescent="0.2">
      <c r="A187" s="567"/>
      <c r="B187" s="567"/>
      <c r="C187" s="567"/>
      <c r="D187" s="567"/>
      <c r="E187" s="567"/>
      <c r="F187" s="567"/>
      <c r="G187" s="567"/>
      <c r="H187" s="567"/>
      <c r="I187" s="567"/>
      <c r="J187" s="567"/>
      <c r="K187" s="567"/>
      <c r="L187" s="567"/>
      <c r="M187" s="567"/>
      <c r="N187" s="567"/>
      <c r="O187" s="567"/>
      <c r="P187" s="567"/>
      <c r="Q187" s="567"/>
      <c r="R187" s="567"/>
      <c r="S187" s="567"/>
      <c r="T187" s="567"/>
      <c r="U187" s="567"/>
      <c r="V187" s="567"/>
      <c r="W187" s="567"/>
      <c r="X187" s="567"/>
      <c r="Y187" s="567"/>
      <c r="Z187" s="567"/>
      <c r="AA187" s="567"/>
      <c r="AB187" s="567"/>
    </row>
    <row r="188" spans="1:28" x14ac:dyDescent="0.2">
      <c r="A188" s="567"/>
      <c r="B188" s="567"/>
      <c r="C188" s="567"/>
      <c r="D188" s="567"/>
      <c r="E188" s="567"/>
      <c r="F188" s="567"/>
      <c r="G188" s="567"/>
      <c r="H188" s="567"/>
      <c r="I188" s="567"/>
      <c r="J188" s="567"/>
      <c r="K188" s="567"/>
      <c r="L188" s="567"/>
      <c r="M188" s="567"/>
      <c r="N188" s="567"/>
      <c r="O188" s="567"/>
      <c r="P188" s="567"/>
      <c r="Q188" s="567"/>
      <c r="R188" s="567"/>
      <c r="S188" s="567"/>
      <c r="T188" s="567"/>
      <c r="U188" s="567"/>
      <c r="V188" s="567"/>
      <c r="W188" s="567"/>
      <c r="X188" s="567"/>
      <c r="Y188" s="567"/>
      <c r="Z188" s="567"/>
      <c r="AA188" s="567"/>
      <c r="AB188" s="567"/>
    </row>
    <row r="189" spans="1:28" x14ac:dyDescent="0.2">
      <c r="A189" s="567"/>
      <c r="B189" s="567"/>
      <c r="C189" s="567"/>
      <c r="D189" s="567"/>
      <c r="E189" s="567"/>
      <c r="F189" s="567"/>
      <c r="G189" s="567"/>
      <c r="H189" s="567"/>
      <c r="I189" s="567"/>
      <c r="J189" s="567"/>
      <c r="K189" s="567"/>
      <c r="L189" s="567"/>
      <c r="M189" s="567"/>
      <c r="N189" s="567"/>
      <c r="O189" s="567"/>
      <c r="P189" s="567"/>
      <c r="Q189" s="567"/>
      <c r="R189" s="567"/>
      <c r="S189" s="567"/>
      <c r="T189" s="567"/>
      <c r="U189" s="567"/>
      <c r="V189" s="567"/>
      <c r="W189" s="567"/>
      <c r="X189" s="567"/>
      <c r="Y189" s="567"/>
      <c r="Z189" s="567"/>
      <c r="AA189" s="567"/>
      <c r="AB189" s="567"/>
    </row>
    <row r="190" spans="1:28" x14ac:dyDescent="0.2">
      <c r="A190" s="567"/>
      <c r="B190" s="567"/>
      <c r="C190" s="567"/>
      <c r="D190" s="567"/>
      <c r="E190" s="567"/>
      <c r="F190" s="567"/>
      <c r="G190" s="567"/>
      <c r="H190" s="567"/>
      <c r="I190" s="567"/>
      <c r="J190" s="567"/>
      <c r="K190" s="567"/>
      <c r="L190" s="567"/>
      <c r="M190" s="567"/>
      <c r="N190" s="567"/>
      <c r="O190" s="567"/>
      <c r="P190" s="567"/>
      <c r="Q190" s="567"/>
      <c r="R190" s="567"/>
      <c r="S190" s="567"/>
      <c r="T190" s="567"/>
      <c r="U190" s="567"/>
      <c r="V190" s="567"/>
      <c r="W190" s="567"/>
      <c r="X190" s="567"/>
      <c r="Y190" s="567"/>
      <c r="Z190" s="567"/>
      <c r="AA190" s="567"/>
      <c r="AB190" s="567"/>
    </row>
    <row r="191" spans="1:28" x14ac:dyDescent="0.2">
      <c r="A191" s="567"/>
      <c r="B191" s="567"/>
      <c r="C191" s="567"/>
      <c r="D191" s="567"/>
      <c r="E191" s="567"/>
      <c r="F191" s="567"/>
      <c r="G191" s="567"/>
      <c r="H191" s="567"/>
      <c r="I191" s="567"/>
      <c r="J191" s="567"/>
      <c r="K191" s="567"/>
      <c r="L191" s="567"/>
      <c r="M191" s="567"/>
      <c r="N191" s="567"/>
      <c r="O191" s="567"/>
      <c r="P191" s="567"/>
      <c r="Q191" s="567"/>
      <c r="R191" s="567"/>
      <c r="S191" s="567"/>
      <c r="T191" s="567"/>
      <c r="U191" s="567"/>
      <c r="V191" s="567"/>
      <c r="W191" s="567"/>
      <c r="X191" s="567"/>
      <c r="Y191" s="567"/>
      <c r="Z191" s="567"/>
      <c r="AA191" s="567"/>
      <c r="AB191" s="567"/>
    </row>
    <row r="192" spans="1:28" x14ac:dyDescent="0.2">
      <c r="A192" s="567"/>
      <c r="B192" s="567"/>
      <c r="C192" s="567"/>
      <c r="D192" s="567"/>
      <c r="E192" s="567"/>
      <c r="F192" s="567"/>
      <c r="G192" s="567"/>
      <c r="H192" s="567"/>
      <c r="I192" s="567"/>
      <c r="J192" s="567"/>
      <c r="K192" s="567"/>
      <c r="L192" s="567"/>
      <c r="M192" s="567"/>
      <c r="N192" s="567"/>
      <c r="O192" s="567"/>
      <c r="P192" s="567"/>
      <c r="Q192" s="567"/>
      <c r="R192" s="567"/>
      <c r="S192" s="567"/>
      <c r="T192" s="567"/>
      <c r="U192" s="567"/>
      <c r="V192" s="567"/>
      <c r="W192" s="567"/>
      <c r="X192" s="567"/>
      <c r="Y192" s="567"/>
      <c r="Z192" s="567"/>
      <c r="AA192" s="567"/>
      <c r="AB192" s="567"/>
    </row>
    <row r="193" spans="1:28" x14ac:dyDescent="0.2">
      <c r="A193" s="567"/>
      <c r="B193" s="567"/>
      <c r="C193" s="567"/>
      <c r="D193" s="567"/>
      <c r="E193" s="567"/>
      <c r="F193" s="567"/>
      <c r="G193" s="567"/>
      <c r="H193" s="567"/>
      <c r="I193" s="567"/>
      <c r="J193" s="567"/>
      <c r="K193" s="567"/>
      <c r="L193" s="567"/>
      <c r="M193" s="567"/>
      <c r="N193" s="567"/>
      <c r="O193" s="567"/>
      <c r="P193" s="567"/>
      <c r="Q193" s="567"/>
      <c r="R193" s="567"/>
      <c r="S193" s="567"/>
      <c r="T193" s="567"/>
      <c r="U193" s="567"/>
      <c r="V193" s="567"/>
      <c r="W193" s="567"/>
      <c r="X193" s="567"/>
      <c r="Y193" s="567"/>
      <c r="Z193" s="567"/>
      <c r="AA193" s="567"/>
      <c r="AB193" s="567"/>
    </row>
    <row r="194" spans="1:28" x14ac:dyDescent="0.2">
      <c r="A194" s="567"/>
      <c r="B194" s="567"/>
      <c r="C194" s="567"/>
      <c r="D194" s="567"/>
      <c r="E194" s="567"/>
      <c r="F194" s="567"/>
      <c r="G194" s="567"/>
      <c r="H194" s="567"/>
      <c r="I194" s="567"/>
      <c r="J194" s="567"/>
      <c r="K194" s="567"/>
      <c r="L194" s="567"/>
      <c r="M194" s="567"/>
      <c r="N194" s="567"/>
      <c r="O194" s="567"/>
      <c r="P194" s="567"/>
      <c r="Q194" s="567"/>
      <c r="R194" s="567"/>
      <c r="S194" s="567"/>
      <c r="T194" s="567"/>
      <c r="U194" s="567"/>
      <c r="V194" s="567"/>
      <c r="W194" s="567"/>
      <c r="X194" s="567"/>
      <c r="Y194" s="567"/>
      <c r="Z194" s="567"/>
      <c r="AA194" s="567"/>
      <c r="AB194" s="567"/>
    </row>
    <row r="195" spans="1:28" x14ac:dyDescent="0.2">
      <c r="A195" s="567"/>
      <c r="B195" s="567"/>
      <c r="C195" s="567"/>
      <c r="D195" s="567"/>
      <c r="E195" s="567"/>
      <c r="F195" s="567"/>
      <c r="G195" s="567"/>
      <c r="H195" s="567"/>
      <c r="I195" s="567"/>
      <c r="J195" s="567"/>
      <c r="K195" s="567"/>
      <c r="L195" s="567"/>
      <c r="M195" s="567"/>
      <c r="N195" s="567"/>
      <c r="O195" s="567"/>
      <c r="P195" s="567"/>
      <c r="Q195" s="567"/>
      <c r="R195" s="567"/>
      <c r="S195" s="567"/>
      <c r="T195" s="567"/>
      <c r="U195" s="567"/>
      <c r="V195" s="567"/>
      <c r="W195" s="567"/>
      <c r="X195" s="567"/>
      <c r="Y195" s="567"/>
      <c r="Z195" s="567"/>
      <c r="AA195" s="567"/>
      <c r="AB195" s="567"/>
    </row>
    <row r="196" spans="1:28" x14ac:dyDescent="0.2">
      <c r="A196" s="567"/>
      <c r="B196" s="567"/>
      <c r="C196" s="567"/>
      <c r="D196" s="567"/>
      <c r="E196" s="567"/>
      <c r="F196" s="567"/>
      <c r="G196" s="567"/>
      <c r="H196" s="567"/>
      <c r="I196" s="567"/>
      <c r="J196" s="567"/>
      <c r="K196" s="567"/>
      <c r="L196" s="567"/>
      <c r="M196" s="567"/>
      <c r="N196" s="567"/>
      <c r="O196" s="567"/>
      <c r="P196" s="567"/>
      <c r="Q196" s="567"/>
      <c r="R196" s="567"/>
      <c r="S196" s="567"/>
      <c r="T196" s="567"/>
      <c r="U196" s="567"/>
      <c r="V196" s="567"/>
      <c r="W196" s="567"/>
      <c r="X196" s="567"/>
      <c r="Y196" s="567"/>
      <c r="Z196" s="567"/>
      <c r="AA196" s="567"/>
      <c r="AB196" s="567"/>
    </row>
    <row r="197" spans="1:28" x14ac:dyDescent="0.2">
      <c r="A197" s="567"/>
      <c r="B197" s="567"/>
      <c r="C197" s="567"/>
      <c r="D197" s="567"/>
      <c r="E197" s="567"/>
      <c r="F197" s="567"/>
      <c r="G197" s="567"/>
      <c r="H197" s="567"/>
      <c r="I197" s="567"/>
      <c r="J197" s="567"/>
      <c r="K197" s="567"/>
      <c r="L197" s="567"/>
      <c r="M197" s="567"/>
      <c r="N197" s="567"/>
      <c r="O197" s="567"/>
      <c r="P197" s="567"/>
      <c r="Q197" s="567"/>
      <c r="R197" s="567"/>
      <c r="S197" s="567"/>
      <c r="T197" s="567"/>
      <c r="U197" s="567"/>
      <c r="V197" s="567"/>
      <c r="W197" s="567"/>
      <c r="X197" s="567"/>
      <c r="Y197" s="567"/>
      <c r="Z197" s="567"/>
      <c r="AA197" s="567"/>
      <c r="AB197" s="567"/>
    </row>
    <row r="198" spans="1:28" x14ac:dyDescent="0.2">
      <c r="A198" s="567"/>
      <c r="B198" s="567"/>
      <c r="C198" s="567"/>
      <c r="D198" s="567"/>
      <c r="E198" s="567"/>
      <c r="F198" s="567"/>
      <c r="G198" s="567"/>
      <c r="H198" s="567"/>
      <c r="I198" s="567"/>
      <c r="J198" s="567"/>
      <c r="K198" s="567"/>
      <c r="L198" s="567"/>
      <c r="M198" s="567"/>
      <c r="N198" s="567"/>
      <c r="O198" s="567"/>
      <c r="P198" s="567"/>
      <c r="Q198" s="567"/>
      <c r="R198" s="567"/>
      <c r="S198" s="567"/>
      <c r="T198" s="567"/>
      <c r="U198" s="567"/>
      <c r="V198" s="567"/>
      <c r="W198" s="567"/>
      <c r="X198" s="567"/>
      <c r="Y198" s="567"/>
      <c r="Z198" s="567"/>
      <c r="AA198" s="567"/>
      <c r="AB198" s="567"/>
    </row>
    <row r="199" spans="1:28" x14ac:dyDescent="0.2">
      <c r="A199" s="567"/>
      <c r="B199" s="567"/>
      <c r="C199" s="567"/>
      <c r="D199" s="567"/>
      <c r="E199" s="567"/>
      <c r="F199" s="567"/>
      <c r="G199" s="567"/>
      <c r="H199" s="567"/>
      <c r="I199" s="567"/>
      <c r="J199" s="567"/>
      <c r="K199" s="567"/>
      <c r="L199" s="567"/>
      <c r="M199" s="567"/>
      <c r="N199" s="567"/>
      <c r="O199" s="567"/>
      <c r="P199" s="567"/>
      <c r="Q199" s="567"/>
      <c r="R199" s="567"/>
      <c r="S199" s="567"/>
      <c r="T199" s="567"/>
      <c r="U199" s="567"/>
      <c r="V199" s="567"/>
      <c r="W199" s="567"/>
      <c r="X199" s="567"/>
      <c r="Y199" s="567"/>
      <c r="Z199" s="567"/>
      <c r="AA199" s="567"/>
      <c r="AB199" s="567"/>
    </row>
    <row r="200" spans="1:28" x14ac:dyDescent="0.2">
      <c r="A200" s="567"/>
      <c r="B200" s="567"/>
      <c r="C200" s="567"/>
      <c r="D200" s="567"/>
      <c r="E200" s="567"/>
      <c r="F200" s="567"/>
      <c r="G200" s="567"/>
      <c r="H200" s="567"/>
      <c r="I200" s="567"/>
      <c r="J200" s="567"/>
      <c r="K200" s="567"/>
      <c r="L200" s="567"/>
      <c r="M200" s="567"/>
      <c r="N200" s="567"/>
      <c r="O200" s="567"/>
      <c r="P200" s="567"/>
      <c r="Q200" s="567"/>
      <c r="R200" s="567"/>
      <c r="S200" s="567"/>
      <c r="T200" s="567"/>
      <c r="U200" s="567"/>
      <c r="V200" s="567"/>
      <c r="W200" s="567"/>
      <c r="X200" s="567"/>
      <c r="Y200" s="567"/>
      <c r="Z200" s="567"/>
      <c r="AA200" s="567"/>
      <c r="AB200" s="567"/>
    </row>
    <row r="201" spans="1:28" x14ac:dyDescent="0.2">
      <c r="A201" s="567"/>
      <c r="B201" s="567"/>
      <c r="C201" s="567"/>
      <c r="D201" s="567"/>
      <c r="E201" s="567"/>
      <c r="F201" s="567"/>
      <c r="G201" s="567"/>
      <c r="H201" s="567"/>
      <c r="I201" s="567"/>
      <c r="J201" s="567"/>
      <c r="K201" s="567"/>
      <c r="L201" s="567"/>
      <c r="M201" s="567"/>
      <c r="N201" s="567"/>
      <c r="O201" s="567"/>
      <c r="P201" s="567"/>
      <c r="Q201" s="567"/>
      <c r="R201" s="567"/>
      <c r="S201" s="567"/>
      <c r="T201" s="567"/>
      <c r="U201" s="567"/>
      <c r="V201" s="567"/>
      <c r="W201" s="567"/>
      <c r="X201" s="567"/>
      <c r="Y201" s="567"/>
      <c r="Z201" s="567"/>
      <c r="AA201" s="567"/>
      <c r="AB201" s="567"/>
    </row>
    <row r="202" spans="1:28" x14ac:dyDescent="0.2">
      <c r="A202" s="567"/>
      <c r="B202" s="567"/>
      <c r="C202" s="567"/>
      <c r="D202" s="567"/>
      <c r="E202" s="567"/>
      <c r="F202" s="567"/>
      <c r="G202" s="567"/>
      <c r="H202" s="567"/>
      <c r="I202" s="567"/>
      <c r="J202" s="567"/>
      <c r="K202" s="567"/>
      <c r="L202" s="567"/>
      <c r="M202" s="567"/>
      <c r="N202" s="567"/>
      <c r="O202" s="567"/>
      <c r="P202" s="567"/>
      <c r="Q202" s="567"/>
      <c r="R202" s="567"/>
      <c r="S202" s="567"/>
      <c r="T202" s="567"/>
      <c r="U202" s="567"/>
      <c r="V202" s="567"/>
      <c r="W202" s="567"/>
      <c r="X202" s="567"/>
      <c r="Y202" s="567"/>
      <c r="Z202" s="567"/>
      <c r="AA202" s="567"/>
      <c r="AB202" s="567"/>
    </row>
    <row r="203" spans="1:28" x14ac:dyDescent="0.2">
      <c r="A203" s="567"/>
      <c r="B203" s="567"/>
      <c r="C203" s="567"/>
      <c r="D203" s="567"/>
      <c r="E203" s="567"/>
      <c r="F203" s="567"/>
      <c r="G203" s="567"/>
      <c r="H203" s="567"/>
      <c r="I203" s="567"/>
      <c r="J203" s="567"/>
      <c r="K203" s="567"/>
      <c r="L203" s="567"/>
      <c r="M203" s="567"/>
      <c r="N203" s="567"/>
      <c r="O203" s="567"/>
      <c r="P203" s="567"/>
      <c r="Q203" s="567"/>
      <c r="R203" s="567"/>
      <c r="S203" s="567"/>
      <c r="T203" s="567"/>
      <c r="U203" s="567"/>
      <c r="V203" s="567"/>
      <c r="W203" s="567"/>
      <c r="X203" s="567"/>
      <c r="Y203" s="567"/>
      <c r="Z203" s="567"/>
      <c r="AA203" s="567"/>
      <c r="AB203" s="567"/>
    </row>
    <row r="204" spans="1:28" x14ac:dyDescent="0.2">
      <c r="A204" s="567"/>
      <c r="B204" s="567"/>
      <c r="C204" s="567"/>
      <c r="D204" s="567"/>
      <c r="E204" s="567"/>
      <c r="F204" s="567"/>
      <c r="G204" s="567"/>
      <c r="H204" s="567"/>
      <c r="I204" s="567"/>
      <c r="J204" s="567"/>
      <c r="K204" s="567"/>
      <c r="L204" s="567"/>
      <c r="M204" s="567"/>
      <c r="N204" s="567"/>
      <c r="O204" s="567"/>
      <c r="P204" s="567"/>
      <c r="Q204" s="567"/>
      <c r="R204" s="567"/>
      <c r="S204" s="567"/>
      <c r="T204" s="567"/>
      <c r="U204" s="567"/>
      <c r="V204" s="567"/>
      <c r="W204" s="567"/>
      <c r="X204" s="567"/>
      <c r="Y204" s="567"/>
      <c r="Z204" s="567"/>
      <c r="AA204" s="567"/>
      <c r="AB204" s="567"/>
    </row>
    <row r="205" spans="1:28" x14ac:dyDescent="0.2">
      <c r="A205" s="567"/>
      <c r="B205" s="567"/>
      <c r="C205" s="567"/>
      <c r="D205" s="567"/>
      <c r="E205" s="567"/>
      <c r="F205" s="567"/>
      <c r="G205" s="567"/>
      <c r="H205" s="567"/>
      <c r="I205" s="567"/>
      <c r="J205" s="567"/>
      <c r="K205" s="567"/>
      <c r="L205" s="567"/>
      <c r="M205" s="567"/>
      <c r="N205" s="567"/>
      <c r="O205" s="567"/>
      <c r="P205" s="567"/>
      <c r="Q205" s="567"/>
      <c r="R205" s="567"/>
      <c r="S205" s="567"/>
      <c r="T205" s="567"/>
      <c r="U205" s="567"/>
      <c r="V205" s="567"/>
      <c r="W205" s="567"/>
      <c r="X205" s="567"/>
      <c r="Y205" s="567"/>
      <c r="Z205" s="567"/>
      <c r="AA205" s="567"/>
      <c r="AB205" s="567"/>
    </row>
    <row r="206" spans="1:28" x14ac:dyDescent="0.2">
      <c r="A206" s="567"/>
      <c r="B206" s="567"/>
      <c r="C206" s="567"/>
      <c r="D206" s="567"/>
      <c r="E206" s="567"/>
      <c r="F206" s="567"/>
      <c r="G206" s="567"/>
      <c r="H206" s="567"/>
      <c r="I206" s="567"/>
      <c r="J206" s="567"/>
      <c r="K206" s="567"/>
      <c r="L206" s="567"/>
      <c r="M206" s="567"/>
      <c r="N206" s="567"/>
      <c r="O206" s="567"/>
      <c r="P206" s="567"/>
      <c r="Q206" s="567"/>
      <c r="R206" s="567"/>
      <c r="S206" s="567"/>
      <c r="T206" s="567"/>
      <c r="U206" s="567"/>
      <c r="V206" s="567"/>
      <c r="W206" s="567"/>
      <c r="X206" s="567"/>
      <c r="Y206" s="567"/>
      <c r="Z206" s="567"/>
      <c r="AA206" s="567"/>
      <c r="AB206" s="567"/>
    </row>
    <row r="207" spans="1:28" x14ac:dyDescent="0.2">
      <c r="A207" s="567"/>
      <c r="B207" s="567"/>
      <c r="C207" s="567"/>
      <c r="D207" s="567"/>
      <c r="E207" s="567"/>
      <c r="F207" s="567"/>
      <c r="G207" s="567"/>
      <c r="H207" s="567"/>
      <c r="I207" s="567"/>
      <c r="J207" s="567"/>
      <c r="K207" s="567"/>
      <c r="L207" s="567"/>
      <c r="M207" s="567"/>
      <c r="N207" s="567"/>
      <c r="O207" s="567"/>
      <c r="P207" s="567"/>
      <c r="Q207" s="567"/>
      <c r="R207" s="567"/>
      <c r="S207" s="567"/>
      <c r="T207" s="567"/>
      <c r="U207" s="567"/>
      <c r="V207" s="567"/>
      <c r="W207" s="567"/>
      <c r="X207" s="567"/>
      <c r="Y207" s="567"/>
      <c r="Z207" s="567"/>
      <c r="AA207" s="567"/>
      <c r="AB207" s="567"/>
    </row>
    <row r="208" spans="1:28" x14ac:dyDescent="0.2">
      <c r="A208" s="567"/>
      <c r="B208" s="567"/>
      <c r="C208" s="567"/>
      <c r="D208" s="567"/>
      <c r="E208" s="567"/>
      <c r="F208" s="567"/>
      <c r="G208" s="567"/>
      <c r="H208" s="567"/>
      <c r="I208" s="567"/>
      <c r="J208" s="567"/>
      <c r="K208" s="567"/>
      <c r="L208" s="567"/>
      <c r="M208" s="567"/>
      <c r="N208" s="567"/>
      <c r="O208" s="567"/>
      <c r="P208" s="567"/>
      <c r="Q208" s="567"/>
      <c r="R208" s="567"/>
      <c r="S208" s="567"/>
      <c r="T208" s="567"/>
      <c r="U208" s="567"/>
      <c r="V208" s="567"/>
      <c r="W208" s="567"/>
      <c r="X208" s="567"/>
      <c r="Y208" s="567"/>
      <c r="Z208" s="567"/>
      <c r="AA208" s="567"/>
      <c r="AB208" s="567"/>
    </row>
    <row r="209" spans="1:28" x14ac:dyDescent="0.2">
      <c r="A209" s="567"/>
      <c r="B209" s="567"/>
      <c r="C209" s="567"/>
      <c r="D209" s="567"/>
      <c r="E209" s="567"/>
      <c r="F209" s="567"/>
      <c r="G209" s="567"/>
      <c r="H209" s="567"/>
      <c r="I209" s="567"/>
      <c r="J209" s="567"/>
      <c r="K209" s="567"/>
      <c r="L209" s="567"/>
      <c r="M209" s="567"/>
      <c r="N209" s="567"/>
      <c r="O209" s="567"/>
      <c r="P209" s="567"/>
      <c r="Q209" s="567"/>
      <c r="R209" s="567"/>
      <c r="S209" s="567"/>
      <c r="T209" s="567"/>
      <c r="U209" s="567"/>
      <c r="V209" s="567"/>
      <c r="W209" s="567"/>
      <c r="X209" s="567"/>
      <c r="Y209" s="567"/>
      <c r="Z209" s="567"/>
      <c r="AA209" s="567"/>
      <c r="AB209" s="567"/>
    </row>
    <row r="210" spans="1:28" x14ac:dyDescent="0.2">
      <c r="A210" s="567"/>
      <c r="B210" s="567"/>
      <c r="C210" s="567"/>
      <c r="D210" s="567"/>
      <c r="E210" s="567"/>
      <c r="F210" s="567"/>
      <c r="G210" s="567"/>
      <c r="H210" s="567"/>
      <c r="I210" s="567"/>
      <c r="J210" s="567"/>
      <c r="K210" s="567"/>
      <c r="L210" s="567"/>
      <c r="M210" s="567"/>
      <c r="N210" s="567"/>
      <c r="O210" s="567"/>
      <c r="P210" s="567"/>
      <c r="Q210" s="567"/>
      <c r="R210" s="567"/>
      <c r="S210" s="567"/>
      <c r="T210" s="567"/>
      <c r="U210" s="567"/>
      <c r="V210" s="567"/>
      <c r="W210" s="567"/>
      <c r="X210" s="567"/>
      <c r="Y210" s="567"/>
      <c r="Z210" s="567"/>
      <c r="AA210" s="567"/>
      <c r="AB210" s="567"/>
    </row>
    <row r="211" spans="1:28" x14ac:dyDescent="0.2">
      <c r="A211" s="567"/>
      <c r="B211" s="567"/>
      <c r="C211" s="567"/>
      <c r="D211" s="567"/>
      <c r="E211" s="567"/>
      <c r="F211" s="567"/>
      <c r="G211" s="567"/>
      <c r="H211" s="567"/>
      <c r="I211" s="567"/>
      <c r="J211" s="567"/>
      <c r="K211" s="567"/>
      <c r="L211" s="567"/>
      <c r="M211" s="567"/>
      <c r="N211" s="567"/>
      <c r="O211" s="567"/>
      <c r="P211" s="567"/>
      <c r="Q211" s="567"/>
      <c r="R211" s="567"/>
      <c r="S211" s="567"/>
      <c r="T211" s="567"/>
      <c r="U211" s="567"/>
      <c r="V211" s="567"/>
      <c r="W211" s="567"/>
      <c r="X211" s="567"/>
      <c r="Y211" s="567"/>
      <c r="Z211" s="567"/>
      <c r="AA211" s="567"/>
      <c r="AB211" s="567"/>
    </row>
    <row r="212" spans="1:28" x14ac:dyDescent="0.2">
      <c r="A212" s="567"/>
      <c r="B212" s="567"/>
      <c r="C212" s="567"/>
      <c r="D212" s="567"/>
      <c r="E212" s="567"/>
      <c r="F212" s="567"/>
      <c r="G212" s="567"/>
      <c r="H212" s="567"/>
      <c r="I212" s="567"/>
      <c r="J212" s="567"/>
      <c r="K212" s="567"/>
      <c r="L212" s="567"/>
      <c r="M212" s="567"/>
      <c r="N212" s="567"/>
      <c r="O212" s="567"/>
      <c r="P212" s="567"/>
      <c r="Q212" s="567"/>
      <c r="R212" s="567"/>
      <c r="S212" s="567"/>
      <c r="T212" s="567"/>
      <c r="U212" s="567"/>
      <c r="V212" s="567"/>
      <c r="W212" s="567"/>
      <c r="X212" s="567"/>
      <c r="Y212" s="567"/>
      <c r="Z212" s="567"/>
      <c r="AA212" s="567"/>
      <c r="AB212" s="567"/>
    </row>
    <row r="213" spans="1:28" x14ac:dyDescent="0.2">
      <c r="A213" s="567"/>
      <c r="B213" s="567"/>
      <c r="C213" s="567"/>
      <c r="D213" s="567"/>
      <c r="E213" s="567"/>
      <c r="F213" s="567"/>
      <c r="G213" s="567"/>
      <c r="H213" s="567"/>
      <c r="I213" s="567"/>
      <c r="J213" s="567"/>
      <c r="K213" s="567"/>
      <c r="L213" s="567"/>
      <c r="M213" s="567"/>
      <c r="N213" s="567"/>
      <c r="O213" s="567"/>
      <c r="P213" s="567"/>
      <c r="Q213" s="567"/>
      <c r="R213" s="567"/>
      <c r="S213" s="567"/>
      <c r="T213" s="567"/>
      <c r="U213" s="567"/>
      <c r="V213" s="567"/>
      <c r="W213" s="567"/>
      <c r="X213" s="567"/>
      <c r="Y213" s="567"/>
      <c r="Z213" s="567"/>
      <c r="AA213" s="567"/>
      <c r="AB213" s="567"/>
    </row>
    <row r="214" spans="1:28" x14ac:dyDescent="0.2">
      <c r="A214" s="567"/>
      <c r="B214" s="567"/>
      <c r="C214" s="567"/>
      <c r="D214" s="567"/>
      <c r="E214" s="567"/>
      <c r="F214" s="567"/>
      <c r="G214" s="567"/>
      <c r="H214" s="567"/>
      <c r="I214" s="567"/>
      <c r="J214" s="567"/>
      <c r="K214" s="567"/>
      <c r="L214" s="567"/>
      <c r="M214" s="567"/>
      <c r="N214" s="567"/>
      <c r="O214" s="567"/>
      <c r="P214" s="567"/>
      <c r="Q214" s="567"/>
      <c r="R214" s="567"/>
      <c r="S214" s="567"/>
      <c r="T214" s="567"/>
      <c r="U214" s="567"/>
      <c r="V214" s="567"/>
      <c r="W214" s="567"/>
      <c r="X214" s="567"/>
      <c r="Y214" s="567"/>
      <c r="Z214" s="567"/>
      <c r="AA214" s="567"/>
      <c r="AB214" s="567"/>
    </row>
    <row r="215" spans="1:28" x14ac:dyDescent="0.2">
      <c r="A215" s="567"/>
      <c r="B215" s="567"/>
      <c r="C215" s="567"/>
      <c r="D215" s="567"/>
      <c r="E215" s="567"/>
      <c r="F215" s="567"/>
      <c r="G215" s="567"/>
      <c r="H215" s="567"/>
      <c r="I215" s="567"/>
      <c r="J215" s="567"/>
      <c r="K215" s="567"/>
      <c r="L215" s="567"/>
      <c r="M215" s="567"/>
      <c r="N215" s="567"/>
      <c r="O215" s="567"/>
      <c r="P215" s="567"/>
      <c r="Q215" s="567"/>
      <c r="R215" s="567"/>
      <c r="S215" s="567"/>
      <c r="T215" s="567"/>
      <c r="U215" s="567"/>
      <c r="V215" s="567"/>
      <c r="W215" s="567"/>
      <c r="X215" s="567"/>
      <c r="Y215" s="567"/>
      <c r="Z215" s="567"/>
      <c r="AA215" s="567"/>
      <c r="AB215" s="567"/>
    </row>
    <row r="216" spans="1:28" x14ac:dyDescent="0.2">
      <c r="A216" s="567"/>
      <c r="B216" s="567"/>
      <c r="C216" s="567"/>
      <c r="D216" s="567"/>
      <c r="E216" s="567"/>
      <c r="F216" s="567"/>
      <c r="G216" s="567"/>
      <c r="H216" s="567"/>
      <c r="I216" s="567"/>
      <c r="J216" s="567"/>
      <c r="K216" s="567"/>
      <c r="L216" s="567"/>
      <c r="M216" s="567"/>
      <c r="N216" s="567"/>
      <c r="O216" s="567"/>
      <c r="P216" s="567"/>
      <c r="Q216" s="567"/>
      <c r="R216" s="567"/>
      <c r="S216" s="567"/>
      <c r="T216" s="567"/>
      <c r="U216" s="567"/>
      <c r="V216" s="567"/>
      <c r="W216" s="567"/>
      <c r="X216" s="567"/>
      <c r="Y216" s="567"/>
      <c r="Z216" s="567"/>
      <c r="AA216" s="567"/>
      <c r="AB216" s="567"/>
    </row>
    <row r="217" spans="1:28" x14ac:dyDescent="0.2">
      <c r="A217" s="567"/>
      <c r="B217" s="567"/>
      <c r="C217" s="567"/>
      <c r="D217" s="567"/>
      <c r="E217" s="567"/>
      <c r="F217" s="567"/>
      <c r="G217" s="567"/>
      <c r="H217" s="567"/>
      <c r="I217" s="567"/>
      <c r="J217" s="567"/>
      <c r="K217" s="567"/>
      <c r="L217" s="567"/>
      <c r="M217" s="567"/>
      <c r="N217" s="567"/>
      <c r="O217" s="567"/>
      <c r="P217" s="567"/>
      <c r="Q217" s="567"/>
      <c r="R217" s="567"/>
      <c r="S217" s="567"/>
      <c r="T217" s="567"/>
      <c r="U217" s="567"/>
      <c r="V217" s="567"/>
      <c r="W217" s="567"/>
      <c r="X217" s="567"/>
      <c r="Y217" s="567"/>
      <c r="Z217" s="567"/>
      <c r="AA217" s="567"/>
      <c r="AB217" s="567"/>
    </row>
    <row r="218" spans="1:28" x14ac:dyDescent="0.2">
      <c r="A218" s="567"/>
      <c r="B218" s="567"/>
      <c r="C218" s="567"/>
      <c r="D218" s="567"/>
      <c r="E218" s="567"/>
      <c r="F218" s="567"/>
      <c r="G218" s="567"/>
      <c r="H218" s="567"/>
      <c r="I218" s="567"/>
      <c r="J218" s="567"/>
      <c r="K218" s="567"/>
      <c r="L218" s="567"/>
      <c r="M218" s="567"/>
      <c r="N218" s="567"/>
      <c r="O218" s="567"/>
      <c r="P218" s="567"/>
      <c r="Q218" s="567"/>
      <c r="R218" s="567"/>
      <c r="S218" s="567"/>
      <c r="T218" s="567"/>
      <c r="U218" s="567"/>
      <c r="V218" s="567"/>
      <c r="W218" s="567"/>
      <c r="X218" s="567"/>
      <c r="Y218" s="567"/>
      <c r="Z218" s="567"/>
      <c r="AA218" s="567"/>
      <c r="AB218" s="567"/>
    </row>
    <row r="219" spans="1:28" x14ac:dyDescent="0.2">
      <c r="A219" s="567"/>
      <c r="B219" s="567"/>
      <c r="C219" s="567"/>
      <c r="D219" s="567"/>
      <c r="E219" s="567"/>
      <c r="F219" s="567"/>
      <c r="G219" s="567"/>
      <c r="H219" s="567"/>
      <c r="I219" s="567"/>
      <c r="J219" s="567"/>
      <c r="K219" s="567"/>
      <c r="L219" s="567"/>
      <c r="M219" s="567"/>
      <c r="N219" s="567"/>
      <c r="O219" s="567"/>
      <c r="P219" s="567"/>
      <c r="Q219" s="567"/>
      <c r="R219" s="567"/>
      <c r="S219" s="567"/>
      <c r="T219" s="567"/>
      <c r="U219" s="567"/>
      <c r="V219" s="567"/>
      <c r="W219" s="567"/>
      <c r="X219" s="567"/>
      <c r="Y219" s="567"/>
      <c r="Z219" s="567"/>
      <c r="AA219" s="567"/>
      <c r="AB219" s="567"/>
    </row>
    <row r="220" spans="1:28" x14ac:dyDescent="0.2">
      <c r="A220" s="567"/>
      <c r="B220" s="567"/>
      <c r="C220" s="567"/>
      <c r="D220" s="567"/>
      <c r="E220" s="567"/>
      <c r="F220" s="567"/>
      <c r="G220" s="567"/>
      <c r="H220" s="567"/>
      <c r="I220" s="567"/>
      <c r="J220" s="567"/>
      <c r="K220" s="567"/>
      <c r="L220" s="567"/>
      <c r="M220" s="567"/>
      <c r="N220" s="567"/>
      <c r="O220" s="567"/>
      <c r="P220" s="567"/>
      <c r="Q220" s="567"/>
      <c r="R220" s="567"/>
      <c r="S220" s="567"/>
      <c r="T220" s="567"/>
      <c r="U220" s="567"/>
      <c r="V220" s="567"/>
      <c r="W220" s="567"/>
      <c r="X220" s="567"/>
      <c r="Y220" s="567"/>
      <c r="Z220" s="567"/>
      <c r="AA220" s="567"/>
      <c r="AB220" s="567"/>
    </row>
    <row r="221" spans="1:28" x14ac:dyDescent="0.2">
      <c r="A221" s="567"/>
      <c r="B221" s="567"/>
      <c r="C221" s="567"/>
      <c r="D221" s="567"/>
      <c r="E221" s="567"/>
      <c r="F221" s="567"/>
      <c r="G221" s="567"/>
      <c r="H221" s="567"/>
      <c r="I221" s="567"/>
      <c r="J221" s="567"/>
      <c r="K221" s="567"/>
      <c r="L221" s="567"/>
      <c r="M221" s="567"/>
      <c r="N221" s="567"/>
      <c r="O221" s="567"/>
      <c r="P221" s="567"/>
      <c r="Q221" s="567"/>
      <c r="R221" s="567"/>
      <c r="S221" s="567"/>
      <c r="T221" s="567"/>
      <c r="U221" s="567"/>
      <c r="V221" s="567"/>
      <c r="W221" s="567"/>
      <c r="X221" s="567"/>
      <c r="Y221" s="567"/>
      <c r="Z221" s="567"/>
      <c r="AA221" s="567"/>
      <c r="AB221" s="567"/>
    </row>
    <row r="222" spans="1:28" x14ac:dyDescent="0.2">
      <c r="A222" s="567"/>
      <c r="B222" s="567"/>
      <c r="C222" s="567"/>
      <c r="D222" s="567"/>
      <c r="E222" s="567"/>
      <c r="F222" s="567"/>
      <c r="G222" s="567"/>
      <c r="H222" s="567"/>
      <c r="I222" s="567"/>
      <c r="J222" s="567"/>
      <c r="K222" s="567"/>
      <c r="L222" s="567"/>
      <c r="M222" s="567"/>
      <c r="N222" s="567"/>
      <c r="O222" s="567"/>
      <c r="P222" s="567"/>
      <c r="Q222" s="567"/>
      <c r="R222" s="567"/>
      <c r="S222" s="567"/>
      <c r="T222" s="567"/>
      <c r="U222" s="567"/>
      <c r="V222" s="567"/>
      <c r="W222" s="567"/>
      <c r="X222" s="567"/>
      <c r="Y222" s="567"/>
      <c r="Z222" s="567"/>
      <c r="AA222" s="567"/>
      <c r="AB222" s="567"/>
    </row>
    <row r="223" spans="1:28" x14ac:dyDescent="0.2">
      <c r="A223" s="567"/>
      <c r="B223" s="567"/>
      <c r="C223" s="567"/>
      <c r="D223" s="567"/>
      <c r="E223" s="567"/>
      <c r="F223" s="567"/>
      <c r="G223" s="567"/>
      <c r="H223" s="567"/>
      <c r="I223" s="567"/>
      <c r="J223" s="567"/>
      <c r="K223" s="567"/>
      <c r="L223" s="567"/>
      <c r="M223" s="567"/>
      <c r="N223" s="567"/>
      <c r="O223" s="567"/>
      <c r="P223" s="567"/>
      <c r="Q223" s="567"/>
      <c r="R223" s="567"/>
      <c r="S223" s="567"/>
      <c r="T223" s="567"/>
      <c r="U223" s="567"/>
      <c r="V223" s="567"/>
      <c r="W223" s="567"/>
      <c r="X223" s="567"/>
      <c r="Y223" s="567"/>
      <c r="Z223" s="567"/>
      <c r="AA223" s="567"/>
      <c r="AB223" s="567"/>
    </row>
    <row r="224" spans="1:28" x14ac:dyDescent="0.2">
      <c r="A224" s="567"/>
      <c r="B224" s="567"/>
      <c r="C224" s="567"/>
      <c r="D224" s="567"/>
      <c r="E224" s="567"/>
      <c r="F224" s="567"/>
      <c r="G224" s="567"/>
      <c r="H224" s="567"/>
      <c r="I224" s="567"/>
      <c r="J224" s="567"/>
      <c r="K224" s="567"/>
      <c r="L224" s="567"/>
      <c r="M224" s="567"/>
      <c r="N224" s="567"/>
      <c r="O224" s="567"/>
      <c r="P224" s="567"/>
      <c r="Q224" s="567"/>
      <c r="R224" s="567"/>
      <c r="S224" s="567"/>
      <c r="T224" s="567"/>
      <c r="U224" s="567"/>
      <c r="V224" s="567"/>
      <c r="W224" s="567"/>
      <c r="X224" s="567"/>
      <c r="Y224" s="567"/>
      <c r="Z224" s="567"/>
      <c r="AA224" s="567"/>
      <c r="AB224" s="567"/>
    </row>
    <row r="225" spans="1:28" x14ac:dyDescent="0.2">
      <c r="A225" s="567"/>
      <c r="B225" s="567"/>
      <c r="C225" s="567"/>
      <c r="D225" s="567"/>
      <c r="E225" s="567"/>
      <c r="F225" s="567"/>
      <c r="G225" s="567"/>
      <c r="H225" s="567"/>
      <c r="I225" s="567"/>
      <c r="J225" s="567"/>
      <c r="K225" s="567"/>
      <c r="L225" s="567"/>
      <c r="M225" s="567"/>
      <c r="N225" s="567"/>
      <c r="O225" s="567"/>
      <c r="P225" s="567"/>
      <c r="Q225" s="567"/>
      <c r="R225" s="567"/>
      <c r="S225" s="567"/>
      <c r="T225" s="567"/>
      <c r="U225" s="567"/>
      <c r="V225" s="567"/>
      <c r="W225" s="567"/>
      <c r="X225" s="567"/>
      <c r="Y225" s="567"/>
      <c r="Z225" s="567"/>
      <c r="AA225" s="567"/>
      <c r="AB225" s="567"/>
    </row>
    <row r="226" spans="1:28" x14ac:dyDescent="0.2">
      <c r="A226" s="567"/>
      <c r="B226" s="567"/>
      <c r="C226" s="567"/>
      <c r="D226" s="567"/>
      <c r="E226" s="567"/>
      <c r="F226" s="567"/>
      <c r="G226" s="567"/>
      <c r="H226" s="567"/>
      <c r="I226" s="567"/>
      <c r="J226" s="567"/>
      <c r="K226" s="567"/>
      <c r="L226" s="567"/>
      <c r="M226" s="567"/>
      <c r="N226" s="567"/>
      <c r="O226" s="567"/>
      <c r="P226" s="567"/>
      <c r="Q226" s="567"/>
      <c r="R226" s="567"/>
      <c r="S226" s="567"/>
      <c r="T226" s="567"/>
      <c r="U226" s="567"/>
      <c r="V226" s="567"/>
      <c r="W226" s="567"/>
      <c r="X226" s="567"/>
      <c r="Y226" s="567"/>
      <c r="Z226" s="567"/>
      <c r="AA226" s="567"/>
      <c r="AB226" s="567"/>
    </row>
    <row r="227" spans="1:28" x14ac:dyDescent="0.2">
      <c r="A227" s="567"/>
      <c r="B227" s="567"/>
      <c r="C227" s="567"/>
      <c r="D227" s="567"/>
      <c r="E227" s="567"/>
      <c r="F227" s="567"/>
      <c r="G227" s="567"/>
      <c r="H227" s="567"/>
      <c r="I227" s="567"/>
      <c r="J227" s="567"/>
      <c r="K227" s="567"/>
      <c r="L227" s="567"/>
      <c r="M227" s="567"/>
      <c r="N227" s="567"/>
      <c r="O227" s="567"/>
      <c r="P227" s="567"/>
      <c r="Q227" s="567"/>
      <c r="R227" s="567"/>
      <c r="S227" s="567"/>
      <c r="T227" s="567"/>
      <c r="U227" s="567"/>
      <c r="V227" s="567"/>
      <c r="W227" s="567"/>
      <c r="X227" s="567"/>
      <c r="Y227" s="567"/>
      <c r="Z227" s="567"/>
      <c r="AA227" s="567"/>
      <c r="AB227" s="567"/>
    </row>
    <row r="228" spans="1:28" x14ac:dyDescent="0.2">
      <c r="A228" s="567"/>
      <c r="B228" s="567"/>
      <c r="C228" s="567"/>
      <c r="D228" s="567"/>
      <c r="E228" s="567"/>
      <c r="F228" s="567"/>
      <c r="G228" s="567"/>
      <c r="H228" s="567"/>
      <c r="I228" s="567"/>
      <c r="J228" s="567"/>
      <c r="K228" s="567"/>
      <c r="L228" s="567"/>
      <c r="M228" s="567"/>
      <c r="N228" s="567"/>
      <c r="O228" s="567"/>
      <c r="P228" s="567"/>
      <c r="Q228" s="567"/>
      <c r="R228" s="567"/>
      <c r="S228" s="567"/>
      <c r="T228" s="567"/>
      <c r="U228" s="567"/>
      <c r="V228" s="567"/>
      <c r="W228" s="567"/>
      <c r="X228" s="567"/>
      <c r="Y228" s="567"/>
      <c r="Z228" s="567"/>
      <c r="AA228" s="567"/>
      <c r="AB228" s="567"/>
    </row>
    <row r="229" spans="1:28" x14ac:dyDescent="0.2">
      <c r="A229" s="567"/>
      <c r="B229" s="567"/>
      <c r="C229" s="567"/>
      <c r="D229" s="567"/>
      <c r="E229" s="567"/>
      <c r="F229" s="567"/>
      <c r="G229" s="567"/>
      <c r="H229" s="567"/>
      <c r="I229" s="567"/>
      <c r="J229" s="567"/>
      <c r="K229" s="567"/>
      <c r="L229" s="567"/>
      <c r="M229" s="567"/>
      <c r="N229" s="567"/>
      <c r="O229" s="567"/>
      <c r="P229" s="567"/>
      <c r="Q229" s="567"/>
      <c r="R229" s="567"/>
      <c r="S229" s="567"/>
      <c r="T229" s="567"/>
      <c r="U229" s="567"/>
      <c r="V229" s="567"/>
      <c r="W229" s="567"/>
      <c r="X229" s="567"/>
      <c r="Y229" s="567"/>
      <c r="Z229" s="567"/>
      <c r="AA229" s="567"/>
      <c r="AB229" s="567"/>
    </row>
    <row r="230" spans="1:28" x14ac:dyDescent="0.2">
      <c r="A230" s="567"/>
      <c r="B230" s="567"/>
      <c r="C230" s="567"/>
      <c r="D230" s="567"/>
      <c r="E230" s="567"/>
      <c r="F230" s="567"/>
      <c r="G230" s="567"/>
      <c r="H230" s="567"/>
      <c r="I230" s="567"/>
      <c r="J230" s="567"/>
      <c r="K230" s="567"/>
      <c r="L230" s="567"/>
      <c r="M230" s="567"/>
      <c r="N230" s="567"/>
      <c r="O230" s="567"/>
      <c r="P230" s="567"/>
      <c r="Q230" s="567"/>
      <c r="R230" s="567"/>
      <c r="S230" s="567"/>
      <c r="T230" s="567"/>
      <c r="U230" s="567"/>
      <c r="V230" s="567"/>
      <c r="W230" s="567"/>
      <c r="X230" s="567"/>
      <c r="Y230" s="567"/>
      <c r="Z230" s="567"/>
      <c r="AA230" s="567"/>
      <c r="AB230" s="567"/>
    </row>
    <row r="231" spans="1:28" x14ac:dyDescent="0.2">
      <c r="A231" s="567"/>
      <c r="B231" s="567"/>
      <c r="C231" s="567"/>
      <c r="D231" s="567"/>
      <c r="E231" s="567"/>
      <c r="F231" s="567"/>
      <c r="G231" s="567"/>
      <c r="H231" s="567"/>
      <c r="I231" s="567"/>
      <c r="J231" s="567"/>
      <c r="K231" s="567"/>
      <c r="L231" s="567"/>
      <c r="M231" s="567"/>
      <c r="N231" s="567"/>
      <c r="O231" s="567"/>
      <c r="P231" s="567"/>
      <c r="Q231" s="567"/>
      <c r="R231" s="567"/>
      <c r="S231" s="567"/>
      <c r="T231" s="567"/>
      <c r="U231" s="567"/>
      <c r="V231" s="567"/>
      <c r="W231" s="567"/>
      <c r="X231" s="567"/>
      <c r="Y231" s="567"/>
      <c r="Z231" s="567"/>
      <c r="AA231" s="567"/>
      <c r="AB231" s="567"/>
    </row>
    <row r="232" spans="1:28" x14ac:dyDescent="0.2">
      <c r="A232" s="567"/>
      <c r="B232" s="567"/>
      <c r="C232" s="567"/>
      <c r="D232" s="567"/>
      <c r="E232" s="567"/>
      <c r="F232" s="567"/>
      <c r="G232" s="567"/>
      <c r="H232" s="567"/>
      <c r="I232" s="567"/>
      <c r="J232" s="567"/>
      <c r="K232" s="567"/>
      <c r="L232" s="567"/>
      <c r="M232" s="567"/>
      <c r="N232" s="567"/>
      <c r="O232" s="567"/>
      <c r="P232" s="567"/>
      <c r="Q232" s="567"/>
      <c r="R232" s="567"/>
      <c r="S232" s="567"/>
      <c r="T232" s="567"/>
      <c r="U232" s="567"/>
      <c r="V232" s="567"/>
      <c r="W232" s="567"/>
      <c r="X232" s="567"/>
      <c r="Y232" s="567"/>
      <c r="Z232" s="567"/>
      <c r="AA232" s="567"/>
      <c r="AB232" s="567"/>
    </row>
    <row r="233" spans="1:28" x14ac:dyDescent="0.2">
      <c r="A233" s="567"/>
      <c r="B233" s="567"/>
      <c r="C233" s="567"/>
      <c r="D233" s="567"/>
      <c r="E233" s="567"/>
      <c r="F233" s="567"/>
      <c r="G233" s="567"/>
      <c r="H233" s="567"/>
      <c r="I233" s="567"/>
      <c r="J233" s="567"/>
      <c r="K233" s="567"/>
      <c r="L233" s="567"/>
      <c r="M233" s="567"/>
      <c r="N233" s="567"/>
      <c r="O233" s="567"/>
      <c r="P233" s="567"/>
      <c r="Q233" s="567"/>
      <c r="R233" s="567"/>
      <c r="S233" s="567"/>
      <c r="T233" s="567"/>
      <c r="U233" s="567"/>
      <c r="V233" s="567"/>
      <c r="W233" s="567"/>
      <c r="X233" s="567"/>
      <c r="Y233" s="567"/>
      <c r="Z233" s="567"/>
      <c r="AA233" s="567"/>
      <c r="AB233" s="567"/>
    </row>
    <row r="234" spans="1:28" x14ac:dyDescent="0.2">
      <c r="A234" s="567"/>
      <c r="B234" s="567"/>
      <c r="C234" s="567"/>
      <c r="D234" s="567"/>
      <c r="E234" s="567"/>
      <c r="F234" s="567"/>
      <c r="G234" s="567"/>
      <c r="H234" s="567"/>
      <c r="I234" s="567"/>
      <c r="J234" s="567"/>
      <c r="K234" s="567"/>
      <c r="L234" s="567"/>
      <c r="M234" s="567"/>
      <c r="N234" s="567"/>
      <c r="O234" s="567"/>
      <c r="P234" s="567"/>
      <c r="Q234" s="567"/>
      <c r="R234" s="567"/>
      <c r="S234" s="567"/>
      <c r="T234" s="567"/>
      <c r="U234" s="567"/>
      <c r="V234" s="567"/>
      <c r="W234" s="567"/>
      <c r="X234" s="567"/>
      <c r="Y234" s="567"/>
      <c r="Z234" s="567"/>
      <c r="AA234" s="567"/>
      <c r="AB234" s="567"/>
    </row>
    <row r="235" spans="1:28" x14ac:dyDescent="0.2">
      <c r="A235" s="567"/>
      <c r="B235" s="567"/>
      <c r="C235" s="567"/>
      <c r="D235" s="567"/>
      <c r="E235" s="567"/>
      <c r="F235" s="567"/>
      <c r="G235" s="567"/>
      <c r="H235" s="567"/>
      <c r="I235" s="567"/>
      <c r="J235" s="567"/>
      <c r="K235" s="567"/>
      <c r="L235" s="567"/>
      <c r="M235" s="567"/>
      <c r="N235" s="567"/>
      <c r="O235" s="567"/>
      <c r="P235" s="567"/>
      <c r="Q235" s="567"/>
      <c r="R235" s="567"/>
      <c r="S235" s="567"/>
      <c r="T235" s="567"/>
      <c r="U235" s="567"/>
      <c r="V235" s="567"/>
      <c r="W235" s="567"/>
      <c r="X235" s="567"/>
      <c r="Y235" s="567"/>
      <c r="Z235" s="567"/>
      <c r="AA235" s="567"/>
      <c r="AB235" s="567"/>
    </row>
    <row r="236" spans="1:28" x14ac:dyDescent="0.2">
      <c r="A236" s="567"/>
      <c r="B236" s="567"/>
      <c r="C236" s="567"/>
      <c r="D236" s="567"/>
      <c r="E236" s="567"/>
      <c r="F236" s="567"/>
      <c r="G236" s="567"/>
      <c r="H236" s="567"/>
      <c r="I236" s="567"/>
      <c r="J236" s="567"/>
      <c r="K236" s="567"/>
      <c r="L236" s="567"/>
      <c r="M236" s="567"/>
      <c r="N236" s="567"/>
      <c r="O236" s="567"/>
      <c r="P236" s="567"/>
      <c r="Q236" s="567"/>
      <c r="R236" s="567"/>
      <c r="S236" s="567"/>
      <c r="T236" s="567"/>
      <c r="U236" s="567"/>
      <c r="V236" s="567"/>
      <c r="W236" s="567"/>
      <c r="X236" s="567"/>
      <c r="Y236" s="567"/>
      <c r="Z236" s="567"/>
      <c r="AA236" s="567"/>
      <c r="AB236" s="567"/>
    </row>
    <row r="237" spans="1:28" x14ac:dyDescent="0.2">
      <c r="A237" s="567"/>
      <c r="B237" s="567"/>
      <c r="C237" s="567"/>
      <c r="D237" s="567"/>
      <c r="E237" s="567"/>
      <c r="F237" s="567"/>
      <c r="G237" s="567"/>
      <c r="H237" s="567"/>
      <c r="I237" s="567"/>
      <c r="J237" s="567"/>
      <c r="K237" s="567"/>
      <c r="L237" s="567"/>
      <c r="M237" s="567"/>
      <c r="N237" s="567"/>
      <c r="O237" s="567"/>
      <c r="P237" s="567"/>
      <c r="Q237" s="567"/>
      <c r="R237" s="567"/>
      <c r="S237" s="567"/>
      <c r="T237" s="567"/>
      <c r="U237" s="567"/>
      <c r="V237" s="567"/>
      <c r="W237" s="567"/>
      <c r="X237" s="567"/>
      <c r="Y237" s="567"/>
      <c r="Z237" s="567"/>
      <c r="AA237" s="567"/>
      <c r="AB237" s="567"/>
    </row>
    <row r="238" spans="1:28" x14ac:dyDescent="0.2">
      <c r="A238" s="567"/>
      <c r="B238" s="567"/>
      <c r="C238" s="567"/>
      <c r="D238" s="567"/>
      <c r="E238" s="567"/>
      <c r="F238" s="567"/>
      <c r="G238" s="567"/>
      <c r="H238" s="567"/>
      <c r="I238" s="567"/>
      <c r="J238" s="567"/>
      <c r="K238" s="567"/>
      <c r="L238" s="567"/>
      <c r="M238" s="567"/>
      <c r="N238" s="567"/>
      <c r="O238" s="567"/>
      <c r="P238" s="567"/>
      <c r="Q238" s="567"/>
      <c r="R238" s="567"/>
      <c r="S238" s="567"/>
      <c r="T238" s="567"/>
      <c r="U238" s="567"/>
      <c r="V238" s="567"/>
      <c r="W238" s="567"/>
      <c r="X238" s="567"/>
      <c r="Y238" s="567"/>
      <c r="Z238" s="567"/>
      <c r="AA238" s="567"/>
      <c r="AB238" s="567"/>
    </row>
    <row r="239" spans="1:28" x14ac:dyDescent="0.2">
      <c r="A239" s="567"/>
      <c r="B239" s="567"/>
      <c r="C239" s="567"/>
      <c r="D239" s="567"/>
      <c r="E239" s="567"/>
      <c r="F239" s="567"/>
      <c r="G239" s="567"/>
      <c r="H239" s="567"/>
      <c r="I239" s="567"/>
      <c r="J239" s="567"/>
      <c r="K239" s="567"/>
      <c r="L239" s="567"/>
      <c r="M239" s="567"/>
      <c r="N239" s="567"/>
      <c r="O239" s="567"/>
      <c r="P239" s="567"/>
      <c r="Q239" s="567"/>
      <c r="R239" s="567"/>
      <c r="S239" s="567"/>
      <c r="T239" s="567"/>
      <c r="U239" s="567"/>
      <c r="V239" s="567"/>
      <c r="W239" s="567"/>
      <c r="X239" s="567"/>
      <c r="Y239" s="567"/>
      <c r="Z239" s="567"/>
      <c r="AA239" s="567"/>
      <c r="AB239" s="567"/>
    </row>
    <row r="240" spans="1:28" x14ac:dyDescent="0.2">
      <c r="A240" s="567"/>
      <c r="B240" s="567"/>
      <c r="C240" s="567"/>
      <c r="D240" s="567"/>
      <c r="E240" s="567"/>
      <c r="F240" s="567"/>
      <c r="G240" s="567"/>
      <c r="H240" s="567"/>
      <c r="I240" s="567"/>
      <c r="J240" s="567"/>
      <c r="K240" s="567"/>
      <c r="L240" s="567"/>
      <c r="M240" s="567"/>
      <c r="N240" s="567"/>
      <c r="O240" s="567"/>
      <c r="P240" s="567"/>
      <c r="Q240" s="567"/>
      <c r="R240" s="567"/>
      <c r="S240" s="567"/>
      <c r="T240" s="567"/>
      <c r="U240" s="567"/>
      <c r="V240" s="567"/>
      <c r="W240" s="567"/>
      <c r="X240" s="567"/>
      <c r="Y240" s="567"/>
      <c r="Z240" s="567"/>
      <c r="AA240" s="567"/>
      <c r="AB240" s="567"/>
    </row>
    <row r="241" spans="1:28" x14ac:dyDescent="0.2">
      <c r="A241" s="567"/>
      <c r="B241" s="567"/>
      <c r="C241" s="567"/>
      <c r="D241" s="567"/>
      <c r="E241" s="567"/>
      <c r="F241" s="567"/>
      <c r="G241" s="567"/>
      <c r="H241" s="567"/>
      <c r="I241" s="567"/>
      <c r="J241" s="567"/>
      <c r="K241" s="567"/>
      <c r="L241" s="567"/>
      <c r="M241" s="567"/>
      <c r="N241" s="567"/>
      <c r="O241" s="567"/>
      <c r="P241" s="567"/>
      <c r="Q241" s="567"/>
      <c r="R241" s="567"/>
      <c r="S241" s="567"/>
      <c r="T241" s="567"/>
      <c r="U241" s="567"/>
      <c r="V241" s="567"/>
      <c r="W241" s="567"/>
      <c r="X241" s="567"/>
      <c r="Y241" s="567"/>
      <c r="Z241" s="567"/>
      <c r="AA241" s="567"/>
      <c r="AB241" s="567"/>
    </row>
    <row r="242" spans="1:28" x14ac:dyDescent="0.2">
      <c r="A242" s="567"/>
      <c r="B242" s="567"/>
      <c r="C242" s="567"/>
      <c r="D242" s="567"/>
      <c r="E242" s="567"/>
      <c r="F242" s="567"/>
      <c r="G242" s="567"/>
      <c r="H242" s="567"/>
      <c r="I242" s="567"/>
      <c r="J242" s="567"/>
      <c r="K242" s="567"/>
      <c r="L242" s="567"/>
      <c r="M242" s="567"/>
      <c r="N242" s="567"/>
      <c r="O242" s="567"/>
      <c r="P242" s="567"/>
      <c r="Q242" s="567"/>
      <c r="R242" s="567"/>
      <c r="S242" s="567"/>
      <c r="T242" s="567"/>
      <c r="U242" s="567"/>
      <c r="V242" s="567"/>
      <c r="W242" s="567"/>
      <c r="X242" s="567"/>
      <c r="Y242" s="567"/>
      <c r="Z242" s="567"/>
      <c r="AA242" s="567"/>
      <c r="AB242" s="567"/>
    </row>
    <row r="243" spans="1:28" x14ac:dyDescent="0.2">
      <c r="A243" s="567"/>
      <c r="B243" s="567"/>
      <c r="C243" s="567"/>
      <c r="D243" s="567"/>
      <c r="E243" s="567"/>
      <c r="F243" s="567"/>
      <c r="G243" s="567"/>
      <c r="H243" s="567"/>
      <c r="I243" s="567"/>
      <c r="J243" s="567"/>
      <c r="K243" s="567"/>
      <c r="L243" s="567"/>
      <c r="M243" s="567"/>
      <c r="N243" s="567"/>
      <c r="O243" s="567"/>
      <c r="P243" s="567"/>
      <c r="Q243" s="567"/>
      <c r="R243" s="567"/>
      <c r="S243" s="567"/>
      <c r="T243" s="567"/>
      <c r="U243" s="567"/>
      <c r="V243" s="567"/>
      <c r="W243" s="567"/>
      <c r="X243" s="567"/>
      <c r="Y243" s="567"/>
      <c r="Z243" s="567"/>
      <c r="AA243" s="567"/>
      <c r="AB243" s="567"/>
    </row>
    <row r="244" spans="1:28" x14ac:dyDescent="0.2">
      <c r="A244" s="567"/>
      <c r="B244" s="567"/>
      <c r="C244" s="567"/>
      <c r="D244" s="567"/>
      <c r="E244" s="567"/>
      <c r="F244" s="567"/>
      <c r="G244" s="567"/>
      <c r="H244" s="567"/>
      <c r="I244" s="567"/>
      <c r="J244" s="567"/>
      <c r="K244" s="567"/>
      <c r="L244" s="567"/>
      <c r="M244" s="567"/>
      <c r="N244" s="567"/>
      <c r="O244" s="567"/>
      <c r="P244" s="567"/>
      <c r="Q244" s="567"/>
      <c r="R244" s="567"/>
      <c r="S244" s="567"/>
      <c r="T244" s="567"/>
      <c r="U244" s="567"/>
      <c r="V244" s="567"/>
      <c r="W244" s="567"/>
      <c r="X244" s="567"/>
      <c r="Y244" s="567"/>
      <c r="Z244" s="567"/>
      <c r="AA244" s="567"/>
      <c r="AB244" s="567"/>
    </row>
    <row r="245" spans="1:28" x14ac:dyDescent="0.2">
      <c r="A245" s="567"/>
      <c r="B245" s="567"/>
      <c r="C245" s="567"/>
      <c r="D245" s="567"/>
      <c r="E245" s="567"/>
      <c r="F245" s="567"/>
      <c r="G245" s="567"/>
      <c r="H245" s="567"/>
      <c r="I245" s="567"/>
      <c r="J245" s="567"/>
      <c r="K245" s="567"/>
      <c r="L245" s="567"/>
      <c r="M245" s="567"/>
      <c r="N245" s="567"/>
      <c r="O245" s="567"/>
      <c r="P245" s="567"/>
      <c r="Q245" s="567"/>
      <c r="R245" s="567"/>
      <c r="S245" s="567"/>
      <c r="T245" s="567"/>
      <c r="U245" s="567"/>
      <c r="V245" s="567"/>
      <c r="W245" s="567"/>
      <c r="X245" s="567"/>
      <c r="Y245" s="567"/>
      <c r="Z245" s="567"/>
      <c r="AA245" s="567"/>
      <c r="AB245" s="567"/>
    </row>
    <row r="246" spans="1:28" x14ac:dyDescent="0.2">
      <c r="A246" s="567"/>
      <c r="B246" s="567"/>
      <c r="C246" s="567"/>
      <c r="D246" s="567"/>
      <c r="E246" s="567"/>
      <c r="F246" s="567"/>
      <c r="G246" s="567"/>
      <c r="H246" s="567"/>
      <c r="I246" s="567"/>
      <c r="J246" s="567"/>
      <c r="K246" s="567"/>
      <c r="L246" s="567"/>
      <c r="M246" s="567"/>
      <c r="N246" s="567"/>
      <c r="O246" s="567"/>
      <c r="P246" s="567"/>
      <c r="Q246" s="567"/>
      <c r="R246" s="567"/>
      <c r="S246" s="567"/>
      <c r="T246" s="567"/>
      <c r="U246" s="567"/>
      <c r="V246" s="567"/>
      <c r="W246" s="567"/>
      <c r="X246" s="567"/>
      <c r="Y246" s="567"/>
      <c r="Z246" s="567"/>
      <c r="AA246" s="567"/>
      <c r="AB246" s="567"/>
    </row>
    <row r="247" spans="1:28" x14ac:dyDescent="0.2">
      <c r="A247" s="567"/>
      <c r="B247" s="567"/>
      <c r="C247" s="567"/>
      <c r="D247" s="567"/>
      <c r="E247" s="567"/>
      <c r="F247" s="567"/>
      <c r="G247" s="567"/>
      <c r="H247" s="567"/>
      <c r="I247" s="567"/>
      <c r="J247" s="567"/>
      <c r="K247" s="567"/>
      <c r="L247" s="567"/>
      <c r="M247" s="567"/>
      <c r="N247" s="567"/>
      <c r="O247" s="567"/>
      <c r="P247" s="567"/>
      <c r="Q247" s="567"/>
      <c r="R247" s="567"/>
      <c r="S247" s="567"/>
      <c r="T247" s="567"/>
      <c r="U247" s="567"/>
      <c r="V247" s="567"/>
      <c r="W247" s="567"/>
      <c r="X247" s="567"/>
      <c r="Y247" s="567"/>
      <c r="Z247" s="567"/>
      <c r="AA247" s="567"/>
      <c r="AB247" s="567"/>
    </row>
    <row r="248" spans="1:28" x14ac:dyDescent="0.2">
      <c r="A248" s="567"/>
      <c r="B248" s="567"/>
      <c r="C248" s="567"/>
      <c r="D248" s="567"/>
      <c r="E248" s="567"/>
      <c r="F248" s="567"/>
      <c r="G248" s="567"/>
      <c r="H248" s="567"/>
      <c r="I248" s="567"/>
      <c r="J248" s="567"/>
      <c r="K248" s="567"/>
      <c r="L248" s="567"/>
      <c r="M248" s="567"/>
      <c r="N248" s="567"/>
      <c r="O248" s="567"/>
      <c r="P248" s="567"/>
      <c r="Q248" s="567"/>
      <c r="R248" s="567"/>
      <c r="S248" s="567"/>
      <c r="T248" s="567"/>
      <c r="U248" s="567"/>
      <c r="V248" s="567"/>
      <c r="W248" s="567"/>
      <c r="X248" s="567"/>
      <c r="Y248" s="567"/>
      <c r="Z248" s="567"/>
      <c r="AA248" s="567"/>
      <c r="AB248" s="567"/>
    </row>
    <row r="249" spans="1:28" x14ac:dyDescent="0.2">
      <c r="A249" s="567"/>
      <c r="B249" s="567"/>
      <c r="C249" s="567"/>
      <c r="D249" s="567"/>
      <c r="E249" s="567"/>
      <c r="F249" s="567"/>
      <c r="G249" s="567"/>
      <c r="H249" s="567"/>
      <c r="I249" s="567"/>
      <c r="J249" s="567"/>
      <c r="K249" s="567"/>
      <c r="L249" s="567"/>
      <c r="M249" s="567"/>
      <c r="N249" s="567"/>
      <c r="O249" s="567"/>
      <c r="P249" s="567"/>
      <c r="Q249" s="567"/>
      <c r="R249" s="567"/>
      <c r="S249" s="567"/>
      <c r="T249" s="567"/>
      <c r="U249" s="567"/>
      <c r="V249" s="567"/>
      <c r="W249" s="567"/>
      <c r="X249" s="567"/>
      <c r="Y249" s="567"/>
      <c r="Z249" s="567"/>
      <c r="AA249" s="567"/>
      <c r="AB249" s="567"/>
    </row>
    <row r="250" spans="1:28" x14ac:dyDescent="0.2">
      <c r="A250" s="567"/>
      <c r="B250" s="567"/>
      <c r="C250" s="567"/>
      <c r="D250" s="567"/>
      <c r="E250" s="567"/>
      <c r="F250" s="567"/>
      <c r="G250" s="567"/>
      <c r="H250" s="567"/>
      <c r="I250" s="567"/>
      <c r="J250" s="567"/>
      <c r="K250" s="567"/>
      <c r="L250" s="567"/>
      <c r="M250" s="567"/>
      <c r="N250" s="567"/>
      <c r="O250" s="567"/>
      <c r="P250" s="567"/>
      <c r="Q250" s="567"/>
      <c r="R250" s="567"/>
      <c r="S250" s="567"/>
      <c r="T250" s="567"/>
      <c r="U250" s="567"/>
      <c r="V250" s="567"/>
      <c r="W250" s="567"/>
      <c r="X250" s="567"/>
      <c r="Y250" s="567"/>
      <c r="Z250" s="567"/>
      <c r="AA250" s="567"/>
      <c r="AB250" s="567"/>
    </row>
    <row r="251" spans="1:28" x14ac:dyDescent="0.2">
      <c r="A251" s="567"/>
      <c r="B251" s="567"/>
      <c r="C251" s="567"/>
      <c r="D251" s="567"/>
      <c r="E251" s="567"/>
      <c r="F251" s="567"/>
      <c r="G251" s="567"/>
      <c r="H251" s="567"/>
      <c r="I251" s="567"/>
      <c r="J251" s="567"/>
      <c r="K251" s="567"/>
      <c r="L251" s="567"/>
      <c r="M251" s="567"/>
      <c r="N251" s="567"/>
      <c r="O251" s="567"/>
      <c r="P251" s="567"/>
      <c r="Q251" s="567"/>
      <c r="R251" s="567"/>
      <c r="S251" s="567"/>
      <c r="T251" s="567"/>
      <c r="U251" s="567"/>
      <c r="V251" s="567"/>
      <c r="W251" s="567"/>
      <c r="X251" s="567"/>
      <c r="Y251" s="567"/>
      <c r="Z251" s="567"/>
      <c r="AA251" s="567"/>
      <c r="AB251" s="567"/>
    </row>
    <row r="252" spans="1:28" x14ac:dyDescent="0.2">
      <c r="A252" s="567"/>
      <c r="B252" s="567"/>
      <c r="C252" s="567"/>
      <c r="D252" s="567"/>
      <c r="E252" s="567"/>
      <c r="F252" s="567"/>
      <c r="G252" s="567"/>
      <c r="H252" s="567"/>
      <c r="I252" s="567"/>
      <c r="J252" s="567"/>
      <c r="K252" s="567"/>
      <c r="L252" s="567"/>
      <c r="M252" s="567"/>
      <c r="N252" s="567"/>
      <c r="O252" s="567"/>
      <c r="P252" s="567"/>
      <c r="Q252" s="567"/>
      <c r="R252" s="567"/>
      <c r="S252" s="567"/>
      <c r="T252" s="567"/>
      <c r="U252" s="567"/>
      <c r="V252" s="567"/>
      <c r="W252" s="567"/>
      <c r="X252" s="567"/>
      <c r="Y252" s="567"/>
      <c r="Z252" s="567"/>
      <c r="AA252" s="567"/>
      <c r="AB252" s="567"/>
    </row>
    <row r="253" spans="1:28" x14ac:dyDescent="0.2">
      <c r="A253" s="567"/>
      <c r="B253" s="567"/>
      <c r="C253" s="567"/>
      <c r="D253" s="567"/>
      <c r="E253" s="567"/>
      <c r="F253" s="567"/>
      <c r="G253" s="567"/>
      <c r="H253" s="567"/>
      <c r="I253" s="567"/>
      <c r="J253" s="567"/>
      <c r="K253" s="567"/>
      <c r="L253" s="567"/>
      <c r="M253" s="567"/>
      <c r="N253" s="567"/>
      <c r="O253" s="567"/>
      <c r="P253" s="567"/>
      <c r="Q253" s="567"/>
      <c r="R253" s="567"/>
      <c r="S253" s="567"/>
      <c r="T253" s="567"/>
      <c r="U253" s="567"/>
      <c r="V253" s="567"/>
      <c r="W253" s="567"/>
      <c r="X253" s="567"/>
      <c r="Y253" s="567"/>
      <c r="Z253" s="567"/>
      <c r="AA253" s="567"/>
      <c r="AB253" s="567"/>
    </row>
    <row r="254" spans="1:28" x14ac:dyDescent="0.2">
      <c r="A254" s="567"/>
      <c r="B254" s="567"/>
      <c r="C254" s="567"/>
      <c r="D254" s="567"/>
      <c r="E254" s="567"/>
      <c r="F254" s="567"/>
      <c r="G254" s="567"/>
      <c r="H254" s="567"/>
      <c r="I254" s="567"/>
      <c r="J254" s="567"/>
      <c r="K254" s="567"/>
      <c r="L254" s="567"/>
      <c r="M254" s="567"/>
      <c r="N254" s="567"/>
      <c r="O254" s="567"/>
      <c r="P254" s="567"/>
      <c r="Q254" s="567"/>
      <c r="R254" s="567"/>
      <c r="S254" s="567"/>
      <c r="T254" s="567"/>
      <c r="U254" s="567"/>
      <c r="V254" s="567"/>
      <c r="W254" s="567"/>
      <c r="X254" s="567"/>
      <c r="Y254" s="567"/>
      <c r="Z254" s="567"/>
      <c r="AA254" s="567"/>
      <c r="AB254" s="567"/>
    </row>
    <row r="255" spans="1:28" x14ac:dyDescent="0.2">
      <c r="A255" s="567"/>
      <c r="B255" s="567"/>
      <c r="C255" s="567"/>
      <c r="D255" s="567"/>
      <c r="E255" s="567"/>
      <c r="F255" s="567"/>
      <c r="G255" s="567"/>
      <c r="H255" s="567"/>
      <c r="I255" s="567"/>
      <c r="J255" s="567"/>
      <c r="K255" s="567"/>
      <c r="L255" s="567"/>
      <c r="M255" s="567"/>
      <c r="N255" s="567"/>
      <c r="O255" s="567"/>
      <c r="P255" s="567"/>
      <c r="Q255" s="567"/>
      <c r="R255" s="567"/>
      <c r="S255" s="567"/>
      <c r="T255" s="567"/>
      <c r="U255" s="567"/>
      <c r="V255" s="567"/>
      <c r="W255" s="567"/>
      <c r="X255" s="567"/>
      <c r="Y255" s="567"/>
      <c r="Z255" s="567"/>
      <c r="AA255" s="567"/>
      <c r="AB255" s="567"/>
    </row>
    <row r="256" spans="1:28" x14ac:dyDescent="0.2">
      <c r="A256" s="567"/>
      <c r="B256" s="567"/>
      <c r="C256" s="567"/>
      <c r="D256" s="567"/>
      <c r="E256" s="567"/>
      <c r="F256" s="567"/>
      <c r="G256" s="567"/>
      <c r="H256" s="567"/>
      <c r="I256" s="567"/>
      <c r="J256" s="567"/>
      <c r="K256" s="567"/>
      <c r="L256" s="567"/>
      <c r="M256" s="567"/>
      <c r="N256" s="567"/>
      <c r="O256" s="567"/>
      <c r="P256" s="567"/>
      <c r="Q256" s="567"/>
      <c r="R256" s="567"/>
      <c r="S256" s="567"/>
      <c r="T256" s="567"/>
      <c r="U256" s="567"/>
      <c r="V256" s="567"/>
      <c r="W256" s="567"/>
      <c r="X256" s="567"/>
      <c r="Y256" s="567"/>
      <c r="Z256" s="567"/>
      <c r="AA256" s="567"/>
      <c r="AB256" s="567"/>
    </row>
    <row r="257" spans="1:28" x14ac:dyDescent="0.2">
      <c r="A257" s="567"/>
      <c r="B257" s="567"/>
      <c r="C257" s="567"/>
      <c r="D257" s="567"/>
      <c r="E257" s="567"/>
      <c r="F257" s="567"/>
      <c r="G257" s="567"/>
      <c r="H257" s="567"/>
      <c r="I257" s="567"/>
      <c r="J257" s="567"/>
      <c r="K257" s="567"/>
      <c r="L257" s="567"/>
      <c r="M257" s="567"/>
      <c r="N257" s="567"/>
      <c r="O257" s="567"/>
      <c r="P257" s="567"/>
      <c r="Q257" s="567"/>
      <c r="R257" s="567"/>
      <c r="S257" s="567"/>
      <c r="T257" s="567"/>
      <c r="U257" s="567"/>
      <c r="V257" s="567"/>
      <c r="W257" s="567"/>
      <c r="X257" s="567"/>
      <c r="Y257" s="567"/>
      <c r="Z257" s="567"/>
      <c r="AA257" s="567"/>
      <c r="AB257" s="567"/>
    </row>
    <row r="258" spans="1:28" x14ac:dyDescent="0.2">
      <c r="A258" s="567"/>
      <c r="B258" s="567"/>
      <c r="C258" s="567"/>
      <c r="D258" s="567"/>
      <c r="E258" s="567"/>
      <c r="F258" s="567"/>
      <c r="G258" s="567"/>
      <c r="H258" s="567"/>
      <c r="I258" s="567"/>
      <c r="J258" s="567"/>
      <c r="K258" s="567"/>
      <c r="L258" s="567"/>
      <c r="M258" s="567"/>
      <c r="N258" s="567"/>
      <c r="O258" s="567"/>
      <c r="P258" s="567"/>
      <c r="Q258" s="567"/>
      <c r="R258" s="567"/>
      <c r="S258" s="567"/>
      <c r="T258" s="567"/>
      <c r="U258" s="567"/>
      <c r="V258" s="567"/>
      <c r="W258" s="567"/>
      <c r="X258" s="567"/>
      <c r="Y258" s="567"/>
      <c r="Z258" s="567"/>
      <c r="AA258" s="567"/>
      <c r="AB258" s="567"/>
    </row>
    <row r="259" spans="1:28" x14ac:dyDescent="0.2">
      <c r="A259" s="567"/>
      <c r="B259" s="567"/>
      <c r="C259" s="567"/>
      <c r="D259" s="567"/>
      <c r="E259" s="567"/>
      <c r="F259" s="567"/>
      <c r="G259" s="567"/>
      <c r="H259" s="567"/>
      <c r="I259" s="567"/>
      <c r="J259" s="567"/>
      <c r="K259" s="567"/>
      <c r="L259" s="567"/>
      <c r="M259" s="567"/>
      <c r="N259" s="567"/>
      <c r="O259" s="567"/>
      <c r="P259" s="567"/>
      <c r="Q259" s="567"/>
      <c r="R259" s="567"/>
      <c r="S259" s="567"/>
      <c r="T259" s="567"/>
      <c r="U259" s="567"/>
      <c r="V259" s="567"/>
      <c r="W259" s="567"/>
      <c r="X259" s="567"/>
      <c r="Y259" s="567"/>
      <c r="Z259" s="567"/>
      <c r="AA259" s="567"/>
      <c r="AB259" s="567"/>
    </row>
    <row r="260" spans="1:28" x14ac:dyDescent="0.2">
      <c r="A260" s="567"/>
      <c r="B260" s="567"/>
      <c r="C260" s="567"/>
      <c r="D260" s="567"/>
      <c r="E260" s="567"/>
      <c r="F260" s="567"/>
      <c r="G260" s="567"/>
      <c r="H260" s="567"/>
      <c r="I260" s="567"/>
      <c r="J260" s="567"/>
      <c r="K260" s="567"/>
      <c r="L260" s="567"/>
      <c r="M260" s="567"/>
      <c r="N260" s="567"/>
      <c r="O260" s="567"/>
      <c r="P260" s="567"/>
      <c r="Q260" s="567"/>
      <c r="R260" s="567"/>
      <c r="S260" s="567"/>
      <c r="T260" s="567"/>
      <c r="U260" s="567"/>
      <c r="V260" s="567"/>
      <c r="W260" s="567"/>
      <c r="X260" s="567"/>
      <c r="Y260" s="567"/>
      <c r="Z260" s="567"/>
      <c r="AA260" s="567"/>
      <c r="AB260" s="567"/>
    </row>
    <row r="261" spans="1:28" x14ac:dyDescent="0.2">
      <c r="A261" s="567"/>
      <c r="B261" s="567"/>
      <c r="C261" s="567"/>
      <c r="D261" s="567"/>
      <c r="E261" s="567"/>
      <c r="F261" s="567"/>
      <c r="G261" s="567"/>
      <c r="H261" s="567"/>
      <c r="I261" s="567"/>
      <c r="J261" s="567"/>
      <c r="K261" s="567"/>
      <c r="L261" s="567"/>
      <c r="M261" s="567"/>
      <c r="N261" s="567"/>
      <c r="O261" s="567"/>
      <c r="P261" s="567"/>
      <c r="Q261" s="567"/>
      <c r="R261" s="567"/>
      <c r="S261" s="567"/>
      <c r="T261" s="567"/>
      <c r="U261" s="567"/>
      <c r="V261" s="567"/>
      <c r="W261" s="567"/>
      <c r="X261" s="567"/>
      <c r="Y261" s="567"/>
      <c r="Z261" s="567"/>
      <c r="AA261" s="567"/>
      <c r="AB261" s="567"/>
    </row>
    <row r="262" spans="1:28" x14ac:dyDescent="0.2">
      <c r="A262" s="567"/>
      <c r="B262" s="567"/>
      <c r="C262" s="567"/>
      <c r="D262" s="567"/>
      <c r="E262" s="567"/>
      <c r="F262" s="567"/>
      <c r="G262" s="567"/>
      <c r="H262" s="567"/>
      <c r="I262" s="567"/>
      <c r="J262" s="567"/>
      <c r="K262" s="567"/>
      <c r="L262" s="567"/>
      <c r="M262" s="567"/>
      <c r="N262" s="567"/>
      <c r="O262" s="567"/>
      <c r="P262" s="567"/>
      <c r="Q262" s="567"/>
      <c r="R262" s="567"/>
      <c r="S262" s="567"/>
      <c r="T262" s="567"/>
      <c r="U262" s="567"/>
      <c r="V262" s="567"/>
      <c r="W262" s="567"/>
      <c r="X262" s="567"/>
      <c r="Y262" s="567"/>
      <c r="Z262" s="567"/>
      <c r="AA262" s="567"/>
      <c r="AB262" s="567"/>
    </row>
    <row r="263" spans="1:28" x14ac:dyDescent="0.2">
      <c r="A263" s="567"/>
      <c r="B263" s="567"/>
      <c r="C263" s="567"/>
      <c r="D263" s="567"/>
      <c r="E263" s="567"/>
      <c r="F263" s="567"/>
      <c r="G263" s="567"/>
      <c r="H263" s="567"/>
      <c r="I263" s="567"/>
      <c r="J263" s="567"/>
      <c r="K263" s="567"/>
      <c r="L263" s="567"/>
      <c r="M263" s="567"/>
      <c r="N263" s="567"/>
      <c r="O263" s="567"/>
      <c r="P263" s="567"/>
      <c r="Q263" s="567"/>
      <c r="R263" s="567"/>
      <c r="S263" s="567"/>
      <c r="T263" s="567"/>
      <c r="U263" s="567"/>
      <c r="V263" s="567"/>
      <c r="W263" s="567"/>
      <c r="X263" s="567"/>
      <c r="Y263" s="567"/>
      <c r="Z263" s="567"/>
      <c r="AA263" s="567"/>
      <c r="AB263" s="567"/>
    </row>
    <row r="264" spans="1:28" x14ac:dyDescent="0.2">
      <c r="A264" s="567"/>
      <c r="B264" s="567"/>
      <c r="C264" s="567"/>
      <c r="D264" s="567"/>
      <c r="E264" s="567"/>
      <c r="F264" s="567"/>
      <c r="G264" s="567"/>
      <c r="H264" s="567"/>
      <c r="I264" s="567"/>
      <c r="J264" s="567"/>
      <c r="K264" s="567"/>
      <c r="L264" s="567"/>
      <c r="M264" s="567"/>
      <c r="N264" s="567"/>
      <c r="O264" s="567"/>
      <c r="P264" s="567"/>
      <c r="Q264" s="567"/>
      <c r="R264" s="567"/>
      <c r="S264" s="567"/>
      <c r="T264" s="567"/>
      <c r="U264" s="567"/>
      <c r="V264" s="567"/>
      <c r="W264" s="567"/>
      <c r="X264" s="567"/>
      <c r="Y264" s="567"/>
      <c r="Z264" s="567"/>
      <c r="AA264" s="567"/>
      <c r="AB264" s="567"/>
    </row>
    <row r="265" spans="1:28" x14ac:dyDescent="0.2">
      <c r="A265" s="567"/>
      <c r="B265" s="567"/>
      <c r="C265" s="567"/>
      <c r="D265" s="567"/>
      <c r="E265" s="567"/>
      <c r="F265" s="567"/>
      <c r="G265" s="567"/>
      <c r="H265" s="567"/>
      <c r="I265" s="567"/>
      <c r="J265" s="567"/>
      <c r="K265" s="567"/>
      <c r="L265" s="567"/>
      <c r="M265" s="567"/>
      <c r="N265" s="567"/>
      <c r="O265" s="567"/>
      <c r="P265" s="567"/>
      <c r="Q265" s="567"/>
      <c r="R265" s="567"/>
      <c r="S265" s="567"/>
      <c r="T265" s="567"/>
      <c r="U265" s="567"/>
      <c r="V265" s="567"/>
      <c r="W265" s="567"/>
      <c r="X265" s="567"/>
      <c r="Y265" s="567"/>
      <c r="Z265" s="567"/>
      <c r="AA265" s="567"/>
      <c r="AB265" s="567"/>
    </row>
    <row r="266" spans="1:28" x14ac:dyDescent="0.2">
      <c r="A266" s="567"/>
      <c r="B266" s="567"/>
      <c r="C266" s="567"/>
      <c r="D266" s="567"/>
      <c r="E266" s="567"/>
      <c r="F266" s="567"/>
      <c r="G266" s="567"/>
      <c r="H266" s="567"/>
      <c r="I266" s="567"/>
      <c r="J266" s="567"/>
      <c r="K266" s="567"/>
      <c r="L266" s="567"/>
      <c r="M266" s="567"/>
      <c r="N266" s="567"/>
      <c r="O266" s="567"/>
      <c r="P266" s="567"/>
      <c r="Q266" s="567"/>
      <c r="R266" s="567"/>
      <c r="S266" s="567"/>
      <c r="T266" s="567"/>
      <c r="U266" s="567"/>
      <c r="V266" s="567"/>
      <c r="W266" s="567"/>
      <c r="X266" s="567"/>
      <c r="Y266" s="567"/>
      <c r="Z266" s="567"/>
      <c r="AA266" s="567"/>
      <c r="AB266" s="567"/>
    </row>
    <row r="267" spans="1:28" x14ac:dyDescent="0.2">
      <c r="A267" s="567"/>
      <c r="B267" s="567"/>
      <c r="C267" s="567"/>
      <c r="D267" s="567"/>
      <c r="E267" s="567"/>
      <c r="F267" s="567"/>
      <c r="G267" s="567"/>
      <c r="H267" s="567"/>
      <c r="I267" s="567"/>
      <c r="J267" s="567"/>
      <c r="K267" s="567"/>
      <c r="L267" s="567"/>
      <c r="M267" s="567"/>
      <c r="N267" s="567"/>
      <c r="O267" s="567"/>
      <c r="P267" s="567"/>
      <c r="Q267" s="567"/>
      <c r="R267" s="567"/>
      <c r="S267" s="567"/>
      <c r="T267" s="567"/>
      <c r="U267" s="567"/>
      <c r="V267" s="567"/>
      <c r="W267" s="567"/>
      <c r="X267" s="567"/>
      <c r="Y267" s="567"/>
      <c r="Z267" s="567"/>
      <c r="AA267" s="567"/>
      <c r="AB267" s="567"/>
    </row>
    <row r="268" spans="1:28" x14ac:dyDescent="0.2">
      <c r="A268" s="567"/>
      <c r="B268" s="567"/>
      <c r="C268" s="567"/>
      <c r="D268" s="567"/>
      <c r="E268" s="567"/>
      <c r="F268" s="567"/>
      <c r="G268" s="567"/>
      <c r="H268" s="567"/>
      <c r="I268" s="567"/>
      <c r="J268" s="567"/>
      <c r="K268" s="567"/>
      <c r="L268" s="567"/>
      <c r="M268" s="567"/>
      <c r="N268" s="567"/>
      <c r="O268" s="567"/>
      <c r="P268" s="567"/>
      <c r="Q268" s="567"/>
      <c r="R268" s="567"/>
      <c r="S268" s="567"/>
      <c r="T268" s="567"/>
      <c r="U268" s="567"/>
      <c r="V268" s="567"/>
      <c r="W268" s="567"/>
      <c r="X268" s="567"/>
      <c r="Y268" s="567"/>
      <c r="Z268" s="567"/>
      <c r="AA268" s="567"/>
      <c r="AB268" s="567"/>
    </row>
    <row r="269" spans="1:28" x14ac:dyDescent="0.2">
      <c r="A269" s="567"/>
      <c r="B269" s="567"/>
      <c r="C269" s="567"/>
      <c r="D269" s="567"/>
      <c r="E269" s="567"/>
      <c r="F269" s="567"/>
      <c r="G269" s="567"/>
      <c r="H269" s="567"/>
      <c r="I269" s="567"/>
      <c r="J269" s="567"/>
      <c r="K269" s="567"/>
      <c r="L269" s="567"/>
      <c r="M269" s="567"/>
      <c r="N269" s="567"/>
      <c r="O269" s="567"/>
      <c r="P269" s="567"/>
      <c r="Q269" s="567"/>
      <c r="R269" s="567"/>
      <c r="S269" s="567"/>
      <c r="T269" s="567"/>
      <c r="U269" s="567"/>
      <c r="V269" s="567"/>
      <c r="W269" s="567"/>
      <c r="X269" s="567"/>
      <c r="Y269" s="567"/>
      <c r="Z269" s="567"/>
      <c r="AA269" s="567"/>
      <c r="AB269" s="567"/>
    </row>
    <row r="270" spans="1:28" x14ac:dyDescent="0.2">
      <c r="A270" s="567"/>
      <c r="B270" s="567"/>
      <c r="C270" s="567"/>
      <c r="D270" s="567"/>
      <c r="E270" s="567"/>
      <c r="F270" s="567"/>
      <c r="G270" s="567"/>
      <c r="H270" s="567"/>
      <c r="I270" s="567"/>
      <c r="J270" s="567"/>
      <c r="K270" s="567"/>
      <c r="L270" s="567"/>
      <c r="M270" s="567"/>
      <c r="N270" s="567"/>
      <c r="O270" s="567"/>
      <c r="P270" s="567"/>
      <c r="Q270" s="567"/>
      <c r="R270" s="567"/>
      <c r="S270" s="567"/>
      <c r="T270" s="567"/>
      <c r="U270" s="567"/>
      <c r="V270" s="567"/>
      <c r="W270" s="567"/>
      <c r="X270" s="567"/>
      <c r="Y270" s="567"/>
      <c r="Z270" s="567"/>
      <c r="AA270" s="567"/>
      <c r="AB270" s="567"/>
    </row>
    <row r="271" spans="1:28" x14ac:dyDescent="0.2">
      <c r="A271" s="567"/>
      <c r="B271" s="567"/>
      <c r="C271" s="567"/>
      <c r="D271" s="567"/>
      <c r="E271" s="567"/>
      <c r="F271" s="567"/>
      <c r="G271" s="567"/>
      <c r="H271" s="567"/>
      <c r="I271" s="567"/>
      <c r="J271" s="567"/>
      <c r="K271" s="567"/>
      <c r="L271" s="567"/>
      <c r="M271" s="567"/>
      <c r="N271" s="567"/>
      <c r="O271" s="567"/>
      <c r="P271" s="567"/>
      <c r="Q271" s="567"/>
      <c r="R271" s="567"/>
      <c r="S271" s="567"/>
      <c r="T271" s="567"/>
      <c r="U271" s="567"/>
      <c r="V271" s="567"/>
      <c r="W271" s="567"/>
      <c r="X271" s="567"/>
      <c r="Y271" s="567"/>
      <c r="Z271" s="567"/>
      <c r="AA271" s="567"/>
      <c r="AB271" s="567"/>
    </row>
    <row r="272" spans="1:28" x14ac:dyDescent="0.2">
      <c r="A272" s="567"/>
      <c r="B272" s="567"/>
      <c r="C272" s="567"/>
      <c r="D272" s="567"/>
      <c r="E272" s="567"/>
      <c r="F272" s="567"/>
      <c r="G272" s="567"/>
      <c r="H272" s="567"/>
      <c r="I272" s="567"/>
      <c r="J272" s="567"/>
      <c r="K272" s="567"/>
      <c r="L272" s="567"/>
      <c r="M272" s="567"/>
      <c r="N272" s="567"/>
      <c r="O272" s="567"/>
      <c r="P272" s="567"/>
      <c r="Q272" s="567"/>
      <c r="R272" s="567"/>
      <c r="S272" s="567"/>
      <c r="T272" s="567"/>
      <c r="U272" s="567"/>
      <c r="V272" s="567"/>
      <c r="W272" s="567"/>
      <c r="X272" s="567"/>
      <c r="Y272" s="567"/>
      <c r="Z272" s="567"/>
      <c r="AA272" s="567"/>
      <c r="AB272" s="567"/>
    </row>
    <row r="273" spans="1:28" x14ac:dyDescent="0.2">
      <c r="A273" s="567"/>
      <c r="B273" s="567"/>
      <c r="C273" s="567"/>
      <c r="D273" s="567"/>
      <c r="E273" s="567"/>
      <c r="F273" s="567"/>
      <c r="G273" s="567"/>
      <c r="H273" s="567"/>
      <c r="I273" s="567"/>
      <c r="J273" s="567"/>
      <c r="K273" s="567"/>
      <c r="L273" s="567"/>
      <c r="M273" s="567"/>
      <c r="N273" s="567"/>
      <c r="O273" s="567"/>
      <c r="P273" s="567"/>
      <c r="Q273" s="567"/>
      <c r="R273" s="567"/>
      <c r="S273" s="567"/>
      <c r="T273" s="567"/>
      <c r="U273" s="567"/>
      <c r="V273" s="567"/>
      <c r="W273" s="567"/>
      <c r="X273" s="567"/>
      <c r="Y273" s="567"/>
      <c r="Z273" s="567"/>
      <c r="AA273" s="567"/>
      <c r="AB273" s="567"/>
    </row>
    <row r="274" spans="1:28" x14ac:dyDescent="0.2">
      <c r="A274" s="567"/>
      <c r="B274" s="567"/>
      <c r="C274" s="567"/>
      <c r="D274" s="567"/>
      <c r="E274" s="567"/>
      <c r="F274" s="567"/>
      <c r="G274" s="567"/>
      <c r="H274" s="567"/>
      <c r="I274" s="567"/>
      <c r="J274" s="567"/>
      <c r="K274" s="567"/>
      <c r="L274" s="567"/>
      <c r="M274" s="567"/>
      <c r="N274" s="567"/>
      <c r="O274" s="567"/>
      <c r="P274" s="567"/>
      <c r="Q274" s="567"/>
      <c r="R274" s="567"/>
      <c r="S274" s="567"/>
      <c r="T274" s="567"/>
      <c r="U274" s="567"/>
      <c r="V274" s="567"/>
      <c r="W274" s="567"/>
      <c r="X274" s="567"/>
      <c r="Y274" s="567"/>
      <c r="Z274" s="567"/>
      <c r="AA274" s="567"/>
      <c r="AB274" s="567"/>
    </row>
    <row r="275" spans="1:28" x14ac:dyDescent="0.2">
      <c r="A275" s="567"/>
      <c r="B275" s="567"/>
      <c r="C275" s="567"/>
      <c r="D275" s="567"/>
      <c r="E275" s="567"/>
      <c r="F275" s="567"/>
      <c r="G275" s="567"/>
      <c r="H275" s="567"/>
      <c r="I275" s="567"/>
      <c r="J275" s="567"/>
      <c r="K275" s="567"/>
      <c r="L275" s="567"/>
      <c r="M275" s="567"/>
      <c r="N275" s="567"/>
      <c r="O275" s="567"/>
      <c r="P275" s="567"/>
      <c r="Q275" s="567"/>
      <c r="R275" s="567"/>
      <c r="S275" s="567"/>
      <c r="T275" s="567"/>
      <c r="U275" s="567"/>
      <c r="V275" s="567"/>
      <c r="W275" s="567"/>
      <c r="X275" s="567"/>
      <c r="Y275" s="567"/>
      <c r="Z275" s="567"/>
      <c r="AA275" s="567"/>
      <c r="AB275" s="567"/>
    </row>
    <row r="276" spans="1:28" x14ac:dyDescent="0.2">
      <c r="A276" s="567"/>
      <c r="B276" s="567"/>
      <c r="C276" s="567"/>
      <c r="D276" s="567"/>
      <c r="E276" s="567"/>
      <c r="F276" s="567"/>
      <c r="G276" s="567"/>
      <c r="H276" s="567"/>
      <c r="I276" s="567"/>
      <c r="J276" s="567"/>
      <c r="K276" s="567"/>
      <c r="L276" s="567"/>
      <c r="M276" s="567"/>
      <c r="N276" s="567"/>
      <c r="O276" s="567"/>
      <c r="P276" s="567"/>
      <c r="Q276" s="567"/>
      <c r="R276" s="567"/>
      <c r="S276" s="567"/>
      <c r="T276" s="567"/>
      <c r="U276" s="567"/>
      <c r="V276" s="567"/>
      <c r="W276" s="567"/>
      <c r="X276" s="567"/>
      <c r="Y276" s="567"/>
      <c r="Z276" s="567"/>
      <c r="AA276" s="567"/>
      <c r="AB276" s="567"/>
    </row>
    <row r="277" spans="1:28" x14ac:dyDescent="0.2">
      <c r="A277" s="567"/>
      <c r="B277" s="567"/>
      <c r="C277" s="567"/>
      <c r="D277" s="567"/>
      <c r="E277" s="567"/>
      <c r="F277" s="567"/>
      <c r="G277" s="567"/>
      <c r="H277" s="567"/>
      <c r="I277" s="567"/>
      <c r="J277" s="567"/>
      <c r="K277" s="567"/>
      <c r="L277" s="567"/>
      <c r="M277" s="567"/>
      <c r="N277" s="567"/>
      <c r="O277" s="567"/>
      <c r="P277" s="567"/>
      <c r="Q277" s="567"/>
      <c r="R277" s="567"/>
      <c r="S277" s="567"/>
      <c r="T277" s="567"/>
      <c r="U277" s="567"/>
      <c r="V277" s="567"/>
      <c r="W277" s="567"/>
      <c r="X277" s="567"/>
      <c r="Y277" s="567"/>
      <c r="Z277" s="567"/>
      <c r="AA277" s="567"/>
      <c r="AB277" s="567"/>
    </row>
    <row r="278" spans="1:28" x14ac:dyDescent="0.2">
      <c r="A278" s="567"/>
      <c r="B278" s="567"/>
      <c r="C278" s="567"/>
      <c r="D278" s="567"/>
      <c r="E278" s="567"/>
      <c r="F278" s="567"/>
      <c r="G278" s="567"/>
      <c r="H278" s="567"/>
      <c r="I278" s="567"/>
      <c r="J278" s="567"/>
      <c r="K278" s="567"/>
      <c r="L278" s="567"/>
      <c r="M278" s="567"/>
      <c r="N278" s="567"/>
      <c r="O278" s="567"/>
      <c r="P278" s="567"/>
      <c r="Q278" s="567"/>
      <c r="R278" s="567"/>
      <c r="S278" s="567"/>
      <c r="T278" s="567"/>
      <c r="U278" s="567"/>
      <c r="V278" s="567"/>
      <c r="W278" s="567"/>
      <c r="X278" s="567"/>
      <c r="Y278" s="567"/>
      <c r="Z278" s="567"/>
      <c r="AA278" s="567"/>
      <c r="AB278" s="567"/>
    </row>
    <row r="279" spans="1:28" x14ac:dyDescent="0.2">
      <c r="A279" s="567"/>
      <c r="B279" s="567"/>
      <c r="C279" s="567"/>
      <c r="D279" s="567"/>
      <c r="E279" s="567"/>
      <c r="F279" s="567"/>
      <c r="G279" s="567"/>
      <c r="H279" s="567"/>
      <c r="I279" s="567"/>
      <c r="J279" s="567"/>
      <c r="K279" s="567"/>
      <c r="L279" s="567"/>
      <c r="M279" s="567"/>
      <c r="N279" s="567"/>
      <c r="O279" s="567"/>
      <c r="P279" s="567"/>
      <c r="Q279" s="567"/>
      <c r="R279" s="567"/>
      <c r="S279" s="567"/>
      <c r="T279" s="567"/>
      <c r="U279" s="567"/>
      <c r="V279" s="567"/>
      <c r="W279" s="567"/>
      <c r="X279" s="567"/>
      <c r="Y279" s="567"/>
      <c r="Z279" s="567"/>
      <c r="AA279" s="567"/>
      <c r="AB279" s="567"/>
    </row>
    <row r="280" spans="1:28" x14ac:dyDescent="0.2">
      <c r="A280" s="567"/>
      <c r="B280" s="567"/>
      <c r="C280" s="567"/>
      <c r="D280" s="567"/>
      <c r="E280" s="567"/>
      <c r="F280" s="567"/>
      <c r="G280" s="567"/>
      <c r="H280" s="567"/>
      <c r="I280" s="567"/>
      <c r="J280" s="567"/>
      <c r="K280" s="567"/>
      <c r="L280" s="567"/>
      <c r="M280" s="567"/>
      <c r="N280" s="567"/>
      <c r="O280" s="567"/>
      <c r="P280" s="567"/>
      <c r="Q280" s="567"/>
      <c r="R280" s="567"/>
      <c r="S280" s="567"/>
      <c r="T280" s="567"/>
      <c r="U280" s="567"/>
      <c r="V280" s="567"/>
      <c r="W280" s="567"/>
      <c r="X280" s="567"/>
      <c r="Y280" s="567"/>
      <c r="Z280" s="567"/>
      <c r="AA280" s="567"/>
      <c r="AB280" s="567"/>
    </row>
    <row r="281" spans="1:28" x14ac:dyDescent="0.2">
      <c r="A281" s="567"/>
      <c r="B281" s="567"/>
      <c r="C281" s="567"/>
      <c r="D281" s="567"/>
      <c r="E281" s="567"/>
      <c r="F281" s="567"/>
      <c r="G281" s="567"/>
      <c r="H281" s="567"/>
      <c r="I281" s="567"/>
      <c r="J281" s="567"/>
      <c r="K281" s="567"/>
      <c r="L281" s="567"/>
      <c r="M281" s="567"/>
      <c r="N281" s="567"/>
      <c r="O281" s="567"/>
      <c r="P281" s="567"/>
      <c r="Q281" s="567"/>
      <c r="R281" s="567"/>
      <c r="S281" s="567"/>
      <c r="T281" s="567"/>
      <c r="U281" s="567"/>
      <c r="V281" s="567"/>
      <c r="W281" s="567"/>
      <c r="X281" s="567"/>
      <c r="Y281" s="567"/>
      <c r="Z281" s="567"/>
      <c r="AA281" s="567"/>
      <c r="AB281" s="567"/>
    </row>
    <row r="282" spans="1:28" x14ac:dyDescent="0.2">
      <c r="A282" s="567"/>
      <c r="B282" s="567"/>
      <c r="C282" s="567"/>
      <c r="D282" s="567"/>
      <c r="E282" s="567"/>
      <c r="F282" s="567"/>
      <c r="G282" s="567"/>
      <c r="H282" s="567"/>
      <c r="I282" s="567"/>
      <c r="J282" s="567"/>
      <c r="K282" s="567"/>
      <c r="L282" s="567"/>
      <c r="M282" s="567"/>
      <c r="N282" s="567"/>
      <c r="O282" s="567"/>
      <c r="P282" s="567"/>
      <c r="Q282" s="567"/>
      <c r="R282" s="567"/>
      <c r="S282" s="567"/>
      <c r="T282" s="567"/>
      <c r="U282" s="567"/>
      <c r="V282" s="567"/>
      <c r="W282" s="567"/>
      <c r="X282" s="567"/>
      <c r="Y282" s="567"/>
      <c r="Z282" s="567"/>
      <c r="AA282" s="567"/>
      <c r="AB282" s="567"/>
    </row>
    <row r="283" spans="1:28" x14ac:dyDescent="0.2">
      <c r="A283" s="567"/>
      <c r="B283" s="567"/>
      <c r="C283" s="567"/>
      <c r="D283" s="567"/>
      <c r="E283" s="567"/>
      <c r="F283" s="567"/>
      <c r="G283" s="567"/>
      <c r="H283" s="567"/>
      <c r="I283" s="567"/>
      <c r="J283" s="567"/>
      <c r="K283" s="567"/>
      <c r="L283" s="567"/>
      <c r="M283" s="567"/>
      <c r="N283" s="567"/>
      <c r="O283" s="567"/>
      <c r="P283" s="567"/>
      <c r="Q283" s="567"/>
      <c r="R283" s="567"/>
      <c r="S283" s="567"/>
      <c r="T283" s="567"/>
      <c r="U283" s="567"/>
      <c r="V283" s="567"/>
      <c r="W283" s="567"/>
      <c r="X283" s="567"/>
      <c r="Y283" s="567"/>
      <c r="Z283" s="567"/>
      <c r="AA283" s="567"/>
      <c r="AB283" s="567"/>
    </row>
    <row r="284" spans="1:28" x14ac:dyDescent="0.2">
      <c r="A284" s="567"/>
      <c r="B284" s="567"/>
      <c r="C284" s="567"/>
      <c r="D284" s="567"/>
      <c r="E284" s="567"/>
      <c r="F284" s="567"/>
      <c r="G284" s="567"/>
      <c r="H284" s="567"/>
      <c r="I284" s="567"/>
      <c r="J284" s="567"/>
      <c r="K284" s="567"/>
      <c r="L284" s="567"/>
      <c r="M284" s="567"/>
      <c r="N284" s="567"/>
      <c r="O284" s="567"/>
      <c r="P284" s="567"/>
      <c r="Q284" s="567"/>
      <c r="R284" s="567"/>
      <c r="S284" s="567"/>
      <c r="T284" s="567"/>
      <c r="U284" s="567"/>
      <c r="V284" s="567"/>
      <c r="W284" s="567"/>
      <c r="X284" s="567"/>
      <c r="Y284" s="567"/>
      <c r="Z284" s="567"/>
      <c r="AA284" s="567"/>
      <c r="AB284" s="567"/>
    </row>
    <row r="285" spans="1:28" x14ac:dyDescent="0.2">
      <c r="A285" s="567"/>
      <c r="B285" s="567"/>
      <c r="C285" s="567"/>
      <c r="D285" s="567"/>
      <c r="E285" s="567"/>
      <c r="F285" s="567"/>
      <c r="G285" s="567"/>
      <c r="H285" s="567"/>
      <c r="I285" s="567"/>
      <c r="J285" s="567"/>
      <c r="K285" s="567"/>
      <c r="L285" s="567"/>
      <c r="M285" s="567"/>
      <c r="N285" s="567"/>
      <c r="O285" s="567"/>
      <c r="P285" s="567"/>
      <c r="Q285" s="567"/>
      <c r="R285" s="567"/>
      <c r="S285" s="567"/>
      <c r="T285" s="567"/>
      <c r="U285" s="567"/>
      <c r="V285" s="567"/>
      <c r="W285" s="567"/>
      <c r="X285" s="567"/>
      <c r="Y285" s="567"/>
      <c r="Z285" s="567"/>
      <c r="AA285" s="567"/>
      <c r="AB285" s="567"/>
    </row>
    <row r="286" spans="1:28" x14ac:dyDescent="0.2">
      <c r="A286" s="567"/>
      <c r="B286" s="567"/>
      <c r="C286" s="567"/>
      <c r="D286" s="567"/>
      <c r="E286" s="567"/>
      <c r="F286" s="567"/>
      <c r="G286" s="567"/>
      <c r="H286" s="567"/>
      <c r="I286" s="567"/>
      <c r="J286" s="567"/>
      <c r="K286" s="567"/>
      <c r="L286" s="567"/>
      <c r="M286" s="567"/>
      <c r="N286" s="567"/>
      <c r="O286" s="567"/>
      <c r="P286" s="567"/>
      <c r="Q286" s="567"/>
      <c r="R286" s="567"/>
      <c r="S286" s="567"/>
      <c r="T286" s="567"/>
      <c r="U286" s="567"/>
      <c r="V286" s="567"/>
      <c r="W286" s="567"/>
      <c r="X286" s="567"/>
      <c r="Y286" s="567"/>
      <c r="Z286" s="567"/>
      <c r="AA286" s="567"/>
      <c r="AB286" s="567"/>
    </row>
    <row r="287" spans="1:28" x14ac:dyDescent="0.2">
      <c r="A287" s="567"/>
      <c r="B287" s="567"/>
      <c r="C287" s="567"/>
      <c r="D287" s="567"/>
      <c r="E287" s="567"/>
      <c r="F287" s="567"/>
      <c r="G287" s="567"/>
      <c r="H287" s="567"/>
      <c r="I287" s="567"/>
      <c r="J287" s="567"/>
      <c r="K287" s="567"/>
      <c r="L287" s="567"/>
      <c r="M287" s="567"/>
      <c r="N287" s="567"/>
      <c r="O287" s="567"/>
      <c r="P287" s="567"/>
      <c r="Q287" s="567"/>
      <c r="R287" s="567"/>
      <c r="S287" s="567"/>
      <c r="T287" s="567"/>
      <c r="U287" s="567"/>
      <c r="V287" s="567"/>
      <c r="W287" s="567"/>
      <c r="X287" s="567"/>
      <c r="Y287" s="567"/>
      <c r="Z287" s="567"/>
      <c r="AA287" s="567"/>
      <c r="AB287" s="567"/>
    </row>
    <row r="288" spans="1:28" x14ac:dyDescent="0.2">
      <c r="A288" s="567"/>
      <c r="B288" s="567"/>
      <c r="C288" s="567"/>
      <c r="D288" s="567"/>
      <c r="E288" s="567"/>
      <c r="F288" s="567"/>
      <c r="G288" s="567"/>
      <c r="H288" s="567"/>
      <c r="I288" s="567"/>
      <c r="J288" s="567"/>
      <c r="K288" s="567"/>
      <c r="L288" s="567"/>
      <c r="M288" s="567"/>
      <c r="N288" s="567"/>
      <c r="O288" s="567"/>
      <c r="P288" s="567"/>
      <c r="Q288" s="567"/>
      <c r="R288" s="567"/>
      <c r="S288" s="567"/>
      <c r="T288" s="567"/>
      <c r="U288" s="567"/>
      <c r="V288" s="567"/>
      <c r="W288" s="567"/>
      <c r="X288" s="567"/>
      <c r="Y288" s="567"/>
      <c r="Z288" s="567"/>
      <c r="AA288" s="567"/>
      <c r="AB288" s="567"/>
    </row>
    <row r="289" spans="1:28" x14ac:dyDescent="0.2">
      <c r="A289" s="567"/>
      <c r="B289" s="567"/>
      <c r="C289" s="567"/>
      <c r="D289" s="567"/>
      <c r="E289" s="567"/>
      <c r="F289" s="567"/>
      <c r="G289" s="567"/>
      <c r="H289" s="567"/>
      <c r="I289" s="567"/>
      <c r="J289" s="567"/>
      <c r="K289" s="567"/>
      <c r="L289" s="567"/>
      <c r="M289" s="567"/>
      <c r="N289" s="567"/>
      <c r="O289" s="567"/>
      <c r="P289" s="567"/>
      <c r="Q289" s="567"/>
      <c r="R289" s="567"/>
      <c r="S289" s="567"/>
      <c r="T289" s="567"/>
      <c r="U289" s="567"/>
      <c r="V289" s="567"/>
      <c r="W289" s="567"/>
      <c r="X289" s="567"/>
      <c r="Y289" s="567"/>
      <c r="Z289" s="567"/>
      <c r="AA289" s="567"/>
      <c r="AB289" s="567"/>
    </row>
    <row r="290" spans="1:28" x14ac:dyDescent="0.2">
      <c r="A290" s="567"/>
      <c r="B290" s="567"/>
      <c r="C290" s="567"/>
      <c r="D290" s="567"/>
      <c r="E290" s="567"/>
      <c r="F290" s="567"/>
      <c r="G290" s="567"/>
      <c r="H290" s="567"/>
      <c r="I290" s="567"/>
      <c r="J290" s="567"/>
      <c r="K290" s="567"/>
      <c r="L290" s="567"/>
      <c r="M290" s="567"/>
      <c r="N290" s="567"/>
      <c r="O290" s="567"/>
      <c r="P290" s="567"/>
      <c r="Q290" s="567"/>
      <c r="R290" s="567"/>
      <c r="S290" s="567"/>
      <c r="T290" s="567"/>
      <c r="U290" s="567"/>
      <c r="V290" s="567"/>
      <c r="W290" s="567"/>
      <c r="X290" s="567"/>
      <c r="Y290" s="567"/>
      <c r="Z290" s="567"/>
      <c r="AA290" s="567"/>
      <c r="AB290" s="567"/>
    </row>
    <row r="291" spans="1:28" x14ac:dyDescent="0.2">
      <c r="A291" s="567"/>
      <c r="B291" s="567"/>
      <c r="C291" s="567"/>
      <c r="D291" s="567"/>
      <c r="E291" s="567"/>
      <c r="F291" s="567"/>
      <c r="G291" s="567"/>
      <c r="H291" s="567"/>
      <c r="I291" s="567"/>
      <c r="J291" s="567"/>
      <c r="K291" s="567"/>
      <c r="L291" s="567"/>
      <c r="M291" s="567"/>
      <c r="N291" s="567"/>
      <c r="O291" s="567"/>
      <c r="P291" s="567"/>
      <c r="Q291" s="567"/>
      <c r="R291" s="567"/>
      <c r="S291" s="567"/>
      <c r="T291" s="567"/>
      <c r="U291" s="567"/>
      <c r="V291" s="567"/>
      <c r="W291" s="567"/>
      <c r="X291" s="567"/>
      <c r="Y291" s="567"/>
      <c r="Z291" s="567"/>
      <c r="AA291" s="567"/>
      <c r="AB291" s="567"/>
    </row>
    <row r="292" spans="1:28" x14ac:dyDescent="0.2">
      <c r="A292" s="567"/>
      <c r="B292" s="567"/>
      <c r="C292" s="567"/>
      <c r="D292" s="567"/>
      <c r="E292" s="567"/>
      <c r="F292" s="567"/>
      <c r="G292" s="567"/>
      <c r="H292" s="567"/>
      <c r="I292" s="567"/>
      <c r="J292" s="567"/>
      <c r="K292" s="567"/>
      <c r="L292" s="567"/>
      <c r="M292" s="567"/>
      <c r="N292" s="567"/>
      <c r="O292" s="567"/>
      <c r="P292" s="567"/>
      <c r="Q292" s="567"/>
      <c r="R292" s="567"/>
      <c r="S292" s="567"/>
      <c r="T292" s="567"/>
      <c r="U292" s="567"/>
      <c r="V292" s="567"/>
      <c r="W292" s="567"/>
      <c r="X292" s="567"/>
      <c r="Y292" s="567"/>
      <c r="Z292" s="567"/>
      <c r="AA292" s="567"/>
      <c r="AB292" s="567"/>
    </row>
    <row r="293" spans="1:28" x14ac:dyDescent="0.2">
      <c r="A293" s="567"/>
      <c r="B293" s="567"/>
      <c r="C293" s="567"/>
      <c r="D293" s="567"/>
      <c r="E293" s="567"/>
      <c r="F293" s="567"/>
      <c r="G293" s="567"/>
      <c r="H293" s="567"/>
      <c r="I293" s="567"/>
      <c r="J293" s="567"/>
      <c r="K293" s="567"/>
      <c r="L293" s="567"/>
      <c r="M293" s="567"/>
      <c r="N293" s="567"/>
      <c r="O293" s="567"/>
      <c r="P293" s="567"/>
      <c r="Q293" s="567"/>
      <c r="R293" s="567"/>
      <c r="S293" s="567"/>
      <c r="T293" s="567"/>
      <c r="U293" s="567"/>
      <c r="V293" s="567"/>
      <c r="W293" s="567"/>
      <c r="X293" s="567"/>
      <c r="Y293" s="567"/>
      <c r="Z293" s="567"/>
      <c r="AA293" s="567"/>
      <c r="AB293" s="567"/>
    </row>
    <row r="294" spans="1:28" x14ac:dyDescent="0.2">
      <c r="A294" s="567"/>
      <c r="B294" s="567"/>
      <c r="C294" s="567"/>
      <c r="D294" s="567"/>
      <c r="E294" s="567"/>
      <c r="F294" s="567"/>
      <c r="G294" s="567"/>
      <c r="H294" s="567"/>
      <c r="I294" s="567"/>
      <c r="J294" s="567"/>
      <c r="K294" s="567"/>
      <c r="L294" s="567"/>
      <c r="M294" s="567"/>
      <c r="N294" s="567"/>
      <c r="O294" s="567"/>
      <c r="P294" s="567"/>
      <c r="Q294" s="567"/>
      <c r="R294" s="567"/>
      <c r="S294" s="567"/>
      <c r="T294" s="567"/>
      <c r="U294" s="567"/>
      <c r="V294" s="567"/>
      <c r="W294" s="567"/>
      <c r="X294" s="567"/>
      <c r="Y294" s="567"/>
      <c r="Z294" s="567"/>
      <c r="AA294" s="567"/>
      <c r="AB294" s="567"/>
    </row>
    <row r="295" spans="1:28" x14ac:dyDescent="0.2">
      <c r="A295" s="567"/>
      <c r="B295" s="567"/>
      <c r="C295" s="567"/>
      <c r="D295" s="567"/>
      <c r="E295" s="567"/>
      <c r="F295" s="567"/>
      <c r="G295" s="567"/>
      <c r="H295" s="567"/>
      <c r="I295" s="567"/>
      <c r="J295" s="567"/>
      <c r="K295" s="567"/>
      <c r="L295" s="567"/>
      <c r="M295" s="567"/>
      <c r="N295" s="567"/>
      <c r="O295" s="567"/>
      <c r="P295" s="567"/>
      <c r="Q295" s="567"/>
      <c r="R295" s="567"/>
      <c r="S295" s="567"/>
      <c r="T295" s="567"/>
      <c r="U295" s="567"/>
      <c r="V295" s="567"/>
      <c r="W295" s="567"/>
      <c r="X295" s="567"/>
      <c r="Y295" s="567"/>
      <c r="Z295" s="567"/>
      <c r="AA295" s="567"/>
      <c r="AB295" s="567"/>
    </row>
    <row r="296" spans="1:28" x14ac:dyDescent="0.2">
      <c r="A296" s="567"/>
      <c r="B296" s="567"/>
      <c r="C296" s="567"/>
      <c r="D296" s="567"/>
      <c r="E296" s="567"/>
      <c r="F296" s="567"/>
      <c r="G296" s="567"/>
      <c r="H296" s="567"/>
      <c r="I296" s="567"/>
      <c r="J296" s="567"/>
      <c r="K296" s="567"/>
      <c r="L296" s="567"/>
      <c r="M296" s="567"/>
      <c r="N296" s="567"/>
      <c r="O296" s="567"/>
      <c r="P296" s="567"/>
      <c r="Q296" s="567"/>
      <c r="R296" s="567"/>
      <c r="S296" s="567"/>
      <c r="T296" s="567"/>
      <c r="U296" s="567"/>
      <c r="V296" s="567"/>
      <c r="W296" s="567"/>
      <c r="X296" s="567"/>
      <c r="Y296" s="567"/>
      <c r="Z296" s="567"/>
      <c r="AA296" s="567"/>
      <c r="AB296" s="567"/>
    </row>
    <row r="297" spans="1:28" x14ac:dyDescent="0.2">
      <c r="A297" s="567"/>
      <c r="B297" s="567"/>
      <c r="C297" s="567"/>
      <c r="D297" s="567"/>
      <c r="E297" s="567"/>
      <c r="F297" s="567"/>
      <c r="G297" s="567"/>
      <c r="H297" s="567"/>
      <c r="I297" s="567"/>
      <c r="J297" s="567"/>
      <c r="K297" s="567"/>
      <c r="L297" s="567"/>
      <c r="M297" s="567"/>
      <c r="N297" s="567"/>
      <c r="O297" s="567"/>
      <c r="P297" s="567"/>
      <c r="Q297" s="567"/>
      <c r="R297" s="567"/>
      <c r="S297" s="567"/>
      <c r="T297" s="567"/>
      <c r="U297" s="567"/>
      <c r="V297" s="567"/>
      <c r="W297" s="567"/>
      <c r="X297" s="567"/>
      <c r="Y297" s="567"/>
      <c r="Z297" s="567"/>
      <c r="AA297" s="567"/>
      <c r="AB297" s="567"/>
    </row>
    <row r="298" spans="1:28" x14ac:dyDescent="0.2">
      <c r="A298" s="567"/>
      <c r="B298" s="567"/>
      <c r="C298" s="567"/>
      <c r="D298" s="567"/>
      <c r="E298" s="567"/>
      <c r="F298" s="567"/>
      <c r="G298" s="567"/>
      <c r="H298" s="567"/>
      <c r="I298" s="567"/>
      <c r="J298" s="567"/>
      <c r="K298" s="567"/>
      <c r="L298" s="567"/>
      <c r="M298" s="567"/>
      <c r="N298" s="567"/>
      <c r="O298" s="567"/>
      <c r="P298" s="567"/>
      <c r="Q298" s="567"/>
      <c r="R298" s="567"/>
      <c r="S298" s="567"/>
      <c r="T298" s="567"/>
      <c r="U298" s="567"/>
      <c r="V298" s="567"/>
      <c r="W298" s="567"/>
      <c r="X298" s="567"/>
      <c r="Y298" s="567"/>
      <c r="Z298" s="567"/>
      <c r="AA298" s="567"/>
      <c r="AB298" s="567"/>
    </row>
    <row r="299" spans="1:28" x14ac:dyDescent="0.2">
      <c r="A299" s="567"/>
      <c r="B299" s="567"/>
      <c r="C299" s="567"/>
      <c r="D299" s="567"/>
      <c r="E299" s="567"/>
      <c r="F299" s="567"/>
      <c r="G299" s="567"/>
      <c r="H299" s="567"/>
      <c r="I299" s="567"/>
      <c r="J299" s="567"/>
      <c r="K299" s="567"/>
      <c r="L299" s="567"/>
      <c r="M299" s="567"/>
      <c r="N299" s="567"/>
      <c r="O299" s="567"/>
      <c r="P299" s="567"/>
      <c r="Q299" s="567"/>
      <c r="R299" s="567"/>
      <c r="S299" s="567"/>
      <c r="T299" s="567"/>
      <c r="U299" s="567"/>
      <c r="V299" s="567"/>
      <c r="W299" s="567"/>
      <c r="X299" s="567"/>
      <c r="Y299" s="567"/>
      <c r="Z299" s="567"/>
      <c r="AA299" s="567"/>
      <c r="AB299" s="567"/>
    </row>
    <row r="300" spans="1:28" x14ac:dyDescent="0.2">
      <c r="A300" s="567"/>
      <c r="B300" s="567"/>
      <c r="C300" s="567"/>
      <c r="D300" s="567"/>
      <c r="E300" s="567"/>
      <c r="F300" s="567"/>
      <c r="G300" s="567"/>
      <c r="H300" s="567"/>
      <c r="I300" s="567"/>
      <c r="J300" s="567"/>
      <c r="K300" s="567"/>
      <c r="L300" s="567"/>
      <c r="M300" s="567"/>
      <c r="N300" s="567"/>
      <c r="O300" s="567"/>
      <c r="P300" s="567"/>
      <c r="Q300" s="567"/>
      <c r="R300" s="567"/>
      <c r="S300" s="567"/>
      <c r="T300" s="567"/>
      <c r="U300" s="567"/>
      <c r="V300" s="567"/>
      <c r="W300" s="567"/>
      <c r="X300" s="567"/>
      <c r="Y300" s="567"/>
      <c r="Z300" s="567"/>
      <c r="AA300" s="567"/>
      <c r="AB300" s="567"/>
    </row>
    <row r="301" spans="1:28" x14ac:dyDescent="0.2">
      <c r="A301" s="567"/>
      <c r="B301" s="567"/>
      <c r="C301" s="567"/>
      <c r="D301" s="567"/>
      <c r="E301" s="567"/>
      <c r="F301" s="567"/>
      <c r="G301" s="567"/>
      <c r="H301" s="567"/>
      <c r="I301" s="567"/>
      <c r="J301" s="567"/>
      <c r="K301" s="567"/>
      <c r="L301" s="567"/>
      <c r="M301" s="567"/>
      <c r="N301" s="567"/>
      <c r="O301" s="567"/>
      <c r="P301" s="567"/>
      <c r="Q301" s="567"/>
      <c r="R301" s="567"/>
      <c r="S301" s="567"/>
      <c r="T301" s="567"/>
      <c r="U301" s="567"/>
      <c r="V301" s="567"/>
      <c r="W301" s="567"/>
      <c r="X301" s="567"/>
      <c r="Y301" s="567"/>
      <c r="Z301" s="567"/>
      <c r="AA301" s="567"/>
      <c r="AB301" s="567"/>
    </row>
    <row r="302" spans="1:28" x14ac:dyDescent="0.2">
      <c r="A302" s="567"/>
      <c r="B302" s="567"/>
      <c r="C302" s="567"/>
      <c r="D302" s="567"/>
      <c r="E302" s="567"/>
      <c r="F302" s="567"/>
      <c r="G302" s="567"/>
      <c r="H302" s="567"/>
      <c r="I302" s="567"/>
      <c r="J302" s="567"/>
      <c r="K302" s="567"/>
      <c r="L302" s="567"/>
      <c r="M302" s="567"/>
      <c r="N302" s="567"/>
      <c r="O302" s="567"/>
      <c r="P302" s="567"/>
      <c r="Q302" s="567"/>
      <c r="R302" s="567"/>
      <c r="S302" s="567"/>
      <c r="T302" s="567"/>
      <c r="U302" s="567"/>
      <c r="V302" s="567"/>
      <c r="W302" s="567"/>
      <c r="X302" s="567"/>
      <c r="Y302" s="567"/>
      <c r="Z302" s="567"/>
      <c r="AA302" s="567"/>
      <c r="AB302" s="567"/>
    </row>
    <row r="303" spans="1:28" x14ac:dyDescent="0.2">
      <c r="A303" s="567"/>
      <c r="B303" s="567"/>
      <c r="C303" s="567"/>
      <c r="D303" s="567"/>
      <c r="E303" s="567"/>
      <c r="F303" s="567"/>
      <c r="G303" s="567"/>
      <c r="H303" s="567"/>
      <c r="I303" s="567"/>
      <c r="J303" s="567"/>
      <c r="K303" s="567"/>
      <c r="L303" s="567"/>
      <c r="M303" s="567"/>
      <c r="N303" s="567"/>
      <c r="O303" s="567"/>
      <c r="P303" s="567"/>
      <c r="Q303" s="567"/>
      <c r="R303" s="567"/>
      <c r="S303" s="567"/>
      <c r="T303" s="567"/>
      <c r="U303" s="567"/>
      <c r="V303" s="567"/>
      <c r="W303" s="567"/>
      <c r="X303" s="567"/>
      <c r="Y303" s="567"/>
      <c r="Z303" s="567"/>
      <c r="AA303" s="567"/>
      <c r="AB303" s="567"/>
    </row>
    <row r="304" spans="1:28" x14ac:dyDescent="0.2">
      <c r="A304" s="567"/>
      <c r="B304" s="567"/>
      <c r="C304" s="567"/>
      <c r="D304" s="567"/>
      <c r="E304" s="567"/>
      <c r="F304" s="567"/>
      <c r="G304" s="567"/>
      <c r="H304" s="567"/>
      <c r="I304" s="567"/>
      <c r="J304" s="567"/>
      <c r="K304" s="567"/>
      <c r="L304" s="567"/>
      <c r="M304" s="567"/>
      <c r="N304" s="567"/>
      <c r="O304" s="567"/>
      <c r="P304" s="567"/>
      <c r="Q304" s="567"/>
      <c r="R304" s="567"/>
      <c r="S304" s="567"/>
      <c r="T304" s="567"/>
      <c r="U304" s="567"/>
      <c r="V304" s="567"/>
      <c r="W304" s="567"/>
      <c r="X304" s="567"/>
      <c r="Y304" s="567"/>
      <c r="Z304" s="567"/>
      <c r="AA304" s="567"/>
      <c r="AB304" s="567"/>
    </row>
    <row r="305" spans="1:28" x14ac:dyDescent="0.2">
      <c r="A305" s="567"/>
      <c r="B305" s="567"/>
      <c r="C305" s="567"/>
      <c r="D305" s="567"/>
      <c r="E305" s="567"/>
      <c r="F305" s="567"/>
      <c r="G305" s="567"/>
      <c r="H305" s="567"/>
      <c r="I305" s="567"/>
      <c r="J305" s="567"/>
      <c r="K305" s="567"/>
      <c r="L305" s="567"/>
      <c r="M305" s="567"/>
      <c r="N305" s="567"/>
      <c r="O305" s="567"/>
      <c r="P305" s="567"/>
      <c r="Q305" s="567"/>
      <c r="R305" s="567"/>
      <c r="S305" s="567"/>
      <c r="T305" s="567"/>
      <c r="U305" s="567"/>
      <c r="V305" s="567"/>
      <c r="W305" s="567"/>
      <c r="X305" s="567"/>
      <c r="Y305" s="567"/>
      <c r="Z305" s="567"/>
      <c r="AA305" s="567"/>
      <c r="AB305" s="567"/>
    </row>
    <row r="306" spans="1:28" x14ac:dyDescent="0.2">
      <c r="A306" s="567"/>
      <c r="B306" s="567"/>
      <c r="C306" s="567"/>
      <c r="D306" s="567"/>
      <c r="E306" s="567"/>
      <c r="F306" s="567"/>
      <c r="G306" s="567"/>
      <c r="H306" s="567"/>
      <c r="I306" s="567"/>
      <c r="J306" s="567"/>
      <c r="K306" s="567"/>
      <c r="L306" s="567"/>
      <c r="M306" s="567"/>
      <c r="N306" s="567"/>
      <c r="O306" s="567"/>
      <c r="P306" s="567"/>
      <c r="Q306" s="567"/>
      <c r="R306" s="567"/>
      <c r="S306" s="567"/>
      <c r="T306" s="567"/>
      <c r="U306" s="567"/>
      <c r="V306" s="567"/>
      <c r="W306" s="567"/>
      <c r="X306" s="567"/>
      <c r="Y306" s="567"/>
      <c r="Z306" s="567"/>
      <c r="AA306" s="567"/>
      <c r="AB306" s="567"/>
    </row>
    <row r="307" spans="1:28" x14ac:dyDescent="0.2">
      <c r="A307" s="567"/>
      <c r="B307" s="567"/>
      <c r="C307" s="567"/>
      <c r="D307" s="567"/>
      <c r="E307" s="567"/>
      <c r="F307" s="567"/>
      <c r="G307" s="567"/>
      <c r="H307" s="567"/>
      <c r="I307" s="567"/>
      <c r="J307" s="567"/>
      <c r="K307" s="567"/>
      <c r="L307" s="567"/>
      <c r="M307" s="567"/>
      <c r="N307" s="567"/>
      <c r="O307" s="567"/>
      <c r="P307" s="567"/>
      <c r="Q307" s="567"/>
      <c r="R307" s="567"/>
      <c r="S307" s="567"/>
      <c r="T307" s="567"/>
      <c r="U307" s="567"/>
      <c r="V307" s="567"/>
      <c r="W307" s="567"/>
      <c r="X307" s="567"/>
      <c r="Y307" s="567"/>
      <c r="Z307" s="567"/>
      <c r="AA307" s="567"/>
      <c r="AB307" s="567"/>
    </row>
    <row r="308" spans="1:28" x14ac:dyDescent="0.2">
      <c r="A308" s="567"/>
      <c r="B308" s="567"/>
      <c r="C308" s="567"/>
      <c r="D308" s="567"/>
      <c r="E308" s="567"/>
      <c r="F308" s="567"/>
      <c r="G308" s="567"/>
      <c r="H308" s="567"/>
      <c r="I308" s="567"/>
      <c r="J308" s="567"/>
      <c r="K308" s="567"/>
      <c r="L308" s="567"/>
      <c r="M308" s="567"/>
      <c r="N308" s="567"/>
      <c r="O308" s="567"/>
      <c r="P308" s="567"/>
      <c r="Q308" s="567"/>
      <c r="R308" s="567"/>
      <c r="S308" s="567"/>
      <c r="T308" s="567"/>
      <c r="U308" s="567"/>
      <c r="V308" s="567"/>
      <c r="W308" s="567"/>
      <c r="X308" s="567"/>
      <c r="Y308" s="567"/>
      <c r="Z308" s="567"/>
      <c r="AA308" s="567"/>
      <c r="AB308" s="567"/>
    </row>
    <row r="309" spans="1:28" x14ac:dyDescent="0.2">
      <c r="A309" s="567"/>
      <c r="B309" s="567"/>
      <c r="C309" s="567"/>
      <c r="D309" s="567"/>
      <c r="E309" s="567"/>
      <c r="F309" s="567"/>
      <c r="G309" s="567"/>
      <c r="H309" s="567"/>
      <c r="I309" s="567"/>
      <c r="J309" s="567"/>
      <c r="K309" s="567"/>
      <c r="L309" s="567"/>
      <c r="M309" s="567"/>
      <c r="N309" s="567"/>
      <c r="O309" s="567"/>
      <c r="P309" s="567"/>
      <c r="Q309" s="567"/>
      <c r="R309" s="567"/>
      <c r="S309" s="567"/>
      <c r="T309" s="567"/>
      <c r="U309" s="567"/>
      <c r="V309" s="567"/>
      <c r="W309" s="567"/>
      <c r="X309" s="567"/>
      <c r="Y309" s="567"/>
      <c r="Z309" s="567"/>
      <c r="AA309" s="567"/>
      <c r="AB309" s="567"/>
    </row>
    <row r="310" spans="1:28" x14ac:dyDescent="0.2">
      <c r="A310" s="567"/>
      <c r="B310" s="567"/>
      <c r="C310" s="567"/>
      <c r="D310" s="567"/>
      <c r="E310" s="567"/>
      <c r="F310" s="567"/>
      <c r="G310" s="567"/>
      <c r="H310" s="567"/>
      <c r="I310" s="567"/>
      <c r="J310" s="567"/>
      <c r="K310" s="567"/>
      <c r="L310" s="567"/>
      <c r="M310" s="567"/>
      <c r="N310" s="567"/>
      <c r="O310" s="567"/>
      <c r="P310" s="567"/>
      <c r="Q310" s="567"/>
      <c r="R310" s="567"/>
      <c r="S310" s="567"/>
      <c r="T310" s="567"/>
      <c r="U310" s="567"/>
      <c r="V310" s="567"/>
      <c r="W310" s="567"/>
      <c r="X310" s="567"/>
      <c r="Y310" s="567"/>
      <c r="Z310" s="567"/>
      <c r="AA310" s="567"/>
      <c r="AB310" s="567"/>
    </row>
    <row r="311" spans="1:28" x14ac:dyDescent="0.2">
      <c r="A311" s="567"/>
      <c r="B311" s="567"/>
      <c r="C311" s="567"/>
      <c r="D311" s="567"/>
      <c r="E311" s="567"/>
      <c r="F311" s="567"/>
      <c r="G311" s="567"/>
      <c r="H311" s="567"/>
      <c r="I311" s="567"/>
      <c r="J311" s="567"/>
      <c r="K311" s="567"/>
      <c r="L311" s="567"/>
      <c r="M311" s="567"/>
      <c r="N311" s="567"/>
      <c r="O311" s="567"/>
      <c r="P311" s="567"/>
      <c r="Q311" s="567"/>
      <c r="R311" s="567"/>
      <c r="S311" s="567"/>
      <c r="T311" s="567"/>
      <c r="U311" s="567"/>
      <c r="V311" s="567"/>
      <c r="W311" s="567"/>
      <c r="X311" s="567"/>
      <c r="Y311" s="567"/>
      <c r="Z311" s="567"/>
      <c r="AA311" s="567"/>
      <c r="AB311" s="567"/>
    </row>
    <row r="312" spans="1:28" x14ac:dyDescent="0.2">
      <c r="A312" s="567"/>
      <c r="B312" s="567"/>
      <c r="C312" s="567"/>
      <c r="D312" s="567"/>
      <c r="E312" s="567"/>
      <c r="F312" s="567"/>
      <c r="G312" s="567"/>
      <c r="H312" s="567"/>
      <c r="I312" s="567"/>
      <c r="J312" s="567"/>
      <c r="K312" s="567"/>
      <c r="L312" s="567"/>
      <c r="M312" s="567"/>
      <c r="N312" s="567"/>
      <c r="O312" s="567"/>
      <c r="P312" s="567"/>
      <c r="Q312" s="567"/>
      <c r="R312" s="567"/>
      <c r="S312" s="567"/>
      <c r="T312" s="567"/>
      <c r="U312" s="567"/>
      <c r="V312" s="567"/>
      <c r="W312" s="567"/>
      <c r="X312" s="567"/>
      <c r="Y312" s="567"/>
      <c r="Z312" s="567"/>
      <c r="AA312" s="567"/>
      <c r="AB312" s="567"/>
    </row>
    <row r="313" spans="1:28" x14ac:dyDescent="0.2">
      <c r="A313" s="567"/>
      <c r="B313" s="567"/>
      <c r="C313" s="567"/>
      <c r="D313" s="567"/>
      <c r="E313" s="567"/>
      <c r="F313" s="567"/>
      <c r="G313" s="567"/>
      <c r="H313" s="567"/>
      <c r="I313" s="567"/>
      <c r="J313" s="567"/>
      <c r="K313" s="567"/>
      <c r="L313" s="567"/>
      <c r="M313" s="567"/>
      <c r="N313" s="567"/>
      <c r="O313" s="567"/>
      <c r="P313" s="567"/>
      <c r="Q313" s="567"/>
      <c r="R313" s="567"/>
      <c r="S313" s="567"/>
      <c r="T313" s="567"/>
      <c r="U313" s="567"/>
      <c r="V313" s="567"/>
      <c r="W313" s="567"/>
      <c r="X313" s="567"/>
      <c r="Y313" s="567"/>
      <c r="Z313" s="567"/>
      <c r="AA313" s="567"/>
      <c r="AB313" s="567"/>
    </row>
    <row r="314" spans="1:28" x14ac:dyDescent="0.2">
      <c r="A314" s="567"/>
      <c r="B314" s="567"/>
      <c r="C314" s="567"/>
      <c r="D314" s="567"/>
      <c r="E314" s="567"/>
      <c r="F314" s="567"/>
      <c r="G314" s="567"/>
      <c r="H314" s="567"/>
      <c r="I314" s="567"/>
      <c r="J314" s="567"/>
      <c r="K314" s="567"/>
      <c r="L314" s="567"/>
      <c r="M314" s="567"/>
      <c r="N314" s="567"/>
      <c r="O314" s="567"/>
      <c r="P314" s="567"/>
      <c r="Q314" s="567"/>
      <c r="R314" s="567"/>
      <c r="S314" s="567"/>
      <c r="T314" s="567"/>
      <c r="U314" s="567"/>
      <c r="V314" s="567"/>
      <c r="W314" s="567"/>
      <c r="X314" s="567"/>
      <c r="Y314" s="567"/>
      <c r="Z314" s="567"/>
      <c r="AA314" s="567"/>
      <c r="AB314" s="567"/>
    </row>
    <row r="315" spans="1:28" x14ac:dyDescent="0.2">
      <c r="A315" s="567"/>
      <c r="B315" s="567"/>
      <c r="C315" s="567"/>
      <c r="D315" s="567"/>
      <c r="E315" s="567"/>
      <c r="F315" s="567"/>
      <c r="G315" s="567"/>
      <c r="H315" s="567"/>
      <c r="I315" s="567"/>
      <c r="J315" s="567"/>
      <c r="K315" s="567"/>
      <c r="L315" s="567"/>
      <c r="M315" s="567"/>
      <c r="N315" s="567"/>
      <c r="O315" s="567"/>
      <c r="P315" s="567"/>
      <c r="Q315" s="567"/>
      <c r="R315" s="567"/>
      <c r="S315" s="567"/>
      <c r="T315" s="567"/>
      <c r="U315" s="567"/>
      <c r="V315" s="567"/>
      <c r="W315" s="567"/>
      <c r="X315" s="567"/>
      <c r="Y315" s="567"/>
      <c r="Z315" s="567"/>
      <c r="AA315" s="567"/>
      <c r="AB315" s="567"/>
    </row>
    <row r="316" spans="1:28" x14ac:dyDescent="0.2">
      <c r="A316" s="567"/>
      <c r="B316" s="567"/>
      <c r="C316" s="567"/>
      <c r="D316" s="567"/>
      <c r="E316" s="567"/>
      <c r="F316" s="567"/>
      <c r="G316" s="567"/>
      <c r="H316" s="567"/>
      <c r="I316" s="567"/>
      <c r="J316" s="567"/>
      <c r="K316" s="567"/>
      <c r="L316" s="567"/>
      <c r="M316" s="567"/>
      <c r="N316" s="567"/>
      <c r="O316" s="567"/>
      <c r="P316" s="567"/>
      <c r="Q316" s="567"/>
      <c r="R316" s="567"/>
      <c r="S316" s="567"/>
      <c r="T316" s="567"/>
      <c r="U316" s="567"/>
      <c r="V316" s="567"/>
      <c r="W316" s="567"/>
      <c r="X316" s="567"/>
      <c r="Y316" s="567"/>
      <c r="Z316" s="567"/>
      <c r="AA316" s="567"/>
      <c r="AB316" s="567"/>
    </row>
    <row r="317" spans="1:28" x14ac:dyDescent="0.2">
      <c r="A317" s="567"/>
      <c r="B317" s="567"/>
      <c r="C317" s="567"/>
      <c r="D317" s="567"/>
      <c r="E317" s="567"/>
      <c r="F317" s="567"/>
      <c r="G317" s="567"/>
      <c r="H317" s="567"/>
      <c r="I317" s="567"/>
      <c r="J317" s="567"/>
      <c r="K317" s="567"/>
      <c r="L317" s="567"/>
      <c r="M317" s="567"/>
      <c r="N317" s="567"/>
      <c r="O317" s="567"/>
      <c r="P317" s="567"/>
      <c r="Q317" s="567"/>
      <c r="R317" s="567"/>
      <c r="S317" s="567"/>
      <c r="T317" s="567"/>
      <c r="U317" s="567"/>
      <c r="V317" s="567"/>
      <c r="W317" s="567"/>
      <c r="X317" s="567"/>
      <c r="Y317" s="567"/>
      <c r="Z317" s="567"/>
      <c r="AA317" s="567"/>
      <c r="AB317" s="567"/>
    </row>
    <row r="318" spans="1:28" x14ac:dyDescent="0.2">
      <c r="A318" s="567"/>
      <c r="B318" s="567"/>
      <c r="C318" s="567"/>
      <c r="D318" s="567"/>
      <c r="E318" s="567"/>
      <c r="F318" s="567"/>
      <c r="G318" s="567"/>
      <c r="H318" s="567"/>
      <c r="I318" s="567"/>
      <c r="J318" s="567"/>
      <c r="K318" s="567"/>
      <c r="L318" s="567"/>
      <c r="M318" s="567"/>
      <c r="N318" s="567"/>
      <c r="O318" s="567"/>
      <c r="P318" s="567"/>
      <c r="Q318" s="567"/>
      <c r="R318" s="567"/>
      <c r="S318" s="567"/>
      <c r="T318" s="567"/>
      <c r="U318" s="567"/>
      <c r="V318" s="567"/>
      <c r="W318" s="567"/>
      <c r="X318" s="567"/>
      <c r="Y318" s="567"/>
      <c r="Z318" s="567"/>
      <c r="AA318" s="567"/>
      <c r="AB318" s="567"/>
    </row>
    <row r="319" spans="1:28" x14ac:dyDescent="0.2">
      <c r="A319" s="567"/>
      <c r="B319" s="567"/>
      <c r="C319" s="567"/>
      <c r="D319" s="567"/>
      <c r="E319" s="567"/>
      <c r="F319" s="567"/>
      <c r="G319" s="567"/>
      <c r="H319" s="567"/>
      <c r="I319" s="567"/>
      <c r="J319" s="567"/>
      <c r="K319" s="567"/>
      <c r="L319" s="567"/>
      <c r="M319" s="567"/>
      <c r="N319" s="567"/>
      <c r="O319" s="567"/>
      <c r="P319" s="567"/>
      <c r="Q319" s="567"/>
      <c r="R319" s="567"/>
      <c r="S319" s="567"/>
      <c r="T319" s="567"/>
      <c r="U319" s="567"/>
      <c r="V319" s="567"/>
      <c r="W319" s="567"/>
      <c r="X319" s="567"/>
      <c r="Y319" s="567"/>
      <c r="Z319" s="567"/>
      <c r="AA319" s="567"/>
      <c r="AB319" s="567"/>
    </row>
    <row r="320" spans="1:28" x14ac:dyDescent="0.2">
      <c r="A320" s="567"/>
      <c r="B320" s="567"/>
      <c r="C320" s="567"/>
      <c r="D320" s="567"/>
      <c r="E320" s="567"/>
      <c r="F320" s="567"/>
      <c r="G320" s="567"/>
      <c r="H320" s="567"/>
      <c r="I320" s="567"/>
      <c r="J320" s="567"/>
      <c r="K320" s="567"/>
      <c r="L320" s="567"/>
      <c r="M320" s="567"/>
      <c r="N320" s="567"/>
      <c r="O320" s="567"/>
      <c r="P320" s="567"/>
      <c r="Q320" s="567"/>
      <c r="R320" s="567"/>
      <c r="S320" s="567"/>
      <c r="T320" s="567"/>
      <c r="U320" s="567"/>
      <c r="V320" s="567"/>
      <c r="W320" s="567"/>
      <c r="X320" s="567"/>
      <c r="Y320" s="567"/>
      <c r="Z320" s="567"/>
      <c r="AA320" s="567"/>
      <c r="AB320" s="567"/>
    </row>
    <row r="321" spans="1:28" x14ac:dyDescent="0.2">
      <c r="A321" s="567"/>
      <c r="B321" s="567"/>
      <c r="C321" s="567"/>
      <c r="D321" s="567"/>
      <c r="E321" s="567"/>
      <c r="F321" s="567"/>
      <c r="G321" s="567"/>
      <c r="H321" s="567"/>
      <c r="I321" s="567"/>
      <c r="J321" s="567"/>
      <c r="K321" s="567"/>
      <c r="L321" s="567"/>
      <c r="M321" s="567"/>
      <c r="N321" s="567"/>
      <c r="O321" s="567"/>
      <c r="P321" s="567"/>
      <c r="Q321" s="567"/>
      <c r="R321" s="567"/>
      <c r="S321" s="567"/>
      <c r="T321" s="567"/>
      <c r="U321" s="567"/>
      <c r="V321" s="567"/>
      <c r="W321" s="567"/>
      <c r="X321" s="567"/>
      <c r="Y321" s="567"/>
      <c r="Z321" s="567"/>
      <c r="AA321" s="567"/>
      <c r="AB321" s="567"/>
    </row>
    <row r="322" spans="1:28" x14ac:dyDescent="0.2">
      <c r="A322" s="567"/>
      <c r="B322" s="567"/>
      <c r="C322" s="567"/>
      <c r="D322" s="567"/>
      <c r="E322" s="567"/>
      <c r="F322" s="567"/>
      <c r="G322" s="567"/>
      <c r="H322" s="567"/>
      <c r="I322" s="567"/>
      <c r="J322" s="567"/>
      <c r="K322" s="567"/>
      <c r="L322" s="567"/>
      <c r="M322" s="567"/>
      <c r="N322" s="567"/>
      <c r="O322" s="567"/>
      <c r="P322" s="567"/>
      <c r="Q322" s="567"/>
      <c r="R322" s="567"/>
      <c r="S322" s="567"/>
      <c r="T322" s="567"/>
      <c r="U322" s="567"/>
      <c r="V322" s="567"/>
      <c r="W322" s="567"/>
      <c r="X322" s="567"/>
      <c r="Y322" s="567"/>
      <c r="Z322" s="567"/>
      <c r="AA322" s="567"/>
      <c r="AB322" s="567"/>
    </row>
    <row r="323" spans="1:28" x14ac:dyDescent="0.2">
      <c r="A323" s="567"/>
      <c r="B323" s="567"/>
      <c r="C323" s="567"/>
      <c r="D323" s="567"/>
      <c r="E323" s="567"/>
      <c r="F323" s="567"/>
      <c r="G323" s="567"/>
      <c r="H323" s="567"/>
      <c r="I323" s="567"/>
      <c r="J323" s="567"/>
      <c r="K323" s="567"/>
      <c r="L323" s="567"/>
      <c r="M323" s="567"/>
      <c r="N323" s="567"/>
      <c r="O323" s="567"/>
      <c r="P323" s="567"/>
      <c r="Q323" s="567"/>
      <c r="R323" s="567"/>
      <c r="S323" s="567"/>
      <c r="T323" s="567"/>
      <c r="U323" s="567"/>
      <c r="V323" s="567"/>
      <c r="W323" s="567"/>
      <c r="X323" s="567"/>
      <c r="Y323" s="567"/>
      <c r="Z323" s="567"/>
      <c r="AA323" s="567"/>
      <c r="AB323" s="567"/>
    </row>
    <row r="324" spans="1:28" x14ac:dyDescent="0.2">
      <c r="A324" s="567"/>
      <c r="B324" s="567"/>
      <c r="C324" s="567"/>
      <c r="D324" s="567"/>
      <c r="E324" s="567"/>
      <c r="F324" s="567"/>
      <c r="G324" s="567"/>
      <c r="H324" s="567"/>
      <c r="I324" s="567"/>
      <c r="J324" s="567"/>
      <c r="K324" s="567"/>
      <c r="L324" s="567"/>
      <c r="M324" s="567"/>
      <c r="N324" s="567"/>
      <c r="O324" s="567"/>
      <c r="P324" s="567"/>
      <c r="Q324" s="567"/>
      <c r="R324" s="567"/>
      <c r="S324" s="567"/>
      <c r="T324" s="567"/>
      <c r="U324" s="567"/>
      <c r="V324" s="567"/>
      <c r="W324" s="567"/>
      <c r="X324" s="567"/>
      <c r="Y324" s="567"/>
      <c r="Z324" s="567"/>
      <c r="AA324" s="567"/>
      <c r="AB324" s="567"/>
    </row>
  </sheetData>
  <mergeCells count="2">
    <mergeCell ref="A1:U2"/>
    <mergeCell ref="I71:J71"/>
  </mergeCells>
  <phoneticPr fontId="2" type="noConversion"/>
  <printOptions horizontalCentered="1" verticalCentered="1"/>
  <pageMargins left="0.74803149606299202" right="0.74803149606299202" top="0.88582677165354295" bottom="0.88582677165354295" header="0.511811023622047" footer="0.511811023622047"/>
  <pageSetup paperSize="9" scale="42" orientation="landscape"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0177" r:id="rId4" name="Button 1">
              <controlPr defaultSize="0" print="0" autoFill="0" autoPict="0" macro="[0]!Print_SSSummary">
                <anchor moveWithCells="1" sizeWithCells="1">
                  <from>
                    <xdr:col>21</xdr:col>
                    <xdr:colOff>409575</xdr:colOff>
                    <xdr:row>0</xdr:row>
                    <xdr:rowOff>133350</xdr:rowOff>
                  </from>
                  <to>
                    <xdr:col>24</xdr:col>
                    <xdr:colOff>409575</xdr:colOff>
                    <xdr:row>1</xdr:row>
                    <xdr:rowOff>238125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8">
    <tabColor indexed="39"/>
    <pageSetUpPr fitToPage="1"/>
  </sheetPr>
  <dimension ref="A1:AX1504"/>
  <sheetViews>
    <sheetView topLeftCell="A32" zoomScale="70" zoomScaleNormal="70" zoomScaleSheetLayoutView="75" workbookViewId="0">
      <selection activeCell="D4" sqref="D4:I4"/>
    </sheetView>
  </sheetViews>
  <sheetFormatPr defaultColWidth="9.140625" defaultRowHeight="50.25" customHeight="1" x14ac:dyDescent="0.2"/>
  <cols>
    <col min="1" max="1" width="5.28515625" style="425" customWidth="1"/>
    <col min="2" max="2" width="74" style="426" customWidth="1"/>
    <col min="3" max="3" width="12.7109375" style="426" hidden="1" customWidth="1"/>
    <col min="4" max="7" width="14.140625" style="426" customWidth="1"/>
    <col min="8" max="9" width="30.7109375" style="425" customWidth="1"/>
    <col min="10" max="10" width="21.28515625" style="311" customWidth="1"/>
    <col min="11" max="26" width="9.140625" style="310"/>
    <col min="27" max="28" width="9.140625" style="310" customWidth="1"/>
    <col min="29" max="29" width="28.28515625" style="310" customWidth="1"/>
    <col min="30" max="30" width="12" style="310" customWidth="1"/>
    <col min="31" max="32" width="9.140625" style="310" customWidth="1"/>
    <col min="33" max="33" width="26.28515625" style="310" customWidth="1"/>
    <col min="34" max="36" width="9.140625" style="310" customWidth="1"/>
    <col min="37" max="37" width="4.7109375" style="310" customWidth="1"/>
    <col min="38" max="38" width="9.140625" style="310" customWidth="1"/>
    <col min="39" max="39" width="10.42578125" style="310" customWidth="1"/>
    <col min="40" max="40" width="11.42578125" style="310" customWidth="1"/>
    <col min="41" max="41" width="10.7109375" style="310" customWidth="1"/>
    <col min="42" max="44" width="9.140625" style="310" customWidth="1"/>
    <col min="45" max="45" width="9.140625" style="310"/>
    <col min="46" max="16384" width="9.140625" style="311"/>
  </cols>
  <sheetData>
    <row r="1" spans="1:45" ht="45.75" customHeight="1" x14ac:dyDescent="0.2">
      <c r="A1" s="1029" t="s">
        <v>406</v>
      </c>
      <c r="B1" s="1293"/>
      <c r="C1" s="1293"/>
      <c r="D1" s="1293"/>
      <c r="E1" s="1293"/>
      <c r="F1" s="1293"/>
      <c r="G1" s="1293"/>
      <c r="H1" s="1293"/>
      <c r="I1" s="1294"/>
      <c r="J1" s="309"/>
    </row>
    <row r="2" spans="1:45" ht="30" customHeight="1" x14ac:dyDescent="0.2">
      <c r="A2" s="1276" t="s">
        <v>0</v>
      </c>
      <c r="B2" s="1277"/>
      <c r="C2" s="312"/>
      <c r="D2" s="1296" t="str">
        <f>IF(Information_Page!B23=0,"-",Information_Page!B23)</f>
        <v>-</v>
      </c>
      <c r="E2" s="1297"/>
      <c r="F2" s="1297"/>
      <c r="G2" s="1297"/>
      <c r="H2" s="1297"/>
      <c r="I2" s="1298"/>
      <c r="J2" s="313"/>
    </row>
    <row r="3" spans="1:45" ht="30" customHeight="1" x14ac:dyDescent="0.2">
      <c r="A3" s="1039" t="s">
        <v>407</v>
      </c>
      <c r="B3" s="1309"/>
      <c r="C3" s="314"/>
      <c r="D3" s="1296" t="str">
        <f>IF(AND(Information_Page!J23=0,Information_Page!L23=0),"-",Information_Page!J23&amp;", "&amp;Information_Page!L23)</f>
        <v>-</v>
      </c>
      <c r="E3" s="1297"/>
      <c r="F3" s="1297"/>
      <c r="G3" s="1297" t="str">
        <f>IF(AND(Information_Page!P27=0,Information_Page!R27=0),"-",Information_Page!P27&amp;", "&amp;Information_Page!R27)</f>
        <v>-</v>
      </c>
      <c r="H3" s="1297"/>
      <c r="I3" s="1298"/>
      <c r="J3" s="313"/>
    </row>
    <row r="4" spans="1:45" ht="30" customHeight="1" x14ac:dyDescent="0.2">
      <c r="A4" s="1276" t="s">
        <v>408</v>
      </c>
      <c r="B4" s="1277"/>
      <c r="C4" s="315"/>
      <c r="D4" s="1296" t="str">
        <f>IF(Information_Page!G7=0,"-",Information_Page!G7)</f>
        <v>-</v>
      </c>
      <c r="E4" s="1297"/>
      <c r="F4" s="1297"/>
      <c r="G4" s="1297"/>
      <c r="H4" s="1297"/>
      <c r="I4" s="1298"/>
      <c r="J4" s="313"/>
    </row>
    <row r="5" spans="1:45" s="318" customFormat="1" ht="30" customHeight="1" x14ac:dyDescent="0.2">
      <c r="A5" s="1276" t="s">
        <v>106</v>
      </c>
      <c r="B5" s="1277"/>
      <c r="C5" s="315"/>
      <c r="D5" s="1310" t="str">
        <f>IF(Information_Page!N23=0,"-",Information_Page!N23)</f>
        <v>-</v>
      </c>
      <c r="E5" s="1311"/>
      <c r="F5" s="1311"/>
      <c r="G5" s="1311"/>
      <c r="H5" s="1311"/>
      <c r="I5" s="1312"/>
      <c r="J5" s="316"/>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row>
    <row r="6" spans="1:45" s="318" customFormat="1" ht="30" customHeight="1" x14ac:dyDescent="0.2">
      <c r="A6" s="1276" t="s">
        <v>131</v>
      </c>
      <c r="B6" s="1277"/>
      <c r="C6" s="315"/>
      <c r="D6" s="1278" t="str">
        <f>IF(Information_Page!G9=0,"-",Information_Page!G9)</f>
        <v>-</v>
      </c>
      <c r="E6" s="1279"/>
      <c r="F6" s="1279"/>
      <c r="G6" s="1279"/>
      <c r="H6" s="1279"/>
      <c r="I6" s="1280"/>
      <c r="J6" s="316"/>
      <c r="K6" s="317"/>
      <c r="L6" s="317"/>
      <c r="M6" s="317"/>
      <c r="N6" s="317"/>
      <c r="O6" s="317"/>
      <c r="P6" s="317"/>
      <c r="Q6" s="317"/>
      <c r="R6" s="317"/>
      <c r="S6" s="317"/>
      <c r="T6" s="317"/>
      <c r="U6" s="317"/>
      <c r="V6" s="317"/>
      <c r="W6" s="317"/>
      <c r="X6" s="317"/>
      <c r="Y6" s="317"/>
      <c r="Z6" s="317"/>
      <c r="AA6" s="317"/>
      <c r="AB6" s="317"/>
      <c r="AC6" s="317"/>
      <c r="AD6" s="317"/>
      <c r="AE6" s="317"/>
      <c r="AF6" s="317"/>
      <c r="AG6" s="317"/>
      <c r="AH6" s="317"/>
      <c r="AI6" s="317"/>
      <c r="AJ6" s="317"/>
      <c r="AK6" s="317"/>
      <c r="AL6" s="317"/>
      <c r="AM6" s="317"/>
      <c r="AN6" s="317"/>
      <c r="AO6" s="317"/>
      <c r="AP6" s="317"/>
      <c r="AQ6" s="317"/>
      <c r="AR6" s="317"/>
      <c r="AS6" s="317"/>
    </row>
    <row r="7" spans="1:45" s="321" customFormat="1" ht="30" customHeight="1" x14ac:dyDescent="0.2">
      <c r="A7" s="1291" t="s">
        <v>356</v>
      </c>
      <c r="B7" s="1292"/>
      <c r="C7" s="319"/>
      <c r="D7" s="1296"/>
      <c r="E7" s="1297"/>
      <c r="F7" s="1297"/>
      <c r="G7" s="1297"/>
      <c r="H7" s="1297"/>
      <c r="I7" s="1298"/>
      <c r="J7" s="313"/>
      <c r="K7" s="320"/>
      <c r="L7" s="320"/>
      <c r="M7" s="320"/>
      <c r="N7" s="320"/>
      <c r="O7" s="320"/>
      <c r="P7" s="320"/>
      <c r="Q7" s="320"/>
      <c r="R7" s="320"/>
      <c r="S7" s="320"/>
      <c r="T7" s="320"/>
      <c r="U7" s="320"/>
      <c r="V7" s="320"/>
      <c r="W7" s="320"/>
      <c r="X7" s="320"/>
      <c r="Y7" s="320"/>
      <c r="Z7" s="320"/>
      <c r="AA7" s="320"/>
      <c r="AB7" s="320"/>
      <c r="AC7" s="320"/>
      <c r="AD7" s="320"/>
      <c r="AE7" s="320"/>
      <c r="AF7" s="320"/>
      <c r="AG7" s="320"/>
      <c r="AH7" s="320"/>
      <c r="AI7" s="320"/>
      <c r="AJ7" s="320"/>
      <c r="AK7" s="320"/>
      <c r="AL7" s="320"/>
      <c r="AM7" s="320"/>
      <c r="AN7" s="320"/>
      <c r="AO7" s="320"/>
      <c r="AP7" s="320"/>
      <c r="AQ7" s="320"/>
      <c r="AR7" s="320"/>
      <c r="AS7" s="320"/>
    </row>
    <row r="8" spans="1:45" ht="6" hidden="1" customHeight="1" x14ac:dyDescent="0.2">
      <c r="A8" s="322"/>
      <c r="B8" s="323"/>
      <c r="C8" s="323"/>
      <c r="D8" s="323"/>
      <c r="E8" s="323"/>
      <c r="F8" s="323"/>
      <c r="G8" s="323"/>
      <c r="H8" s="324"/>
      <c r="I8" s="325"/>
      <c r="J8" s="309"/>
    </row>
    <row r="9" spans="1:45" ht="90" customHeight="1" thickBot="1" x14ac:dyDescent="0.25">
      <c r="A9" s="1299" t="s">
        <v>101</v>
      </c>
      <c r="B9" s="1300"/>
      <c r="C9" s="326"/>
      <c r="D9" s="1301" t="s">
        <v>425</v>
      </c>
      <c r="E9" s="1302"/>
      <c r="F9" s="1303" t="s">
        <v>201</v>
      </c>
      <c r="G9" s="1304"/>
      <c r="H9" s="1304"/>
      <c r="I9" s="1305"/>
      <c r="J9" s="309"/>
    </row>
    <row r="10" spans="1:45" s="310" customFormat="1" ht="25.15" customHeight="1" thickBot="1" x14ac:dyDescent="0.25">
      <c r="A10" s="327"/>
      <c r="B10" s="328"/>
      <c r="C10" s="329"/>
      <c r="D10" s="329"/>
      <c r="E10" s="329"/>
      <c r="F10" s="329"/>
      <c r="G10" s="329"/>
      <c r="H10" s="330"/>
      <c r="I10" s="330"/>
      <c r="J10" s="330"/>
      <c r="AA10" s="331" t="s">
        <v>103</v>
      </c>
      <c r="AB10" s="331"/>
      <c r="AC10" s="331"/>
      <c r="AD10" s="331"/>
      <c r="AE10" s="332" t="s">
        <v>313</v>
      </c>
      <c r="AF10" s="332"/>
      <c r="AG10" s="332"/>
      <c r="AL10" s="333"/>
      <c r="AM10" s="334" t="s">
        <v>119</v>
      </c>
      <c r="AN10" s="334" t="s">
        <v>120</v>
      </c>
      <c r="AO10" s="334" t="s">
        <v>121</v>
      </c>
      <c r="AP10" s="334" t="s">
        <v>112</v>
      </c>
      <c r="AQ10" s="320"/>
    </row>
    <row r="11" spans="1:45" ht="42" customHeight="1" x14ac:dyDescent="0.2">
      <c r="A11" s="1306" t="s">
        <v>107</v>
      </c>
      <c r="B11" s="1307"/>
      <c r="C11" s="1307"/>
      <c r="D11" s="1307"/>
      <c r="E11" s="1307"/>
      <c r="F11" s="1307"/>
      <c r="G11" s="1307"/>
      <c r="H11" s="1307"/>
      <c r="I11" s="1308"/>
      <c r="J11" s="309"/>
      <c r="AA11" s="334">
        <v>1</v>
      </c>
      <c r="AB11" s="335" t="str">
        <f>C31</f>
        <v>N/A</v>
      </c>
      <c r="AC11" s="336" t="s">
        <v>91</v>
      </c>
      <c r="AD11" s="331"/>
      <c r="AE11" s="337">
        <v>1</v>
      </c>
      <c r="AF11" s="338" t="str">
        <f>C42</f>
        <v>N/A</v>
      </c>
      <c r="AG11" s="339" t="s">
        <v>91</v>
      </c>
      <c r="AL11" s="331" t="s">
        <v>113</v>
      </c>
      <c r="AM11" s="340">
        <f>SUM(COUNTIF($D$32:$D$35,"Yes - completely"),COUNTIF($D$38:$D$41,"Yes - completely"),COUNTIF($D$44:$D$47,"Yes - completely"),COUNTIF($D$49,"Yes - completely"),COUNTIF($D$54:$D$58,"Yes - completely"),COUNTIF($D$48:$D$58,"Yes - completely"),COUNTIF($D$71:$D$76,"Yes - completely"),COUNTIF($D$77:$D$81,"Yes - completely"))</f>
        <v>0</v>
      </c>
      <c r="AN11" s="340">
        <f>SUM(COUNTIF($H$32:$H$35,"Partly"),COUNTIF($H$38:$H$41,"Partly"),COUNTIF($H$44:$H$47,"Partly"),COUNTIF($H$49,"Partly"),COUNTIF($H$54:$H$58,"Partly"),COUNTIF($H$48:$H$58,"Partly"),COUNTIF($H$71:$H$76,"Partly"),COUNTIF($H$77:$H$81,"Partly"))</f>
        <v>0</v>
      </c>
      <c r="AO11" s="340">
        <f>SUM(COUNTIF($H$32:$H$35,"No - not at all"),COUNTIF($H$38:$H$41,"No - not at all"),COUNTIF($H$44:$H$47,"No - not at all"),COUNTIF($H$49,"No - not at all"),COUNTIF($H$54:$H$58,"No - not at all"),COUNTIF($H$48:$H$58,"No - not at all"),COUNTIF($H$71:$H$76,"No - not at all"),COUNTIF($H$77:$H$81,"No - not at all"))</f>
        <v>0</v>
      </c>
      <c r="AP11" s="340">
        <f>SUM(COUNTIF($H$32:$H$35,"N/A"),COUNTIF($H$38:$H$41,"N/A"),COUNTIF($H$44:$H$47,"N/A"),COUNTIF($H$49,"N/A"),COUNTIF($H$54:$H$58,"N/A"),COUNTIF($H$48:$H$58,"N/A"),COUNTIF($H$71:$H$76,"N/A"),COUNTIF($H$77:$H$81,"N/A"))</f>
        <v>0</v>
      </c>
      <c r="AQ11" s="341"/>
    </row>
    <row r="12" spans="1:45" ht="51" x14ac:dyDescent="0.2">
      <c r="A12" s="1281" t="s">
        <v>357</v>
      </c>
      <c r="B12" s="1282"/>
      <c r="C12" s="342"/>
      <c r="D12" s="342"/>
      <c r="E12" s="342"/>
      <c r="F12" s="342"/>
      <c r="G12" s="342"/>
      <c r="H12" s="342"/>
      <c r="I12" s="343"/>
      <c r="J12" s="309"/>
      <c r="AA12" s="334">
        <v>2</v>
      </c>
      <c r="AB12" s="335" t="str">
        <f>C43</f>
        <v>N/A</v>
      </c>
      <c r="AC12" s="344" t="s">
        <v>94</v>
      </c>
      <c r="AD12" s="331"/>
      <c r="AE12" s="337">
        <v>2</v>
      </c>
      <c r="AF12" s="338" t="str">
        <f>C52</f>
        <v>N/A</v>
      </c>
      <c r="AG12" s="345" t="s">
        <v>94</v>
      </c>
      <c r="AL12" s="331" t="s">
        <v>114</v>
      </c>
      <c r="AM12" s="340">
        <f>SUM(COUNTIF($H$32:$H$35,"Yes - completely"),COUNTIF($H$38:$H$41,"Yes - completely"),COUNTIF($H$44:$H$47,"Yes - completely"),COUNTIF($H$49,"Yes - completely"),COUNTIF($H$54:$H$58,"Yes - completely"),COUNTIF($H$48:$H$58,"Yes - completely"),COUNTIF($H$71:$H$76,"Yes - completely"),COUNTIF($H$77:$H$81,"Yes - completely"))</f>
        <v>0</v>
      </c>
      <c r="AN12" s="340">
        <f>SUM(COUNTIF($H$32:$H$35,"Partly"),COUNTIF($H$38:$H$41,"Partly"),COUNTIF($H$44:$H$47,"Partly"),COUNTIF($H$49,"Partly"),COUNTIF($H$54:$H$58,"Partly"),COUNTIF($H$48:$H$58,"Partly"),COUNTIF($H$71:$H$76,"Partly"),COUNTIF($H$77:$H$81,"Partly"))</f>
        <v>0</v>
      </c>
      <c r="AO12" s="340">
        <f>SUM(COUNTIF($H$32:$H$35,"No - not at all"),COUNTIF($H$38:$H$41,"No - not at all"),COUNTIF($H$44:$H$47,"No - not at all"),COUNTIF($H$49,"No - not at all"),COUNTIF($H$54:$H$58,"No - not at all"),COUNTIF($H$48:$H$58,"No - not at all"),COUNTIF($H$71:$H$76,"No - not at all"),COUNTIF($H$77:$H$81,"No - not at all"))</f>
        <v>0</v>
      </c>
      <c r="AP12" s="340">
        <f>SUM(COUNTIF($H$32:$H$35,"N/A"),COUNTIF($H$38:$H$41,"N/A"),COUNTIF($H$44:$H$47,"N/A"),COUNTIF($H$49,"N/A"),COUNTIF($H$54:$H$58,"N/A"),COUNTIF($H$48:$H$58,"N/A"),COUNTIF($H$71:$H$76,"N/A"),COUNTIF($H$77:$H$81,"N/A"))</f>
        <v>0</v>
      </c>
      <c r="AQ12" s="341"/>
    </row>
    <row r="13" spans="1:45" s="321" customFormat="1" ht="71.25" customHeight="1" x14ac:dyDescent="0.2">
      <c r="A13" s="1283" t="s">
        <v>239</v>
      </c>
      <c r="B13" s="1284"/>
      <c r="C13" s="346"/>
      <c r="D13" s="347" t="str">
        <f>IF(Information_Page!G7=0,"-",Information_Page!G7)</f>
        <v>-</v>
      </c>
      <c r="E13" s="1359" t="s">
        <v>51</v>
      </c>
      <c r="F13" s="1360"/>
      <c r="G13" s="1360"/>
      <c r="H13" s="1360"/>
      <c r="I13" s="1361"/>
      <c r="J13" s="309"/>
      <c r="K13" s="320"/>
      <c r="L13" s="320"/>
      <c r="M13" s="320"/>
      <c r="N13" s="320"/>
      <c r="O13" s="320"/>
      <c r="P13" s="320"/>
      <c r="Q13" s="320"/>
      <c r="R13" s="320"/>
      <c r="S13" s="320"/>
      <c r="T13" s="320"/>
      <c r="U13" s="320"/>
      <c r="V13" s="320"/>
      <c r="W13" s="320"/>
      <c r="X13" s="320"/>
      <c r="Y13" s="320"/>
      <c r="Z13" s="320"/>
      <c r="AA13" s="334">
        <v>3</v>
      </c>
      <c r="AB13" s="335" t="str">
        <f>C53</f>
        <v>N/A</v>
      </c>
      <c r="AC13" s="344" t="s">
        <v>92</v>
      </c>
      <c r="AD13" s="333"/>
      <c r="AE13" s="337">
        <v>3</v>
      </c>
      <c r="AF13" s="338" t="str">
        <f>C59</f>
        <v>N/A</v>
      </c>
      <c r="AG13" s="345" t="s">
        <v>92</v>
      </c>
      <c r="AH13" s="320"/>
      <c r="AI13" s="320"/>
      <c r="AJ13" s="320"/>
      <c r="AK13" s="320"/>
      <c r="AL13" s="331" t="s">
        <v>115</v>
      </c>
      <c r="AM13" s="340">
        <f>SUM(COUNTIF($H$32:$H$33,"Yes - completely"),COUNTIF($H$35,"Yes - completely"),COUNTIF($H$38:$H$41,"Yes - completely"),COUNTIF($H$49,"Yes - completely"),COUNTIF($H$48:$H$58,"Yes - completely"),COUNTIF($H$71:$H$76,"Yes - completely"),COUNTIF($H$79:$H$81,"Yes - completely"))</f>
        <v>0</v>
      </c>
      <c r="AN13" s="340">
        <f>SUM(COUNTIF($H$32:$H$33,"Partly"),COUNTIF($H$35,"Partly"),COUNTIF($H$38:$H$41,"Partly"),COUNTIF($H$49,"Partly"),COUNTIF($H$48:$H$58,"Partly"),COUNTIF($H$71:$H$76,"Partly"),COUNTIF($H$79:$H$81,"Partly"))</f>
        <v>0</v>
      </c>
      <c r="AO13" s="340">
        <f>SUM(COUNTIF($H$32:$H$33,"No - not at all"),COUNTIF($H$35,"No - not at all"),COUNTIF($H$38:$H$41,"No - not at all"),COUNTIF($H$49,"No - not at all"),COUNTIF($H$48:$H$58,"No - not at all"),COUNTIF($H$71:$H$76,"No - not at all"),COUNTIF($H$79:$H$81,"No - not at all"))</f>
        <v>0</v>
      </c>
      <c r="AP13" s="340">
        <f>SUM(COUNTIF($H$32:$H$33,"N/A"),COUNTIF($H$35,"N/A"),COUNTIF($H$38:$H$41,"N/A"),COUNTIF($H$49,"N/A"),COUNTIF($H$48:$H$58,"N/A"),COUNTIF($H$71:$H$76,"N/A"),COUNTIF($H$79:$H$81,"N/A"))</f>
        <v>0</v>
      </c>
      <c r="AQ13" s="341"/>
      <c r="AR13" s="320"/>
      <c r="AS13" s="320"/>
    </row>
    <row r="14" spans="1:45" s="321" customFormat="1" ht="61.5" customHeight="1" x14ac:dyDescent="0.2">
      <c r="A14" s="348">
        <v>1</v>
      </c>
      <c r="B14" s="792" t="s">
        <v>375</v>
      </c>
      <c r="C14" s="350"/>
      <c r="D14" s="351"/>
      <c r="E14" s="1362"/>
      <c r="F14" s="1363"/>
      <c r="G14" s="1363"/>
      <c r="H14" s="1363"/>
      <c r="I14" s="1364"/>
      <c r="J14" s="352"/>
      <c r="K14" s="320"/>
      <c r="L14" s="320"/>
      <c r="M14" s="320"/>
      <c r="N14" s="320"/>
      <c r="O14" s="320"/>
      <c r="P14" s="320"/>
      <c r="Q14" s="320"/>
      <c r="R14" s="320"/>
      <c r="S14" s="320"/>
      <c r="T14" s="320"/>
      <c r="U14" s="320"/>
      <c r="V14" s="320"/>
      <c r="W14" s="320"/>
      <c r="X14" s="320"/>
      <c r="Y14" s="320"/>
      <c r="Z14" s="320"/>
      <c r="AA14" s="334">
        <v>4</v>
      </c>
      <c r="AB14" s="335" t="str">
        <f>C60</f>
        <v>N/A</v>
      </c>
      <c r="AC14" s="336" t="s">
        <v>93</v>
      </c>
      <c r="AD14" s="333"/>
      <c r="AE14" s="337">
        <v>4</v>
      </c>
      <c r="AF14" s="338" t="str">
        <f>C81</f>
        <v>N/A</v>
      </c>
      <c r="AG14" s="339" t="s">
        <v>93</v>
      </c>
      <c r="AH14" s="320"/>
      <c r="AI14" s="320"/>
      <c r="AJ14" s="320"/>
      <c r="AK14" s="320"/>
      <c r="AL14" s="331" t="s">
        <v>116</v>
      </c>
      <c r="AM14" s="340">
        <f>SUM(COUNTIF($H$34:$H$35,"Yes - completely"),COUNTIF($H$38:$H$41,"Yes - completely"),COUNTIF($H$49,"Yes - completely"),COUNTIF($H$48:$H$58,"Yes - completely"),COUNTIF($H$71:$H$76,"Yes - completely"),COUNTIF($H$79:$H$81,"Yes - completely"))</f>
        <v>0</v>
      </c>
      <c r="AN14" s="340">
        <f>SUM(COUNTIF($H$34:$H$35,"Partly"),COUNTIF($H$38:$H$41,"Partly"),COUNTIF($H$49,"Partly"),COUNTIF($H$48:$H$58,"Partly"),COUNTIF($H$71:$H$76,"Partly"),COUNTIF($H$79:$H$81,"Partly"))</f>
        <v>0</v>
      </c>
      <c r="AO14" s="340">
        <f>SUM(COUNTIF($H$34:$H$35,"No - not at all"),COUNTIF($H$38:$H$41,"No - not at all"),COUNTIF($H$49,"No - not at all"),COUNTIF($H$48:$H$58,"No - not at all"),COUNTIF($H$71:$H$76,"No - not at all"),COUNTIF($H$79:$H$81,"No - not at all"))</f>
        <v>0</v>
      </c>
      <c r="AP14" s="340">
        <f>SUM(COUNTIF($H$34:$H$35,"N/A"),COUNTIF($H$38:$H$41,"N/A"),COUNTIF($H$49,"N/A"),COUNTIF($H$48:$H$58,"N/A"),COUNTIF($H$71:$H$76,"N/A"),COUNTIF($H$79:$H$81,"N/A"))</f>
        <v>0</v>
      </c>
      <c r="AQ14" s="341"/>
      <c r="AR14" s="320"/>
      <c r="AS14" s="320"/>
    </row>
    <row r="15" spans="1:45" s="321" customFormat="1" ht="43.9" customHeight="1" x14ac:dyDescent="0.2">
      <c r="A15" s="348">
        <v>2</v>
      </c>
      <c r="B15" s="792" t="s">
        <v>424</v>
      </c>
      <c r="C15" s="350"/>
      <c r="D15" s="351"/>
      <c r="E15" s="1362"/>
      <c r="F15" s="1363"/>
      <c r="G15" s="1363"/>
      <c r="H15" s="1363"/>
      <c r="I15" s="1364"/>
      <c r="J15" s="352"/>
      <c r="K15" s="320"/>
      <c r="L15" s="320"/>
      <c r="M15" s="320"/>
      <c r="N15" s="320"/>
      <c r="O15" s="320"/>
      <c r="P15" s="320"/>
      <c r="Q15" s="320"/>
      <c r="R15" s="320"/>
      <c r="S15" s="320"/>
      <c r="T15" s="320"/>
      <c r="U15" s="320"/>
      <c r="V15" s="320"/>
      <c r="W15" s="320"/>
      <c r="X15" s="320"/>
      <c r="Y15" s="320"/>
      <c r="Z15" s="320"/>
      <c r="AA15" s="334">
        <v>5</v>
      </c>
      <c r="AB15" s="335" t="str">
        <f>C82</f>
        <v>N/A</v>
      </c>
      <c r="AC15" s="336" t="s">
        <v>195</v>
      </c>
      <c r="AD15" s="333"/>
      <c r="AE15" s="337">
        <v>5</v>
      </c>
      <c r="AF15" s="338" t="str">
        <f>C90</f>
        <v>N/A</v>
      </c>
      <c r="AG15" s="339" t="s">
        <v>195</v>
      </c>
      <c r="AH15" s="320"/>
      <c r="AI15" s="320"/>
      <c r="AJ15" s="320"/>
      <c r="AK15" s="320"/>
      <c r="AL15" s="331" t="s">
        <v>116</v>
      </c>
      <c r="AM15" s="340">
        <f>SUM(COUNTIF($H$34:$H$35,"Yes - completely"),COUNTIF($H$38:$H$41,"Yes - completely"),COUNTIF($H$49,"Yes - completely"),COUNTIF($H$48:$H$58,"Yes - completely"),COUNTIF($H$71:$H$76,"Yes - completely"),COUNTIF($H$79:$H$81,"Yes - completely"))</f>
        <v>0</v>
      </c>
      <c r="AN15" s="340">
        <f>SUM(COUNTIF($H$34:$H$35,"Partly"),COUNTIF($H$38:$H$41,"Partly"),COUNTIF($H$49,"Partly"),COUNTIF($H$48:$H$58,"Partly"),COUNTIF($H$71:$H$76,"Partly"),COUNTIF($H$79:$H$81,"Partly"))</f>
        <v>0</v>
      </c>
      <c r="AO15" s="340">
        <f>SUM(COUNTIF($H$34:$H$35,"No - not at all"),COUNTIF($H$38:$H$41,"No - not at all"),COUNTIF($H$49,"No - not at all"),COUNTIF($H$48:$H$58,"No - not at all"),COUNTIF($H$71:$H$76,"No - not at all"),COUNTIF($H$79:$H$81,"No - not at all"))</f>
        <v>0</v>
      </c>
      <c r="AP15" s="340">
        <f>SUM(COUNTIF($H$34:$H$35,"N/A"),COUNTIF($H$38:$H$41,"N/A"),COUNTIF($H$49,"N/A"),COUNTIF($H$48:$H$58,"N/A"),COUNTIF($H$71:$H$76,"N/A"),COUNTIF($H$79:$H$81,"N/A"))</f>
        <v>0</v>
      </c>
      <c r="AQ15" s="341"/>
      <c r="AR15" s="320"/>
      <c r="AS15" s="320"/>
    </row>
    <row r="16" spans="1:45" s="321" customFormat="1" ht="40.15" customHeight="1" x14ac:dyDescent="0.2">
      <c r="A16" s="796" t="s">
        <v>306</v>
      </c>
      <c r="B16" s="796" t="s">
        <v>290</v>
      </c>
      <c r="C16" s="353"/>
      <c r="D16" s="351"/>
      <c r="E16" s="1365"/>
      <c r="F16" s="1366"/>
      <c r="G16" s="1366"/>
      <c r="H16" s="1366"/>
      <c r="I16" s="1367"/>
      <c r="J16" s="352"/>
      <c r="K16" s="320"/>
      <c r="L16" s="320"/>
      <c r="M16" s="320"/>
      <c r="N16" s="320"/>
      <c r="O16" s="320"/>
      <c r="P16" s="320"/>
      <c r="Q16" s="320"/>
      <c r="R16" s="320"/>
      <c r="S16" s="320"/>
      <c r="T16" s="320"/>
      <c r="U16" s="320"/>
      <c r="V16" s="320"/>
      <c r="W16" s="320"/>
      <c r="X16" s="320"/>
      <c r="Y16" s="320"/>
      <c r="Z16" s="320"/>
      <c r="AA16" s="334">
        <v>6</v>
      </c>
      <c r="AB16" s="335" t="str">
        <f>C91</f>
        <v>N/A</v>
      </c>
      <c r="AC16" s="344" t="s">
        <v>196</v>
      </c>
      <c r="AD16" s="333"/>
      <c r="AE16" s="337">
        <v>6</v>
      </c>
      <c r="AF16" s="338" t="str">
        <f>C96</f>
        <v>N/A</v>
      </c>
      <c r="AG16" s="345" t="s">
        <v>196</v>
      </c>
      <c r="AH16" s="320"/>
      <c r="AI16" s="320"/>
      <c r="AJ16" s="320"/>
      <c r="AK16" s="320"/>
      <c r="AL16" s="333"/>
      <c r="AM16" s="340"/>
      <c r="AN16" s="340"/>
      <c r="AO16" s="340"/>
      <c r="AP16" s="340"/>
      <c r="AQ16" s="341"/>
      <c r="AR16" s="320"/>
      <c r="AS16" s="320"/>
    </row>
    <row r="17" spans="1:45" s="321" customFormat="1" ht="40.15" customHeight="1" x14ac:dyDescent="0.2">
      <c r="A17" s="796" t="s">
        <v>307</v>
      </c>
      <c r="B17" s="796" t="s">
        <v>291</v>
      </c>
      <c r="C17" s="353"/>
      <c r="D17" s="351"/>
      <c r="E17" s="1365"/>
      <c r="F17" s="1366"/>
      <c r="G17" s="1366"/>
      <c r="H17" s="1366"/>
      <c r="I17" s="1367"/>
      <c r="J17" s="352"/>
      <c r="K17" s="320"/>
      <c r="L17" s="320"/>
      <c r="M17" s="320"/>
      <c r="N17" s="320"/>
      <c r="O17" s="320"/>
      <c r="P17" s="320"/>
      <c r="Q17" s="320"/>
      <c r="R17" s="320"/>
      <c r="S17" s="320"/>
      <c r="T17" s="320"/>
      <c r="U17" s="320"/>
      <c r="V17" s="320"/>
      <c r="W17" s="320"/>
      <c r="X17" s="320"/>
      <c r="Y17" s="320"/>
      <c r="Z17" s="320"/>
      <c r="AA17" s="334"/>
      <c r="AB17" s="335"/>
      <c r="AC17" s="344"/>
      <c r="AD17" s="333"/>
      <c r="AE17" s="334"/>
      <c r="AF17" s="335"/>
      <c r="AG17" s="344"/>
      <c r="AH17" s="320"/>
      <c r="AI17" s="320"/>
      <c r="AJ17" s="320"/>
      <c r="AK17" s="320"/>
      <c r="AL17" s="333"/>
      <c r="AM17" s="340"/>
      <c r="AN17" s="340"/>
      <c r="AO17" s="340"/>
      <c r="AP17" s="340"/>
      <c r="AQ17" s="341"/>
      <c r="AR17" s="320"/>
      <c r="AS17" s="320"/>
    </row>
    <row r="18" spans="1:45" s="321" customFormat="1" ht="40.15" customHeight="1" x14ac:dyDescent="0.2">
      <c r="A18" s="348">
        <v>3</v>
      </c>
      <c r="B18" s="792" t="s">
        <v>423</v>
      </c>
      <c r="C18" s="354" t="str">
        <f>IF(ISERROR(D14/D15),"-",D14/D15)</f>
        <v>-</v>
      </c>
      <c r="D18" s="545" t="str">
        <f>C18</f>
        <v>-</v>
      </c>
      <c r="E18" s="1365"/>
      <c r="F18" s="1366"/>
      <c r="G18" s="1366"/>
      <c r="H18" s="1366"/>
      <c r="I18" s="1367"/>
      <c r="J18" s="352"/>
      <c r="K18" s="320"/>
      <c r="L18" s="320"/>
      <c r="M18" s="320"/>
      <c r="N18" s="320"/>
      <c r="O18" s="320"/>
      <c r="P18" s="320"/>
      <c r="Q18" s="320"/>
      <c r="R18" s="320"/>
      <c r="S18" s="320"/>
      <c r="T18" s="320"/>
      <c r="U18" s="320"/>
      <c r="V18" s="320"/>
      <c r="W18" s="320"/>
      <c r="X18" s="320"/>
      <c r="Y18" s="320"/>
      <c r="Z18" s="320"/>
      <c r="AD18" s="333"/>
      <c r="AH18" s="320"/>
      <c r="AI18" s="320"/>
      <c r="AJ18" s="320"/>
      <c r="AK18" s="320"/>
      <c r="AL18" s="333" t="s">
        <v>118</v>
      </c>
      <c r="AM18" s="340" t="e">
        <f>SUM(COUNTIF($H$35,"Yes - completely"),COUNTIF($H$38:$H$41,"Yes - completely"),COUNTIF(#REF!,"Yes - completely"),COUNTIF(#REF!,"Yes - completely"))</f>
        <v>#REF!</v>
      </c>
      <c r="AN18" s="340" t="e">
        <f>SUM(COUNTIF($H$35,"Partly"),COUNTIF($H$38:$H$41,"Partly"),COUNTIF(#REF!,"Partly"),COUNTIF(#REF!,"Partly"))</f>
        <v>#REF!</v>
      </c>
      <c r="AO18" s="340" t="e">
        <f>SUM(COUNTIF($H$35,"No - not at all"),COUNTIF($H$38:$H$41,"No - not at all"),COUNTIF(#REF!,"No - not at all"),COUNTIF(#REF!,"No - not at all"))</f>
        <v>#REF!</v>
      </c>
      <c r="AP18" s="340" t="e">
        <f>SUM(COUNTIF($H$35,"N/A"),COUNTIF($H$38:$H$41,"N/A"),COUNTIF(#REF!,"N/A"),COUNTIF(#REF!,"N/A"))</f>
        <v>#REF!</v>
      </c>
      <c r="AQ18" s="341"/>
      <c r="AR18" s="320"/>
      <c r="AS18" s="320"/>
    </row>
    <row r="19" spans="1:45" ht="49.5" customHeight="1" x14ac:dyDescent="0.2">
      <c r="A19" s="355">
        <v>4</v>
      </c>
      <c r="B19" s="789" t="s">
        <v>192</v>
      </c>
      <c r="C19" s="357"/>
      <c r="D19" s="358"/>
      <c r="E19" s="1368"/>
      <c r="F19" s="1369"/>
      <c r="G19" s="1369"/>
      <c r="H19" s="1369"/>
      <c r="I19" s="1370"/>
      <c r="J19" s="352"/>
      <c r="AA19" s="359" t="s">
        <v>218</v>
      </c>
      <c r="AB19" s="360"/>
      <c r="AC19" s="361"/>
      <c r="AD19" s="362"/>
      <c r="AE19" s="362"/>
      <c r="AL19" s="333" t="s">
        <v>123</v>
      </c>
      <c r="AM19" s="340">
        <f>SUM(COUNTIF($H$48:$H$58,"Yes - completely"),COUNTIF($H$73:$H$76,"Yes - completely"),COUNTIF($H$79:$H$81,"Yes - completely"))</f>
        <v>0</v>
      </c>
      <c r="AN19" s="340">
        <f>SUM(COUNTIF($H$48:$H$58,"Partly"),COUNTIF($H$73:$H$76,"Partly"),COUNTIF($H$79:$H$81,"Partly"))</f>
        <v>0</v>
      </c>
      <c r="AO19" s="340">
        <f>SUM(COUNTIF($H$48:$H$58,"No - not at all"),COUNTIF($H$73:$H$76,"No - not at all"),COUNTIF($H$79:$H$81,"No - not at all"))</f>
        <v>0</v>
      </c>
      <c r="AP19" s="340">
        <f>SUM(COUNTIF($H$48:$H$58,"N/A"),COUNTIF($H$73:$H$76,"N/A"),COUNTIF($H$79:$H$81,"N/A"))</f>
        <v>0</v>
      </c>
    </row>
    <row r="20" spans="1:45" s="321" customFormat="1" ht="30" customHeight="1" x14ac:dyDescent="0.2">
      <c r="A20" s="1281" t="s">
        <v>111</v>
      </c>
      <c r="B20" s="1282"/>
      <c r="C20" s="342"/>
      <c r="D20" s="342"/>
      <c r="E20" s="342"/>
      <c r="F20" s="342"/>
      <c r="G20" s="342"/>
      <c r="H20" s="342"/>
      <c r="I20" s="343"/>
      <c r="J20" s="309"/>
      <c r="K20" s="320"/>
      <c r="L20" s="320"/>
      <c r="M20" s="320"/>
      <c r="N20" s="320"/>
      <c r="O20" s="320"/>
      <c r="P20" s="320"/>
      <c r="Q20" s="320"/>
      <c r="R20" s="320"/>
      <c r="S20" s="320"/>
      <c r="T20" s="320"/>
      <c r="U20" s="320"/>
      <c r="V20" s="320"/>
      <c r="W20" s="320"/>
      <c r="X20" s="320"/>
      <c r="Y20" s="320"/>
      <c r="Z20" s="320"/>
      <c r="AA20" s="363"/>
      <c r="AB20" s="547" t="str">
        <f>D13</f>
        <v>-</v>
      </c>
      <c r="AC20" s="363" t="s">
        <v>323</v>
      </c>
      <c r="AD20" s="363" t="s">
        <v>323</v>
      </c>
      <c r="AE20" s="363" t="s">
        <v>323</v>
      </c>
      <c r="AF20" s="320"/>
      <c r="AG20" s="320"/>
      <c r="AH20" s="320"/>
      <c r="AI20" s="320"/>
      <c r="AJ20" s="320"/>
      <c r="AK20" s="320"/>
      <c r="AL20" s="320"/>
      <c r="AM20" s="320"/>
      <c r="AN20" s="320"/>
      <c r="AO20" s="320"/>
      <c r="AP20" s="320"/>
      <c r="AQ20" s="320"/>
      <c r="AR20" s="320"/>
      <c r="AS20" s="320"/>
    </row>
    <row r="21" spans="1:45" s="321" customFormat="1" ht="60" customHeight="1" x14ac:dyDescent="0.2">
      <c r="A21" s="1283" t="s">
        <v>240</v>
      </c>
      <c r="B21" s="1284"/>
      <c r="C21" s="364"/>
      <c r="D21" s="347" t="str">
        <f>IF(Information_Page!G7=0,"-",Information_Page!G7)</f>
        <v>-</v>
      </c>
      <c r="E21" s="1359" t="s">
        <v>51</v>
      </c>
      <c r="F21" s="1371"/>
      <c r="G21" s="1371"/>
      <c r="H21" s="1371"/>
      <c r="I21" s="1372"/>
      <c r="J21" s="309"/>
      <c r="K21" s="320"/>
      <c r="L21" s="320"/>
      <c r="M21" s="320"/>
      <c r="N21" s="320"/>
      <c r="O21" s="320"/>
      <c r="P21" s="320"/>
      <c r="Q21" s="320"/>
      <c r="R21" s="320"/>
      <c r="S21" s="320"/>
      <c r="T21" s="320"/>
      <c r="U21" s="320"/>
      <c r="V21" s="320"/>
      <c r="W21" s="320"/>
      <c r="X21" s="320"/>
      <c r="Y21" s="320"/>
      <c r="Z21" s="320"/>
      <c r="AA21" s="363"/>
      <c r="AB21" s="365" t="str">
        <f>D18</f>
        <v>-</v>
      </c>
      <c r="AC21" s="366">
        <f>E18</f>
        <v>0</v>
      </c>
      <c r="AD21" s="366">
        <f>F18</f>
        <v>0</v>
      </c>
      <c r="AE21" s="366">
        <f>G18</f>
        <v>0</v>
      </c>
      <c r="AF21" s="367"/>
      <c r="AG21" s="320"/>
      <c r="AH21" s="320"/>
      <c r="AI21" s="320"/>
      <c r="AJ21" s="320"/>
      <c r="AK21" s="320"/>
      <c r="AL21" s="320"/>
      <c r="AM21" s="320"/>
      <c r="AN21" s="320"/>
      <c r="AO21" s="320"/>
      <c r="AP21" s="320"/>
      <c r="AQ21" s="320"/>
      <c r="AR21" s="320"/>
      <c r="AS21" s="320"/>
    </row>
    <row r="22" spans="1:45" ht="62.25" customHeight="1" x14ac:dyDescent="0.2">
      <c r="A22" s="368">
        <v>5</v>
      </c>
      <c r="B22" s="792" t="s">
        <v>422</v>
      </c>
      <c r="C22" s="369"/>
      <c r="D22" s="544"/>
      <c r="E22" s="1285"/>
      <c r="F22" s="1286"/>
      <c r="G22" s="1286"/>
      <c r="H22" s="1286"/>
      <c r="I22" s="1287"/>
      <c r="J22" s="352"/>
      <c r="AA22" s="363"/>
      <c r="AB22" s="363"/>
      <c r="AC22" s="363"/>
      <c r="AD22" s="370"/>
      <c r="AE22" s="371"/>
      <c r="AF22" s="372"/>
    </row>
    <row r="23" spans="1:45" s="321" customFormat="1" ht="40.15" customHeight="1" x14ac:dyDescent="0.2">
      <c r="A23" s="368">
        <v>6</v>
      </c>
      <c r="B23" s="792" t="s">
        <v>421</v>
      </c>
      <c r="C23" s="369"/>
      <c r="D23" s="544"/>
      <c r="E23" s="1285"/>
      <c r="F23" s="1286"/>
      <c r="G23" s="1286"/>
      <c r="H23" s="1286"/>
      <c r="I23" s="1287"/>
      <c r="J23" s="352"/>
      <c r="K23" s="320"/>
      <c r="L23" s="320"/>
      <c r="M23" s="320"/>
      <c r="N23" s="320"/>
      <c r="O23" s="320"/>
      <c r="P23" s="320"/>
      <c r="Q23" s="320"/>
      <c r="R23" s="320"/>
      <c r="S23" s="320"/>
      <c r="T23" s="320"/>
      <c r="U23" s="320"/>
      <c r="V23" s="320"/>
      <c r="W23" s="320"/>
      <c r="X23" s="320"/>
      <c r="Y23" s="320"/>
      <c r="Z23" s="320"/>
      <c r="AA23" s="320"/>
      <c r="AB23" s="320"/>
      <c r="AC23" s="320"/>
      <c r="AD23" s="373"/>
      <c r="AE23" s="374"/>
      <c r="AF23" s="375"/>
      <c r="AG23" s="320"/>
      <c r="AH23" s="320"/>
      <c r="AI23" s="320"/>
      <c r="AJ23" s="320"/>
      <c r="AK23" s="320"/>
      <c r="AL23" s="320"/>
      <c r="AM23" s="320"/>
      <c r="AN23" s="320"/>
      <c r="AO23" s="320"/>
      <c r="AP23" s="320"/>
      <c r="AQ23" s="320"/>
      <c r="AR23" s="320"/>
      <c r="AS23" s="320"/>
    </row>
    <row r="24" spans="1:45" s="321" customFormat="1" ht="58.5" customHeight="1" x14ac:dyDescent="0.2">
      <c r="A24" s="368">
        <v>7</v>
      </c>
      <c r="B24" s="792" t="s">
        <v>420</v>
      </c>
      <c r="C24" s="369" t="str">
        <f>IF(ISERROR(D23/D22),"-",D23/D22)</f>
        <v>-</v>
      </c>
      <c r="D24" s="546" t="str">
        <f>C24</f>
        <v>-</v>
      </c>
      <c r="E24" s="1288"/>
      <c r="F24" s="1289"/>
      <c r="G24" s="1289"/>
      <c r="H24" s="1289"/>
      <c r="I24" s="1290"/>
      <c r="J24" s="352"/>
      <c r="K24" s="320"/>
      <c r="L24" s="320"/>
      <c r="M24" s="320"/>
      <c r="N24" s="320"/>
      <c r="O24" s="320"/>
      <c r="P24" s="320"/>
      <c r="Q24" s="320"/>
      <c r="R24" s="320"/>
      <c r="S24" s="320"/>
      <c r="T24" s="320"/>
      <c r="U24" s="320"/>
      <c r="V24" s="320"/>
      <c r="W24" s="320"/>
      <c r="X24" s="320"/>
      <c r="Y24" s="320"/>
      <c r="Z24" s="320"/>
      <c r="AA24" s="376"/>
      <c r="AB24" s="377"/>
      <c r="AC24" s="377" t="s">
        <v>221</v>
      </c>
      <c r="AD24" s="377"/>
      <c r="AE24" s="377"/>
      <c r="AF24" s="378"/>
      <c r="AG24" s="333"/>
      <c r="AH24" s="320"/>
      <c r="AI24" s="320"/>
      <c r="AJ24" s="320"/>
      <c r="AK24" s="320"/>
      <c r="AL24" s="320"/>
      <c r="AM24" s="320"/>
      <c r="AN24" s="320"/>
      <c r="AO24" s="320"/>
      <c r="AP24" s="320"/>
      <c r="AQ24" s="320"/>
      <c r="AR24" s="320"/>
      <c r="AS24" s="320"/>
    </row>
    <row r="25" spans="1:45" ht="50.25" customHeight="1" x14ac:dyDescent="0.2">
      <c r="A25" s="368">
        <v>8</v>
      </c>
      <c r="B25" s="792" t="s">
        <v>419</v>
      </c>
      <c r="C25" s="369"/>
      <c r="D25" s="544"/>
      <c r="E25" s="1285"/>
      <c r="F25" s="1286"/>
      <c r="G25" s="1286"/>
      <c r="H25" s="1286"/>
      <c r="I25" s="1287"/>
      <c r="J25" s="352"/>
      <c r="AA25" s="376"/>
      <c r="AB25" s="371"/>
      <c r="AC25" s="379"/>
      <c r="AD25" s="379" t="str">
        <f>D13</f>
        <v>-</v>
      </c>
      <c r="AE25" s="379" t="s">
        <v>323</v>
      </c>
      <c r="AF25" s="379" t="s">
        <v>323</v>
      </c>
      <c r="AG25" s="379" t="s">
        <v>323</v>
      </c>
    </row>
    <row r="26" spans="1:45" s="321" customFormat="1" ht="50.25" customHeight="1" x14ac:dyDescent="0.2">
      <c r="A26" s="368">
        <v>9</v>
      </c>
      <c r="B26" s="792" t="s">
        <v>418</v>
      </c>
      <c r="C26" s="380" t="str">
        <f>IF(ISERROR(D25/D22),"-",D25/D22)</f>
        <v>-</v>
      </c>
      <c r="D26" s="546" t="str">
        <f>C26</f>
        <v>-</v>
      </c>
      <c r="E26" s="1288"/>
      <c r="F26" s="1289"/>
      <c r="G26" s="1289"/>
      <c r="H26" s="1289"/>
      <c r="I26" s="1290"/>
      <c r="J26" s="352"/>
      <c r="K26" s="320"/>
      <c r="L26" s="320"/>
      <c r="M26" s="320"/>
      <c r="N26" s="320"/>
      <c r="O26" s="320"/>
      <c r="P26" s="320"/>
      <c r="Q26" s="320"/>
      <c r="R26" s="320"/>
      <c r="S26" s="320"/>
      <c r="T26" s="320"/>
      <c r="U26" s="320"/>
      <c r="V26" s="320"/>
      <c r="W26" s="320"/>
      <c r="X26" s="320"/>
      <c r="Y26" s="320"/>
      <c r="Z26" s="320"/>
      <c r="AA26" s="381"/>
      <c r="AB26" s="382">
        <v>1</v>
      </c>
      <c r="AC26" s="379" t="s">
        <v>219</v>
      </c>
      <c r="AD26" s="383" t="str">
        <f>D24</f>
        <v>-</v>
      </c>
      <c r="AE26" s="383">
        <f>E24</f>
        <v>0</v>
      </c>
      <c r="AF26" s="366">
        <f>F24</f>
        <v>0</v>
      </c>
      <c r="AG26" s="383">
        <f>G24</f>
        <v>0</v>
      </c>
      <c r="AH26" s="320"/>
      <c r="AI26" s="320"/>
      <c r="AJ26" s="320"/>
      <c r="AK26" s="320"/>
      <c r="AL26" s="320"/>
      <c r="AM26" s="320"/>
      <c r="AN26" s="320"/>
      <c r="AO26" s="320"/>
      <c r="AP26" s="320"/>
      <c r="AQ26" s="320"/>
      <c r="AR26" s="320"/>
      <c r="AS26" s="320"/>
    </row>
    <row r="27" spans="1:45" ht="40.15" customHeight="1" x14ac:dyDescent="0.2">
      <c r="A27" s="368">
        <v>10</v>
      </c>
      <c r="B27" s="792" t="s">
        <v>417</v>
      </c>
      <c r="C27" s="369"/>
      <c r="D27" s="544"/>
      <c r="E27" s="1285"/>
      <c r="F27" s="1286"/>
      <c r="G27" s="1286"/>
      <c r="H27" s="1286"/>
      <c r="I27" s="1287"/>
      <c r="J27" s="352"/>
      <c r="AA27" s="381"/>
      <c r="AB27" s="382">
        <v>2</v>
      </c>
      <c r="AC27" s="379" t="s">
        <v>220</v>
      </c>
      <c r="AD27" s="383" t="str">
        <f>D26</f>
        <v>-</v>
      </c>
      <c r="AE27" s="383">
        <f>E26</f>
        <v>0</v>
      </c>
      <c r="AF27" s="366">
        <f>F26</f>
        <v>0</v>
      </c>
      <c r="AG27" s="383">
        <f>G26</f>
        <v>0</v>
      </c>
    </row>
    <row r="28" spans="1:45" s="310" customFormat="1" ht="72.75" customHeight="1" thickBot="1" x14ac:dyDescent="0.25">
      <c r="A28" s="384">
        <v>11</v>
      </c>
      <c r="B28" s="797" t="s">
        <v>376</v>
      </c>
      <c r="C28" s="385" t="str">
        <f>IF(ISERROR(D27/D22),"-",D27/D22)</f>
        <v>-</v>
      </c>
      <c r="D28" s="548" t="str">
        <f>C28</f>
        <v>-</v>
      </c>
      <c r="E28" s="1317"/>
      <c r="F28" s="1318"/>
      <c r="G28" s="1318"/>
      <c r="H28" s="1318"/>
      <c r="I28" s="1319"/>
      <c r="J28" s="352"/>
      <c r="AA28" s="386"/>
      <c r="AB28" s="382">
        <v>3</v>
      </c>
      <c r="AC28" s="379" t="s">
        <v>90</v>
      </c>
      <c r="AD28" s="383" t="str">
        <f>D28</f>
        <v>-</v>
      </c>
      <c r="AE28" s="383">
        <f>E28</f>
        <v>0</v>
      </c>
      <c r="AF28" s="366">
        <f>F28</f>
        <v>0</v>
      </c>
      <c r="AG28" s="383">
        <f>G28</f>
        <v>0</v>
      </c>
    </row>
    <row r="29" spans="1:45" s="320" customFormat="1" ht="25.15" customHeight="1" thickBot="1" x14ac:dyDescent="0.25">
      <c r="A29" s="387"/>
      <c r="B29" s="388"/>
      <c r="C29" s="389"/>
      <c r="D29" s="389"/>
      <c r="E29" s="389"/>
      <c r="F29" s="389"/>
      <c r="G29" s="389"/>
      <c r="H29" s="390"/>
      <c r="I29" s="388"/>
      <c r="J29" s="388"/>
      <c r="AA29" s="391"/>
      <c r="AB29" s="392"/>
    </row>
    <row r="30" spans="1:45" s="321" customFormat="1" ht="30" customHeight="1" x14ac:dyDescent="0.2">
      <c r="A30" s="1306" t="s">
        <v>110</v>
      </c>
      <c r="B30" s="1307"/>
      <c r="C30" s="1307"/>
      <c r="D30" s="1307"/>
      <c r="E30" s="1307"/>
      <c r="F30" s="1307"/>
      <c r="G30" s="1307"/>
      <c r="H30" s="1307"/>
      <c r="I30" s="1308"/>
      <c r="J30" s="309"/>
      <c r="K30" s="320"/>
      <c r="L30" s="320"/>
      <c r="M30" s="320"/>
      <c r="N30" s="320"/>
      <c r="O30" s="320"/>
      <c r="P30" s="320"/>
      <c r="Q30" s="320"/>
      <c r="R30" s="320"/>
      <c r="S30" s="320"/>
      <c r="T30" s="320"/>
      <c r="U30" s="320"/>
      <c r="V30" s="320"/>
      <c r="W30" s="320"/>
      <c r="X30" s="320"/>
      <c r="Y30" s="320"/>
      <c r="Z30" s="320"/>
      <c r="AA30" s="320"/>
      <c r="AB30" s="320"/>
      <c r="AC30" s="320"/>
      <c r="AD30" s="320"/>
      <c r="AE30" s="320"/>
      <c r="AF30" s="320"/>
      <c r="AG30" s="320"/>
      <c r="AH30" s="320"/>
      <c r="AI30" s="320"/>
      <c r="AJ30" s="320"/>
      <c r="AK30" s="320"/>
      <c r="AL30" s="320"/>
      <c r="AM30" s="320"/>
      <c r="AN30" s="320"/>
      <c r="AO30" s="320"/>
      <c r="AP30" s="320"/>
      <c r="AQ30" s="320"/>
      <c r="AR30" s="320"/>
      <c r="AS30" s="320"/>
    </row>
    <row r="31" spans="1:45" s="321" customFormat="1" ht="30" hidden="1" customHeight="1" x14ac:dyDescent="0.2">
      <c r="A31" s="1313" t="s">
        <v>158</v>
      </c>
      <c r="B31" s="1314"/>
      <c r="C31" s="393" t="str">
        <f>IF(AND(C32="N/A",C33="N/A", C34="N/A", C35="N/A", C36="N/A", C37="N/A", C38="N/A", C39="N/A"),"N/A",ROUND(AVERAGE(C32:C39),2))</f>
        <v>N/A</v>
      </c>
      <c r="D31" s="394"/>
      <c r="E31" s="394"/>
      <c r="F31" s="394"/>
      <c r="G31" s="394"/>
      <c r="H31" s="395"/>
      <c r="I31" s="396"/>
      <c r="J31" s="388"/>
      <c r="K31" s="320"/>
      <c r="L31" s="320"/>
      <c r="M31" s="320"/>
      <c r="N31" s="320"/>
      <c r="O31" s="320"/>
      <c r="P31" s="320"/>
      <c r="Q31" s="320"/>
      <c r="R31" s="320"/>
      <c r="S31" s="320"/>
      <c r="T31" s="320"/>
      <c r="U31" s="320"/>
      <c r="V31" s="320"/>
      <c r="W31" s="320"/>
      <c r="X31" s="320"/>
      <c r="Y31" s="320"/>
      <c r="Z31" s="320"/>
      <c r="AA31" s="320"/>
      <c r="AB31" s="320"/>
      <c r="AC31" s="320"/>
      <c r="AD31" s="320"/>
      <c r="AE31" s="320"/>
      <c r="AF31" s="320"/>
      <c r="AG31" s="320"/>
      <c r="AH31" s="320"/>
      <c r="AI31" s="320"/>
      <c r="AJ31" s="320"/>
      <c r="AK31" s="320"/>
      <c r="AL31" s="320"/>
      <c r="AM31" s="320"/>
      <c r="AN31" s="320"/>
      <c r="AO31" s="320"/>
      <c r="AP31" s="320"/>
      <c r="AQ31" s="320"/>
      <c r="AR31" s="320"/>
      <c r="AS31" s="320"/>
    </row>
    <row r="32" spans="1:45" s="321" customFormat="1" ht="74.25" customHeight="1" x14ac:dyDescent="0.2">
      <c r="A32" s="348">
        <v>1</v>
      </c>
      <c r="B32" s="792" t="s">
        <v>377</v>
      </c>
      <c r="C32" s="397" t="str">
        <f>IF(D32="Yes - completely",4,IF(D32="Mostly",3,IF(D32="Partly",2,IF(D32="No - not at all",1,"N/A"))))</f>
        <v>N/A</v>
      </c>
      <c r="D32" s="1295"/>
      <c r="E32" s="1295"/>
      <c r="F32" s="1315"/>
      <c r="G32" s="1315"/>
      <c r="H32" s="1315"/>
      <c r="I32" s="1316"/>
      <c r="J32" s="352" t="str">
        <f>IF(AND(I32&lt;&gt;"Yes - completely", I32&lt;&gt;""),"Please Provide a Comment.","")</f>
        <v/>
      </c>
      <c r="K32" s="320"/>
      <c r="L32" s="320"/>
      <c r="M32" s="320"/>
      <c r="N32" s="320"/>
      <c r="O32" s="320"/>
      <c r="P32" s="320"/>
      <c r="Q32" s="320"/>
      <c r="R32" s="320"/>
      <c r="S32" s="320"/>
      <c r="T32" s="320"/>
      <c r="U32" s="320"/>
      <c r="V32" s="320"/>
      <c r="W32" s="320"/>
      <c r="X32" s="320"/>
      <c r="Y32" s="320"/>
      <c r="Z32" s="320"/>
      <c r="AA32" s="320"/>
      <c r="AB32" s="320"/>
      <c r="AC32" s="320"/>
      <c r="AD32" s="320"/>
      <c r="AE32" s="320"/>
      <c r="AF32" s="320"/>
      <c r="AG32" s="320"/>
      <c r="AH32" s="320"/>
      <c r="AI32" s="320"/>
      <c r="AJ32" s="320"/>
      <c r="AK32" s="320"/>
      <c r="AL32" s="320"/>
      <c r="AM32" s="320"/>
      <c r="AN32" s="320"/>
      <c r="AO32" s="320"/>
      <c r="AP32" s="320"/>
      <c r="AQ32" s="320"/>
      <c r="AR32" s="320"/>
      <c r="AS32" s="320"/>
    </row>
    <row r="33" spans="1:45" s="321" customFormat="1" ht="40.15" customHeight="1" x14ac:dyDescent="0.2">
      <c r="A33" s="348">
        <v>2</v>
      </c>
      <c r="B33" s="792" t="s">
        <v>284</v>
      </c>
      <c r="C33" s="397" t="str">
        <f t="shared" ref="C33:C41" si="0">IF(D33="Yes - completely",4,IF(D33="Mostly",3,IF(D33="Partly",2,IF(D33="No - not at all",1,"N/A"))))</f>
        <v>N/A</v>
      </c>
      <c r="D33" s="1295"/>
      <c r="E33" s="1295"/>
      <c r="F33" s="1315"/>
      <c r="G33" s="1315"/>
      <c r="H33" s="1315"/>
      <c r="I33" s="1316"/>
      <c r="J33" s="352"/>
      <c r="K33" s="320"/>
      <c r="L33" s="320"/>
      <c r="M33" s="320"/>
      <c r="N33" s="320"/>
      <c r="O33" s="320"/>
      <c r="P33" s="320"/>
      <c r="Q33" s="320"/>
      <c r="R33" s="320"/>
      <c r="S33" s="320"/>
      <c r="T33" s="320"/>
      <c r="U33" s="320"/>
      <c r="V33" s="320"/>
      <c r="W33" s="320"/>
      <c r="X33" s="320"/>
      <c r="Y33" s="320"/>
      <c r="Z33" s="320"/>
      <c r="AA33" s="320"/>
      <c r="AB33" s="320"/>
      <c r="AC33" s="320"/>
      <c r="AD33" s="320"/>
      <c r="AE33" s="320"/>
      <c r="AF33" s="320"/>
      <c r="AG33" s="320"/>
      <c r="AH33" s="320"/>
      <c r="AI33" s="320"/>
      <c r="AJ33" s="320"/>
      <c r="AK33" s="320"/>
      <c r="AL33" s="320"/>
      <c r="AM33" s="320"/>
      <c r="AN33" s="320"/>
      <c r="AO33" s="320"/>
      <c r="AP33" s="320"/>
      <c r="AQ33" s="320"/>
      <c r="AR33" s="320"/>
      <c r="AS33" s="320"/>
    </row>
    <row r="34" spans="1:45" s="321" customFormat="1" ht="50.25" customHeight="1" x14ac:dyDescent="0.2">
      <c r="A34" s="348">
        <v>3</v>
      </c>
      <c r="B34" s="792" t="s">
        <v>193</v>
      </c>
      <c r="C34" s="397" t="str">
        <f t="shared" si="0"/>
        <v>N/A</v>
      </c>
      <c r="D34" s="1295"/>
      <c r="E34" s="1295"/>
      <c r="F34" s="1315"/>
      <c r="G34" s="1315"/>
      <c r="H34" s="1315"/>
      <c r="I34" s="1316"/>
      <c r="J34" s="352"/>
      <c r="K34" s="320"/>
      <c r="L34" s="320"/>
      <c r="M34" s="320"/>
      <c r="N34" s="320"/>
      <c r="O34" s="320"/>
      <c r="P34" s="320"/>
      <c r="Q34" s="320"/>
      <c r="R34" s="320"/>
      <c r="S34" s="320"/>
      <c r="T34" s="320"/>
      <c r="U34" s="320"/>
      <c r="V34" s="320"/>
      <c r="W34" s="320"/>
      <c r="X34" s="320"/>
      <c r="Y34" s="320"/>
      <c r="Z34" s="320"/>
      <c r="AA34" s="320"/>
      <c r="AB34" s="320"/>
      <c r="AC34" s="320"/>
      <c r="AD34" s="320"/>
      <c r="AE34" s="320"/>
      <c r="AF34" s="320"/>
      <c r="AG34" s="320"/>
      <c r="AH34" s="320"/>
      <c r="AI34" s="320"/>
      <c r="AJ34" s="320"/>
      <c r="AK34" s="320"/>
      <c r="AL34" s="320"/>
      <c r="AM34" s="320"/>
      <c r="AN34" s="320"/>
      <c r="AO34" s="320"/>
      <c r="AP34" s="320"/>
      <c r="AQ34" s="320"/>
      <c r="AR34" s="320"/>
      <c r="AS34" s="320"/>
    </row>
    <row r="35" spans="1:45" s="321" customFormat="1" ht="50.25" customHeight="1" x14ac:dyDescent="0.2">
      <c r="A35" s="348">
        <v>4</v>
      </c>
      <c r="B35" s="792" t="s">
        <v>257</v>
      </c>
      <c r="C35" s="397" t="str">
        <f t="shared" si="0"/>
        <v>N/A</v>
      </c>
      <c r="D35" s="1295"/>
      <c r="E35" s="1295"/>
      <c r="F35" s="1315"/>
      <c r="G35" s="1315"/>
      <c r="H35" s="1315"/>
      <c r="I35" s="1316"/>
      <c r="J35" s="352"/>
      <c r="K35" s="320"/>
      <c r="L35" s="320"/>
      <c r="M35" s="320"/>
      <c r="N35" s="320"/>
      <c r="O35" s="320"/>
      <c r="P35" s="320"/>
      <c r="Q35" s="320"/>
      <c r="R35" s="320"/>
      <c r="S35" s="320"/>
      <c r="T35" s="320"/>
      <c r="U35" s="320"/>
      <c r="V35" s="320"/>
      <c r="W35" s="320"/>
      <c r="X35" s="320"/>
      <c r="Y35" s="320"/>
      <c r="Z35" s="320"/>
      <c r="AA35" s="320"/>
      <c r="AB35" s="320"/>
      <c r="AC35" s="320"/>
      <c r="AD35" s="320"/>
      <c r="AE35" s="320"/>
      <c r="AF35" s="320"/>
      <c r="AG35" s="320"/>
      <c r="AH35" s="320"/>
      <c r="AI35" s="320"/>
      <c r="AJ35" s="320"/>
      <c r="AK35" s="320"/>
      <c r="AL35" s="320"/>
      <c r="AM35" s="320"/>
      <c r="AN35" s="320"/>
      <c r="AO35" s="320"/>
      <c r="AP35" s="320"/>
      <c r="AQ35" s="320"/>
      <c r="AR35" s="320"/>
      <c r="AS35" s="320"/>
    </row>
    <row r="36" spans="1:45" s="321" customFormat="1" ht="61.5" customHeight="1" x14ac:dyDescent="0.2">
      <c r="A36" s="348">
        <v>5</v>
      </c>
      <c r="B36" s="792" t="s">
        <v>203</v>
      </c>
      <c r="C36" s="397" t="str">
        <f t="shared" si="0"/>
        <v>N/A</v>
      </c>
      <c r="D36" s="1295"/>
      <c r="E36" s="1295"/>
      <c r="F36" s="1315"/>
      <c r="G36" s="1315"/>
      <c r="H36" s="1315"/>
      <c r="I36" s="1316"/>
      <c r="J36" s="352"/>
      <c r="K36" s="320"/>
      <c r="L36" s="320"/>
      <c r="M36" s="320"/>
      <c r="N36" s="320"/>
      <c r="O36" s="320"/>
      <c r="P36" s="320"/>
      <c r="Q36" s="320"/>
      <c r="R36" s="320"/>
      <c r="S36" s="320"/>
      <c r="T36" s="320"/>
      <c r="U36" s="320"/>
      <c r="V36" s="320"/>
      <c r="W36" s="320"/>
      <c r="X36" s="320"/>
      <c r="Y36" s="320"/>
      <c r="Z36" s="320"/>
      <c r="AA36" s="320"/>
      <c r="AB36" s="320"/>
      <c r="AC36" s="320"/>
      <c r="AD36" s="320"/>
      <c r="AE36" s="320"/>
      <c r="AF36" s="320"/>
      <c r="AG36" s="320"/>
      <c r="AH36" s="320"/>
      <c r="AI36" s="320"/>
      <c r="AJ36" s="320"/>
      <c r="AK36" s="320"/>
      <c r="AL36" s="320"/>
      <c r="AM36" s="320"/>
      <c r="AN36" s="320"/>
      <c r="AO36" s="320"/>
      <c r="AP36" s="320"/>
      <c r="AQ36" s="320"/>
      <c r="AR36" s="320"/>
      <c r="AS36" s="320"/>
    </row>
    <row r="37" spans="1:45" s="321" customFormat="1" ht="50.25" customHeight="1" x14ac:dyDescent="0.2">
      <c r="A37" s="348">
        <v>6</v>
      </c>
      <c r="B37" s="792" t="s">
        <v>258</v>
      </c>
      <c r="C37" s="397" t="str">
        <f t="shared" si="0"/>
        <v>N/A</v>
      </c>
      <c r="D37" s="1295"/>
      <c r="E37" s="1295"/>
      <c r="F37" s="1315"/>
      <c r="G37" s="1315"/>
      <c r="H37" s="1315"/>
      <c r="I37" s="1316"/>
      <c r="J37" s="352"/>
      <c r="K37" s="320"/>
      <c r="L37" s="320"/>
      <c r="M37" s="320"/>
      <c r="N37" s="320"/>
      <c r="O37" s="320"/>
      <c r="P37" s="320"/>
      <c r="Q37" s="320"/>
      <c r="R37" s="320"/>
      <c r="S37" s="320"/>
      <c r="T37" s="320"/>
      <c r="U37" s="320"/>
      <c r="V37" s="320"/>
      <c r="W37" s="320"/>
      <c r="X37" s="320"/>
      <c r="Y37" s="320"/>
      <c r="Z37" s="320"/>
      <c r="AA37" s="320"/>
      <c r="AB37" s="320"/>
      <c r="AC37" s="320"/>
      <c r="AD37" s="320"/>
      <c r="AE37" s="320"/>
      <c r="AF37" s="320"/>
      <c r="AG37" s="320"/>
      <c r="AH37" s="320"/>
      <c r="AI37" s="320"/>
      <c r="AJ37" s="320"/>
      <c r="AK37" s="320"/>
      <c r="AL37" s="320"/>
      <c r="AM37" s="320"/>
      <c r="AN37" s="320"/>
      <c r="AO37" s="320"/>
      <c r="AP37" s="320"/>
      <c r="AQ37" s="320"/>
      <c r="AR37" s="320"/>
      <c r="AS37" s="320"/>
    </row>
    <row r="38" spans="1:45" ht="40.15" customHeight="1" x14ac:dyDescent="0.2">
      <c r="A38" s="348">
        <v>7</v>
      </c>
      <c r="B38" s="792" t="s">
        <v>194</v>
      </c>
      <c r="C38" s="397" t="str">
        <f t="shared" si="0"/>
        <v>N/A</v>
      </c>
      <c r="D38" s="1295"/>
      <c r="E38" s="1295"/>
      <c r="F38" s="1315"/>
      <c r="G38" s="1315"/>
      <c r="H38" s="1315"/>
      <c r="I38" s="1316"/>
      <c r="J38" s="352"/>
    </row>
    <row r="39" spans="1:45" s="321" customFormat="1" ht="51" customHeight="1" x14ac:dyDescent="0.2">
      <c r="A39" s="348">
        <v>8</v>
      </c>
      <c r="B39" s="792" t="s">
        <v>285</v>
      </c>
      <c r="C39" s="397" t="str">
        <f t="shared" si="0"/>
        <v>N/A</v>
      </c>
      <c r="D39" s="1295"/>
      <c r="E39" s="1295"/>
      <c r="F39" s="1315"/>
      <c r="G39" s="1315"/>
      <c r="H39" s="1315"/>
      <c r="I39" s="1316"/>
      <c r="J39" s="352"/>
      <c r="K39" s="320"/>
      <c r="L39" s="320"/>
      <c r="M39" s="320"/>
      <c r="N39" s="320"/>
      <c r="O39" s="320"/>
      <c r="P39" s="320"/>
      <c r="Q39" s="320"/>
      <c r="R39" s="320"/>
      <c r="S39" s="320"/>
      <c r="T39" s="320"/>
      <c r="U39" s="320"/>
      <c r="V39" s="320"/>
      <c r="W39" s="320"/>
      <c r="X39" s="320"/>
      <c r="Y39" s="320"/>
      <c r="Z39" s="320"/>
      <c r="AA39" s="320"/>
      <c r="AB39" s="320"/>
      <c r="AC39" s="320"/>
      <c r="AD39" s="320"/>
      <c r="AE39" s="320"/>
      <c r="AF39" s="320"/>
      <c r="AG39" s="320"/>
      <c r="AH39" s="320"/>
      <c r="AI39" s="320"/>
      <c r="AJ39" s="320"/>
      <c r="AK39" s="320"/>
      <c r="AL39" s="320"/>
      <c r="AM39" s="320"/>
      <c r="AN39" s="320"/>
      <c r="AO39" s="320"/>
      <c r="AP39" s="320"/>
      <c r="AQ39" s="320"/>
      <c r="AR39" s="320"/>
      <c r="AS39" s="320"/>
    </row>
    <row r="40" spans="1:45" s="321" customFormat="1" ht="142.15" customHeight="1" x14ac:dyDescent="0.2">
      <c r="A40" s="794" t="s">
        <v>331</v>
      </c>
      <c r="B40" s="796" t="s">
        <v>378</v>
      </c>
      <c r="C40" s="397" t="str">
        <f>IF(D40="4=100%",4,IF(D40="3=more than 50%",3,IF(D40="2=less than 50%",2,IF(D40="1=0",1,"N/A"))))</f>
        <v>N/A</v>
      </c>
      <c r="D40" s="1295"/>
      <c r="E40" s="1295"/>
      <c r="F40" s="1315"/>
      <c r="G40" s="1315"/>
      <c r="H40" s="1315"/>
      <c r="I40" s="1316"/>
      <c r="J40" s="352"/>
      <c r="K40" s="320"/>
      <c r="L40" s="320"/>
      <c r="M40" s="320"/>
      <c r="N40" s="320"/>
      <c r="O40" s="320"/>
      <c r="P40" s="320"/>
      <c r="Q40" s="320"/>
      <c r="R40" s="320"/>
      <c r="S40" s="320"/>
      <c r="T40" s="320"/>
      <c r="U40" s="320"/>
      <c r="V40" s="320"/>
      <c r="W40" s="320"/>
      <c r="X40" s="320"/>
      <c r="Y40" s="320"/>
      <c r="Z40" s="320"/>
      <c r="AA40" s="320"/>
      <c r="AB40" s="320"/>
      <c r="AC40" s="320"/>
      <c r="AD40" s="320"/>
      <c r="AE40" s="320"/>
      <c r="AF40" s="320"/>
      <c r="AG40" s="320"/>
      <c r="AH40" s="320"/>
      <c r="AI40" s="320"/>
      <c r="AJ40" s="320"/>
      <c r="AK40" s="320"/>
      <c r="AL40" s="320"/>
      <c r="AM40" s="320"/>
      <c r="AN40" s="320"/>
      <c r="AO40" s="320"/>
      <c r="AP40" s="320"/>
      <c r="AQ40" s="320"/>
      <c r="AR40" s="320"/>
      <c r="AS40" s="320"/>
    </row>
    <row r="41" spans="1:45" s="321" customFormat="1" ht="51" customHeight="1" x14ac:dyDescent="0.2">
      <c r="A41" s="794" t="s">
        <v>332</v>
      </c>
      <c r="B41" s="796" t="s">
        <v>298</v>
      </c>
      <c r="C41" s="397" t="str">
        <f t="shared" si="0"/>
        <v>N/A</v>
      </c>
      <c r="D41" s="1295"/>
      <c r="E41" s="1295"/>
      <c r="F41" s="1315"/>
      <c r="G41" s="1315"/>
      <c r="H41" s="1315"/>
      <c r="I41" s="1315"/>
      <c r="J41" s="352"/>
      <c r="K41" s="320"/>
      <c r="L41" s="320"/>
      <c r="M41" s="320"/>
      <c r="N41" s="320"/>
      <c r="O41" s="320"/>
      <c r="P41" s="320"/>
      <c r="Q41" s="320"/>
      <c r="R41" s="320"/>
      <c r="S41" s="320"/>
      <c r="T41" s="320"/>
      <c r="U41" s="320"/>
      <c r="V41" s="320"/>
      <c r="W41" s="320"/>
      <c r="X41" s="320"/>
      <c r="Y41" s="320"/>
      <c r="Z41" s="320"/>
      <c r="AA41" s="320"/>
      <c r="AB41" s="320"/>
      <c r="AC41" s="320"/>
      <c r="AD41" s="320"/>
      <c r="AE41" s="320"/>
      <c r="AF41" s="320"/>
      <c r="AG41" s="320"/>
      <c r="AH41" s="320"/>
      <c r="AI41" s="320"/>
      <c r="AJ41" s="320"/>
      <c r="AK41" s="320"/>
      <c r="AL41" s="320"/>
      <c r="AM41" s="320"/>
      <c r="AN41" s="320"/>
      <c r="AO41" s="320"/>
      <c r="AP41" s="320"/>
      <c r="AQ41" s="320"/>
      <c r="AR41" s="320"/>
      <c r="AS41" s="320"/>
    </row>
    <row r="42" spans="1:45" s="321" customFormat="1" ht="51" hidden="1" customHeight="1" x14ac:dyDescent="0.2">
      <c r="A42" s="398"/>
      <c r="B42" s="399" t="s">
        <v>310</v>
      </c>
      <c r="C42" s="400" t="str">
        <f>IF(AND(C40="N/A",C41="N/A"),"N/A",ROUND(AVERAGE(C40:C41),2))</f>
        <v>N/A</v>
      </c>
      <c r="D42" s="401"/>
      <c r="E42" s="401"/>
      <c r="F42" s="402"/>
      <c r="G42" s="402"/>
      <c r="H42" s="402"/>
      <c r="I42" s="403"/>
      <c r="J42" s="352"/>
      <c r="K42" s="320"/>
      <c r="L42" s="320"/>
      <c r="M42" s="320"/>
      <c r="N42" s="320"/>
      <c r="O42" s="320"/>
      <c r="P42" s="320"/>
      <c r="Q42" s="320"/>
      <c r="R42" s="320"/>
      <c r="S42" s="320"/>
      <c r="T42" s="320"/>
      <c r="U42" s="320"/>
      <c r="V42" s="320"/>
      <c r="W42" s="320"/>
      <c r="X42" s="320"/>
      <c r="Y42" s="320"/>
      <c r="Z42" s="320"/>
      <c r="AA42" s="320"/>
      <c r="AB42" s="320"/>
      <c r="AC42" s="320"/>
      <c r="AD42" s="320"/>
      <c r="AE42" s="320"/>
      <c r="AF42" s="320"/>
      <c r="AG42" s="320"/>
      <c r="AH42" s="320"/>
      <c r="AI42" s="320"/>
      <c r="AJ42" s="320"/>
      <c r="AK42" s="320"/>
      <c r="AL42" s="320"/>
      <c r="AM42" s="320"/>
      <c r="AN42" s="320"/>
      <c r="AO42" s="320"/>
      <c r="AP42" s="320"/>
      <c r="AQ42" s="320"/>
      <c r="AR42" s="320"/>
      <c r="AS42" s="320"/>
    </row>
    <row r="43" spans="1:45" s="321" customFormat="1" ht="30" customHeight="1" x14ac:dyDescent="0.2">
      <c r="A43" s="1320" t="s">
        <v>327</v>
      </c>
      <c r="B43" s="1314"/>
      <c r="C43" s="404" t="str">
        <f>IF(AND(C44="N/A",C47="N/A",C48="N/A",C49="N/A",C50="N/A",C51="N/A"),"N/A",ROUND(AVERAGE(C44, C47, C48, C49, C50, C51),2))</f>
        <v>N/A</v>
      </c>
      <c r="D43" s="1321"/>
      <c r="E43" s="1321"/>
      <c r="F43" s="1321"/>
      <c r="G43" s="1321"/>
      <c r="H43" s="1321"/>
      <c r="I43" s="1321"/>
      <c r="J43" s="388"/>
      <c r="K43" s="320"/>
      <c r="L43" s="320"/>
      <c r="M43" s="320"/>
      <c r="N43" s="320"/>
      <c r="O43" s="320"/>
      <c r="P43" s="320"/>
      <c r="Q43" s="320"/>
      <c r="R43" s="320"/>
      <c r="S43" s="320"/>
      <c r="T43" s="320"/>
      <c r="U43" s="320"/>
      <c r="V43" s="320"/>
      <c r="W43" s="320"/>
      <c r="X43" s="320"/>
      <c r="Y43" s="320"/>
      <c r="Z43" s="320"/>
      <c r="AA43" s="320"/>
      <c r="AB43" s="320"/>
      <c r="AC43" s="320"/>
      <c r="AD43" s="320"/>
      <c r="AE43" s="320"/>
      <c r="AF43" s="320"/>
      <c r="AG43" s="320"/>
      <c r="AH43" s="320"/>
      <c r="AI43" s="320"/>
      <c r="AJ43" s="320"/>
      <c r="AK43" s="320"/>
      <c r="AL43" s="320"/>
      <c r="AM43" s="320"/>
      <c r="AN43" s="320"/>
      <c r="AO43" s="320"/>
      <c r="AP43" s="320"/>
      <c r="AQ43" s="320"/>
      <c r="AR43" s="320"/>
      <c r="AS43" s="320"/>
    </row>
    <row r="44" spans="1:45" s="321" customFormat="1" ht="50.25" customHeight="1" x14ac:dyDescent="0.2">
      <c r="A44" s="348">
        <v>9</v>
      </c>
      <c r="B44" s="792" t="s">
        <v>315</v>
      </c>
      <c r="C44" s="397" t="str">
        <f t="shared" ref="C44:C51" si="1">IF(D44="Yes - completely",4,IF(D44="Mostly",3,IF(D44="Partly",2,IF(D44="No - not at all",1,"N/A"))))</f>
        <v>N/A</v>
      </c>
      <c r="D44" s="1295"/>
      <c r="E44" s="1295"/>
      <c r="F44" s="1322"/>
      <c r="G44" s="1322"/>
      <c r="H44" s="1322"/>
      <c r="I44" s="1323"/>
      <c r="J44" s="352"/>
      <c r="K44" s="320"/>
      <c r="L44" s="320"/>
      <c r="M44" s="320"/>
      <c r="N44" s="320"/>
      <c r="O44" s="320"/>
      <c r="P44" s="320"/>
      <c r="Q44" s="320"/>
      <c r="R44" s="320"/>
      <c r="S44" s="320"/>
      <c r="T44" s="320"/>
      <c r="U44" s="320"/>
      <c r="V44" s="320"/>
      <c r="W44" s="320"/>
      <c r="X44" s="320"/>
      <c r="Y44" s="320"/>
      <c r="Z44" s="320"/>
      <c r="AA44" s="320"/>
      <c r="AB44" s="320"/>
      <c r="AC44" s="320"/>
      <c r="AD44" s="320"/>
      <c r="AE44" s="320"/>
      <c r="AF44" s="320"/>
      <c r="AG44" s="320"/>
      <c r="AH44" s="320"/>
      <c r="AI44" s="320"/>
      <c r="AJ44" s="320"/>
      <c r="AK44" s="320"/>
      <c r="AL44" s="320"/>
      <c r="AM44" s="320"/>
      <c r="AN44" s="320"/>
      <c r="AO44" s="320"/>
      <c r="AP44" s="320"/>
      <c r="AQ44" s="320"/>
      <c r="AR44" s="320"/>
      <c r="AS44" s="320"/>
    </row>
    <row r="45" spans="1:45" s="321" customFormat="1" ht="40.15" customHeight="1" x14ac:dyDescent="0.2">
      <c r="A45" s="794" t="s">
        <v>333</v>
      </c>
      <c r="B45" s="796" t="s">
        <v>299</v>
      </c>
      <c r="C45" s="397" t="str">
        <f t="shared" si="1"/>
        <v>N/A</v>
      </c>
      <c r="D45" s="1295"/>
      <c r="E45" s="1295"/>
      <c r="F45" s="1322"/>
      <c r="G45" s="1322"/>
      <c r="H45" s="1322"/>
      <c r="I45" s="1323"/>
      <c r="J45" s="352"/>
      <c r="K45" s="320"/>
      <c r="L45" s="320"/>
      <c r="M45" s="320"/>
      <c r="N45" s="320"/>
      <c r="O45" s="320"/>
      <c r="P45" s="320"/>
      <c r="Q45" s="320"/>
      <c r="R45" s="320"/>
      <c r="S45" s="320"/>
      <c r="T45" s="320"/>
      <c r="U45" s="320"/>
      <c r="V45" s="320"/>
      <c r="W45" s="320"/>
      <c r="X45" s="320"/>
      <c r="Y45" s="320"/>
      <c r="Z45" s="320"/>
      <c r="AA45" s="320"/>
      <c r="AB45" s="320"/>
      <c r="AC45" s="320"/>
      <c r="AD45" s="320"/>
      <c r="AE45" s="320"/>
      <c r="AF45" s="320"/>
      <c r="AG45" s="320"/>
      <c r="AH45" s="320"/>
      <c r="AI45" s="320"/>
      <c r="AJ45" s="320"/>
      <c r="AK45" s="320"/>
      <c r="AL45" s="320"/>
      <c r="AM45" s="320"/>
      <c r="AN45" s="320"/>
      <c r="AO45" s="320"/>
      <c r="AP45" s="320"/>
      <c r="AQ45" s="320"/>
      <c r="AR45" s="320"/>
      <c r="AS45" s="320"/>
    </row>
    <row r="46" spans="1:45" s="321" customFormat="1" ht="40.15" customHeight="1" x14ac:dyDescent="0.2">
      <c r="A46" s="794" t="s">
        <v>334</v>
      </c>
      <c r="B46" s="796" t="s">
        <v>316</v>
      </c>
      <c r="C46" s="397" t="str">
        <f t="shared" si="1"/>
        <v>N/A</v>
      </c>
      <c r="D46" s="1295"/>
      <c r="E46" s="1295"/>
      <c r="F46" s="1322"/>
      <c r="G46" s="1322"/>
      <c r="H46" s="1322"/>
      <c r="I46" s="1323"/>
      <c r="J46" s="352"/>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row>
    <row r="47" spans="1:45" s="321" customFormat="1" ht="40.15" customHeight="1" x14ac:dyDescent="0.2">
      <c r="A47" s="348">
        <v>10</v>
      </c>
      <c r="B47" s="792" t="s">
        <v>389</v>
      </c>
      <c r="C47" s="397" t="str">
        <f t="shared" si="1"/>
        <v>N/A</v>
      </c>
      <c r="D47" s="1295"/>
      <c r="E47" s="1295"/>
      <c r="F47" s="1322"/>
      <c r="G47" s="1322"/>
      <c r="H47" s="1322"/>
      <c r="I47" s="1323"/>
      <c r="J47" s="352"/>
      <c r="K47" s="320"/>
      <c r="L47" s="320"/>
      <c r="M47" s="320"/>
      <c r="N47" s="320"/>
      <c r="O47" s="320"/>
      <c r="P47" s="320"/>
      <c r="Q47" s="320"/>
      <c r="R47" s="320"/>
      <c r="S47" s="320"/>
      <c r="T47" s="320"/>
      <c r="U47" s="320"/>
      <c r="V47" s="320"/>
      <c r="W47" s="320"/>
      <c r="X47" s="320"/>
      <c r="Y47" s="320"/>
      <c r="Z47" s="320"/>
      <c r="AA47" s="320"/>
      <c r="AB47" s="320"/>
      <c r="AC47" s="320"/>
      <c r="AD47" s="320"/>
      <c r="AE47" s="320"/>
      <c r="AF47" s="320"/>
      <c r="AG47" s="320"/>
      <c r="AH47" s="320"/>
      <c r="AI47" s="320"/>
      <c r="AJ47" s="320"/>
      <c r="AK47" s="320"/>
      <c r="AL47" s="320"/>
      <c r="AM47" s="320"/>
      <c r="AN47" s="320"/>
      <c r="AO47" s="320"/>
      <c r="AP47" s="320"/>
      <c r="AQ47" s="320"/>
      <c r="AR47" s="320"/>
      <c r="AS47" s="320"/>
    </row>
    <row r="48" spans="1:45" s="321" customFormat="1" ht="50.25" customHeight="1" x14ac:dyDescent="0.2">
      <c r="A48" s="348">
        <v>11</v>
      </c>
      <c r="B48" s="178" t="s">
        <v>416</v>
      </c>
      <c r="C48" s="397" t="str">
        <f t="shared" si="1"/>
        <v>N/A</v>
      </c>
      <c r="D48" s="1295"/>
      <c r="E48" s="1295"/>
      <c r="F48" s="1322"/>
      <c r="G48" s="1322"/>
      <c r="H48" s="1322"/>
      <c r="I48" s="1323"/>
      <c r="J48" s="352"/>
      <c r="K48" s="320"/>
      <c r="L48" s="320"/>
      <c r="M48" s="320"/>
      <c r="N48" s="320"/>
      <c r="O48" s="320"/>
      <c r="P48" s="320"/>
      <c r="Q48" s="320"/>
      <c r="R48" s="320"/>
      <c r="S48" s="320"/>
      <c r="T48" s="320"/>
      <c r="U48" s="320"/>
      <c r="V48" s="320"/>
      <c r="W48" s="320"/>
      <c r="X48" s="320"/>
      <c r="Y48" s="320"/>
      <c r="Z48" s="320"/>
      <c r="AA48" s="320"/>
      <c r="AB48" s="320"/>
      <c r="AC48" s="320"/>
      <c r="AD48" s="320"/>
      <c r="AE48" s="320"/>
      <c r="AF48" s="320"/>
      <c r="AG48" s="320"/>
      <c r="AH48" s="320"/>
      <c r="AI48" s="320"/>
      <c r="AJ48" s="320"/>
      <c r="AK48" s="320"/>
      <c r="AL48" s="320"/>
      <c r="AM48" s="320"/>
      <c r="AN48" s="320"/>
      <c r="AO48" s="320"/>
      <c r="AP48" s="320"/>
      <c r="AQ48" s="320"/>
      <c r="AR48" s="320"/>
      <c r="AS48" s="320"/>
    </row>
    <row r="49" spans="1:45" s="321" customFormat="1" ht="50.25" customHeight="1" x14ac:dyDescent="0.2">
      <c r="A49" s="348">
        <v>12</v>
      </c>
      <c r="B49" s="792" t="s">
        <v>275</v>
      </c>
      <c r="C49" s="397" t="str">
        <f t="shared" si="1"/>
        <v>N/A</v>
      </c>
      <c r="D49" s="1295"/>
      <c r="E49" s="1295"/>
      <c r="F49" s="1322"/>
      <c r="G49" s="1322"/>
      <c r="H49" s="1322"/>
      <c r="I49" s="1323"/>
      <c r="J49" s="352"/>
      <c r="K49" s="320"/>
      <c r="L49" s="320"/>
      <c r="M49" s="320"/>
      <c r="N49" s="320"/>
      <c r="O49" s="320"/>
      <c r="P49" s="320"/>
      <c r="Q49" s="320"/>
      <c r="R49" s="320"/>
      <c r="S49" s="320"/>
      <c r="T49" s="320"/>
      <c r="U49" s="320"/>
      <c r="V49" s="320"/>
      <c r="W49" s="320"/>
      <c r="X49" s="320"/>
      <c r="Y49" s="320"/>
      <c r="Z49" s="320"/>
      <c r="AA49" s="320"/>
      <c r="AB49" s="320"/>
      <c r="AC49" s="320"/>
      <c r="AD49" s="320"/>
      <c r="AE49" s="320"/>
      <c r="AF49" s="320"/>
      <c r="AG49" s="320"/>
      <c r="AH49" s="320"/>
      <c r="AI49" s="320"/>
      <c r="AJ49" s="320"/>
      <c r="AK49" s="320"/>
      <c r="AL49" s="320"/>
      <c r="AM49" s="320"/>
      <c r="AN49" s="320"/>
      <c r="AO49" s="320"/>
      <c r="AP49" s="320"/>
      <c r="AQ49" s="320"/>
      <c r="AR49" s="320"/>
      <c r="AS49" s="320"/>
    </row>
    <row r="50" spans="1:45" s="321" customFormat="1" ht="60.75" customHeight="1" x14ac:dyDescent="0.2">
      <c r="A50" s="348">
        <v>13</v>
      </c>
      <c r="B50" s="349" t="s">
        <v>274</v>
      </c>
      <c r="C50" s="397" t="str">
        <f t="shared" si="1"/>
        <v>N/A</v>
      </c>
      <c r="D50" s="1295"/>
      <c r="E50" s="1295"/>
      <c r="F50" s="1322"/>
      <c r="G50" s="1322"/>
      <c r="H50" s="1322"/>
      <c r="I50" s="1323"/>
      <c r="J50" s="352"/>
      <c r="K50" s="320"/>
      <c r="L50" s="320"/>
      <c r="M50" s="320"/>
      <c r="N50" s="320"/>
      <c r="O50" s="320"/>
      <c r="P50" s="320"/>
      <c r="Q50" s="320"/>
      <c r="R50" s="320"/>
      <c r="S50" s="320"/>
      <c r="T50" s="320"/>
      <c r="U50" s="320"/>
      <c r="V50" s="320"/>
      <c r="W50" s="320"/>
      <c r="X50" s="320"/>
      <c r="Y50" s="320"/>
      <c r="Z50" s="320"/>
      <c r="AA50" s="320"/>
      <c r="AB50" s="320"/>
      <c r="AC50" s="320"/>
      <c r="AD50" s="320"/>
      <c r="AE50" s="320"/>
      <c r="AF50" s="320"/>
      <c r="AG50" s="320"/>
      <c r="AH50" s="320"/>
      <c r="AI50" s="320"/>
      <c r="AJ50" s="320"/>
      <c r="AK50" s="320"/>
      <c r="AL50" s="320"/>
      <c r="AM50" s="320"/>
      <c r="AN50" s="320"/>
      <c r="AO50" s="320"/>
      <c r="AP50" s="320"/>
      <c r="AQ50" s="320"/>
      <c r="AR50" s="320"/>
      <c r="AS50" s="320"/>
    </row>
    <row r="51" spans="1:45" s="321" customFormat="1" ht="46.5" customHeight="1" x14ac:dyDescent="0.2">
      <c r="A51" s="348">
        <v>14</v>
      </c>
      <c r="B51" s="792" t="s">
        <v>415</v>
      </c>
      <c r="C51" s="397" t="str">
        <f t="shared" si="1"/>
        <v>N/A</v>
      </c>
      <c r="D51" s="1295"/>
      <c r="E51" s="1295"/>
      <c r="F51" s="1322"/>
      <c r="G51" s="1322"/>
      <c r="H51" s="1322"/>
      <c r="I51" s="1323"/>
      <c r="J51" s="352"/>
      <c r="K51" s="320"/>
      <c r="L51" s="320"/>
      <c r="M51" s="320"/>
      <c r="N51" s="320"/>
      <c r="O51" s="320"/>
      <c r="P51" s="320"/>
      <c r="Q51" s="320"/>
      <c r="R51" s="320"/>
      <c r="S51" s="320"/>
      <c r="T51" s="320"/>
      <c r="U51" s="320"/>
      <c r="V51" s="320"/>
      <c r="W51" s="320"/>
      <c r="X51" s="320"/>
      <c r="Y51" s="320"/>
      <c r="Z51" s="320"/>
      <c r="AA51" s="320"/>
      <c r="AB51" s="320"/>
      <c r="AC51" s="320"/>
      <c r="AD51" s="320"/>
      <c r="AE51" s="320"/>
      <c r="AF51" s="320"/>
      <c r="AG51" s="320"/>
      <c r="AH51" s="320"/>
      <c r="AI51" s="320"/>
      <c r="AJ51" s="320"/>
      <c r="AK51" s="320"/>
      <c r="AL51" s="320"/>
      <c r="AM51" s="320"/>
      <c r="AN51" s="320"/>
      <c r="AO51" s="320"/>
      <c r="AP51" s="320"/>
      <c r="AQ51" s="320"/>
      <c r="AR51" s="320"/>
      <c r="AS51" s="320"/>
    </row>
    <row r="52" spans="1:45" s="321" customFormat="1" ht="51" hidden="1" customHeight="1" x14ac:dyDescent="0.2">
      <c r="A52" s="398"/>
      <c r="B52" s="399" t="s">
        <v>309</v>
      </c>
      <c r="C52" s="400" t="str">
        <f>IF(AND(C45="N/A",C46="N/A"),"N/A",ROUND(AVERAGE(C45:C46),2))</f>
        <v>N/A</v>
      </c>
      <c r="D52" s="401"/>
      <c r="E52" s="401"/>
      <c r="F52" s="402"/>
      <c r="G52" s="402"/>
      <c r="H52" s="402"/>
      <c r="I52" s="403"/>
      <c r="J52" s="352"/>
      <c r="K52" s="320"/>
      <c r="L52" s="320"/>
      <c r="M52" s="320"/>
      <c r="N52" s="320"/>
      <c r="O52" s="320"/>
      <c r="P52" s="320"/>
      <c r="Q52" s="320"/>
      <c r="R52" s="320"/>
      <c r="S52" s="320"/>
      <c r="T52" s="320"/>
      <c r="U52" s="320"/>
      <c r="V52" s="320"/>
      <c r="W52" s="320"/>
      <c r="X52" s="320"/>
      <c r="Y52" s="320"/>
      <c r="Z52" s="320"/>
      <c r="AA52" s="320"/>
      <c r="AB52" s="320"/>
      <c r="AC52" s="320"/>
      <c r="AD52" s="320"/>
      <c r="AE52" s="320"/>
      <c r="AF52" s="320"/>
      <c r="AG52" s="320"/>
      <c r="AH52" s="320"/>
      <c r="AI52" s="320"/>
      <c r="AJ52" s="320"/>
      <c r="AK52" s="320"/>
      <c r="AL52" s="320"/>
      <c r="AM52" s="320"/>
      <c r="AN52" s="320"/>
      <c r="AO52" s="320"/>
      <c r="AP52" s="320"/>
      <c r="AQ52" s="320"/>
      <c r="AR52" s="320"/>
      <c r="AS52" s="320"/>
    </row>
    <row r="53" spans="1:45" s="321" customFormat="1" ht="30" customHeight="1" x14ac:dyDescent="0.2">
      <c r="A53" s="1320" t="s">
        <v>358</v>
      </c>
      <c r="B53" s="1314"/>
      <c r="C53" s="405" t="str">
        <f>IF(AND(C54="N/A",C55="N/A",C56="N/A"),"N/A",ROUND(AVERAGE(C54, C55, C56),2))</f>
        <v>N/A</v>
      </c>
      <c r="D53" s="1324"/>
      <c r="E53" s="1325"/>
      <c r="F53" s="1325"/>
      <c r="G53" s="1325"/>
      <c r="H53" s="1325"/>
      <c r="I53" s="1326"/>
      <c r="J53" s="388"/>
      <c r="K53" s="320"/>
      <c r="L53" s="320"/>
      <c r="M53" s="320"/>
      <c r="N53" s="320"/>
      <c r="O53" s="320"/>
      <c r="P53" s="320"/>
      <c r="Q53" s="320"/>
      <c r="R53" s="320"/>
      <c r="S53" s="320"/>
      <c r="T53" s="320"/>
      <c r="U53" s="320"/>
      <c r="V53" s="320"/>
      <c r="W53" s="320"/>
      <c r="X53" s="320"/>
      <c r="Y53" s="320"/>
      <c r="Z53" s="320"/>
      <c r="AA53" s="320"/>
      <c r="AB53" s="320"/>
      <c r="AC53" s="320"/>
      <c r="AD53" s="320"/>
      <c r="AE53" s="320"/>
      <c r="AF53" s="320"/>
      <c r="AG53" s="320"/>
      <c r="AH53" s="320"/>
      <c r="AI53" s="320"/>
      <c r="AJ53" s="320"/>
      <c r="AK53" s="320"/>
      <c r="AL53" s="320"/>
      <c r="AM53" s="320"/>
      <c r="AN53" s="320"/>
      <c r="AO53" s="320"/>
      <c r="AP53" s="320"/>
      <c r="AQ53" s="320"/>
      <c r="AR53" s="320"/>
      <c r="AS53" s="320"/>
    </row>
    <row r="54" spans="1:45" s="321" customFormat="1" ht="50.25" customHeight="1" x14ac:dyDescent="0.2">
      <c r="A54" s="348">
        <v>15</v>
      </c>
      <c r="B54" s="792" t="s">
        <v>206</v>
      </c>
      <c r="C54" s="397" t="str">
        <f>IF(D54="Yes - completely",4,IF(D54="Mostly",3,IF(D54="Partly",2,IF(D54="No - not at all",1,"N/A"))))</f>
        <v>N/A</v>
      </c>
      <c r="D54" s="1295"/>
      <c r="E54" s="1295"/>
      <c r="F54" s="1322"/>
      <c r="G54" s="1322"/>
      <c r="H54" s="1322"/>
      <c r="I54" s="1323"/>
      <c r="J54" s="352"/>
      <c r="K54" s="320"/>
      <c r="L54" s="320"/>
      <c r="M54" s="320"/>
      <c r="N54" s="320"/>
      <c r="O54" s="320"/>
      <c r="P54" s="320"/>
      <c r="Q54" s="320"/>
      <c r="R54" s="320"/>
      <c r="S54" s="320"/>
      <c r="T54" s="320"/>
      <c r="U54" s="320"/>
      <c r="V54" s="320"/>
      <c r="W54" s="320"/>
      <c r="X54" s="320"/>
      <c r="Y54" s="320"/>
      <c r="Z54" s="320"/>
      <c r="AA54" s="320"/>
      <c r="AB54" s="320"/>
      <c r="AC54" s="320"/>
      <c r="AD54" s="320"/>
      <c r="AE54" s="320"/>
      <c r="AF54" s="320"/>
      <c r="AG54" s="320"/>
      <c r="AH54" s="320"/>
      <c r="AI54" s="320"/>
      <c r="AJ54" s="320"/>
      <c r="AK54" s="320"/>
      <c r="AL54" s="320"/>
      <c r="AM54" s="320"/>
      <c r="AN54" s="320"/>
      <c r="AO54" s="320"/>
      <c r="AP54" s="320"/>
      <c r="AQ54" s="320"/>
      <c r="AR54" s="320"/>
      <c r="AS54" s="320"/>
    </row>
    <row r="55" spans="1:45" s="321" customFormat="1" ht="75" customHeight="1" x14ac:dyDescent="0.2">
      <c r="A55" s="348">
        <v>16</v>
      </c>
      <c r="B55" s="789" t="s">
        <v>317</v>
      </c>
      <c r="C55" s="397" t="str">
        <f>IF(D55="Yes - completely",4,IF(D55="Mostly",3,IF(D55="Partly",2,IF(D55="No - not at all",1,"N/A"))))</f>
        <v>N/A</v>
      </c>
      <c r="D55" s="1295"/>
      <c r="E55" s="1295"/>
      <c r="F55" s="1322"/>
      <c r="G55" s="1322"/>
      <c r="H55" s="1322"/>
      <c r="I55" s="1323"/>
      <c r="J55" s="352"/>
      <c r="K55" s="320"/>
      <c r="L55" s="320"/>
      <c r="M55" s="320"/>
      <c r="N55" s="320"/>
      <c r="O55" s="320"/>
      <c r="P55" s="320"/>
      <c r="Q55" s="320"/>
      <c r="R55" s="320"/>
      <c r="S55" s="320"/>
      <c r="T55" s="320"/>
      <c r="U55" s="320"/>
      <c r="V55" s="320"/>
      <c r="W55" s="320"/>
      <c r="X55" s="320"/>
      <c r="Y55" s="320"/>
      <c r="Z55" s="320"/>
      <c r="AA55" s="320"/>
      <c r="AB55" s="320"/>
      <c r="AC55" s="320"/>
      <c r="AD55" s="320"/>
      <c r="AE55" s="320"/>
      <c r="AF55" s="320"/>
      <c r="AG55" s="320"/>
      <c r="AH55" s="320"/>
      <c r="AI55" s="320"/>
      <c r="AJ55" s="320"/>
      <c r="AK55" s="320"/>
      <c r="AL55" s="320"/>
      <c r="AM55" s="320"/>
      <c r="AN55" s="320"/>
      <c r="AO55" s="320"/>
      <c r="AP55" s="320"/>
      <c r="AQ55" s="320"/>
      <c r="AR55" s="320"/>
      <c r="AS55" s="320"/>
    </row>
    <row r="56" spans="1:45" ht="56.25" customHeight="1" x14ac:dyDescent="0.2">
      <c r="A56" s="348">
        <v>17</v>
      </c>
      <c r="B56" s="792" t="s">
        <v>286</v>
      </c>
      <c r="C56" s="397" t="str">
        <f>IF(D56="Yes - completely",4,IF(D56="Mostly",3,IF(D56="Partly",2,IF(D56="No - not at all",1,"N/A"))))</f>
        <v>N/A</v>
      </c>
      <c r="D56" s="1295"/>
      <c r="E56" s="1295"/>
      <c r="F56" s="1322"/>
      <c r="G56" s="1322"/>
      <c r="H56" s="1322"/>
      <c r="I56" s="1323"/>
      <c r="J56" s="352"/>
    </row>
    <row r="57" spans="1:45" ht="56.25" customHeight="1" x14ac:dyDescent="0.2">
      <c r="A57" s="794" t="s">
        <v>335</v>
      </c>
      <c r="B57" s="796" t="s">
        <v>292</v>
      </c>
      <c r="C57" s="397" t="str">
        <f>IF(D57="Yes - completely",4,IF(D57="Mostly",3,IF(D57="Partly",2,IF(D57="No - not at all",1,"N/A"))))</f>
        <v>N/A</v>
      </c>
      <c r="D57" s="1295"/>
      <c r="E57" s="1295"/>
      <c r="F57" s="1322"/>
      <c r="G57" s="1322"/>
      <c r="H57" s="1322"/>
      <c r="I57" s="1323"/>
      <c r="J57" s="352"/>
    </row>
    <row r="58" spans="1:45" ht="56.25" customHeight="1" x14ac:dyDescent="0.2">
      <c r="A58" s="794" t="s">
        <v>336</v>
      </c>
      <c r="B58" s="795" t="s">
        <v>414</v>
      </c>
      <c r="C58" s="397" t="str">
        <f>IF(D58="Yes - completely",4,IF(D58="Mostly",3,IF(D58="Partly",2,IF(D58="No - not at all",1,"N/A"))))</f>
        <v>N/A</v>
      </c>
      <c r="D58" s="1295"/>
      <c r="E58" s="1295"/>
      <c r="F58" s="1322"/>
      <c r="G58" s="1322"/>
      <c r="H58" s="1322"/>
      <c r="I58" s="1323"/>
      <c r="J58" s="352"/>
    </row>
    <row r="59" spans="1:45" ht="56.25" hidden="1" customHeight="1" x14ac:dyDescent="0.2">
      <c r="A59" s="398"/>
      <c r="B59" s="399" t="s">
        <v>311</v>
      </c>
      <c r="C59" s="400" t="str">
        <f>IF(AND(C57="N/A",C58="N/A"),"N/A",ROUND(AVERAGE(C57:C58),2))</f>
        <v>N/A</v>
      </c>
      <c r="D59" s="402"/>
      <c r="E59" s="401"/>
      <c r="F59" s="402"/>
      <c r="G59" s="402"/>
      <c r="H59" s="402"/>
      <c r="I59" s="403"/>
      <c r="J59" s="352"/>
    </row>
    <row r="60" spans="1:45" s="321" customFormat="1" ht="30" customHeight="1" x14ac:dyDescent="0.2">
      <c r="A60" s="1320" t="s">
        <v>190</v>
      </c>
      <c r="B60" s="1314"/>
      <c r="C60" s="405" t="str">
        <f>IF(AND(C61="N/A",C62="N/A",C63="N/A", C64="N/A",C65="N/A", C66="N/A", C67="N/A", C68="N/A",C69="N/A", C70="N/A",C71="N/A",C72="N/A", C73="N/A", C75="N/A",C76="N/A", C77="N/A", C78="N/A", C79="N/A",C81="N/A"),"N/A",ROUND(AVERAGE(C61,C62,C63,C64,C65,C66, C67, C68, C68, C70, C71, C72, C73, C75, C77, C78, C79, C81),2))</f>
        <v>N/A</v>
      </c>
      <c r="D60" s="1324"/>
      <c r="E60" s="1325"/>
      <c r="F60" s="1325"/>
      <c r="G60" s="1325"/>
      <c r="H60" s="1325"/>
      <c r="I60" s="1326"/>
      <c r="J60" s="388"/>
      <c r="K60" s="320"/>
      <c r="L60" s="320"/>
      <c r="M60" s="320"/>
      <c r="N60" s="320"/>
      <c r="O60" s="320"/>
      <c r="P60" s="320"/>
      <c r="Q60" s="320"/>
      <c r="R60" s="320"/>
      <c r="S60" s="320"/>
      <c r="T60" s="320"/>
      <c r="U60" s="320"/>
      <c r="V60" s="320"/>
      <c r="W60" s="320"/>
      <c r="X60" s="320"/>
      <c r="Y60" s="320"/>
      <c r="Z60" s="320"/>
      <c r="AA60" s="320"/>
      <c r="AB60" s="320"/>
      <c r="AC60" s="320"/>
      <c r="AD60" s="320"/>
      <c r="AE60" s="320"/>
      <c r="AF60" s="320"/>
      <c r="AG60" s="320"/>
      <c r="AH60" s="320"/>
      <c r="AI60" s="320"/>
      <c r="AJ60" s="320"/>
      <c r="AK60" s="320"/>
      <c r="AL60" s="320"/>
      <c r="AM60" s="320"/>
      <c r="AN60" s="320"/>
      <c r="AO60" s="320"/>
      <c r="AP60" s="320"/>
      <c r="AQ60" s="320"/>
      <c r="AR60" s="320"/>
      <c r="AS60" s="320"/>
    </row>
    <row r="61" spans="1:45" s="321" customFormat="1" ht="51" customHeight="1" x14ac:dyDescent="0.2">
      <c r="A61" s="355">
        <v>18</v>
      </c>
      <c r="B61" s="792" t="s">
        <v>259</v>
      </c>
      <c r="C61" s="350" t="str">
        <f t="shared" ref="C61:C80" si="2">IF(D61="Yes - completely",4,IF(D61="Mostly",3,IF(D61="Partly",2,IF(D61="No - not at all",1,"N/A"))))</f>
        <v>N/A</v>
      </c>
      <c r="D61" s="1295"/>
      <c r="E61" s="1295"/>
      <c r="F61" s="1322"/>
      <c r="G61" s="1322"/>
      <c r="H61" s="1322"/>
      <c r="I61" s="1323"/>
      <c r="J61" s="388"/>
      <c r="K61" s="320"/>
      <c r="L61" s="320"/>
      <c r="M61" s="320"/>
      <c r="N61" s="320"/>
      <c r="O61" s="320"/>
      <c r="P61" s="320"/>
      <c r="Q61" s="320"/>
      <c r="R61" s="320"/>
      <c r="S61" s="320"/>
      <c r="T61" s="320"/>
      <c r="U61" s="320"/>
      <c r="V61" s="320"/>
      <c r="W61" s="320"/>
      <c r="X61" s="320"/>
      <c r="Y61" s="320"/>
      <c r="Z61" s="320"/>
      <c r="AA61" s="320"/>
      <c r="AB61" s="320"/>
      <c r="AC61" s="320"/>
      <c r="AD61" s="320"/>
      <c r="AE61" s="320"/>
      <c r="AF61" s="320"/>
      <c r="AG61" s="320"/>
      <c r="AH61" s="320"/>
      <c r="AI61" s="320"/>
      <c r="AJ61" s="320"/>
      <c r="AK61" s="320"/>
      <c r="AL61" s="320"/>
      <c r="AM61" s="320"/>
      <c r="AN61" s="320"/>
      <c r="AO61" s="320"/>
      <c r="AP61" s="320"/>
      <c r="AQ61" s="320"/>
      <c r="AR61" s="320"/>
      <c r="AS61" s="320"/>
    </row>
    <row r="62" spans="1:45" s="321" customFormat="1" ht="44.65" customHeight="1" x14ac:dyDescent="0.2">
      <c r="A62" s="355">
        <v>19</v>
      </c>
      <c r="B62" s="792" t="s">
        <v>318</v>
      </c>
      <c r="C62" s="350" t="str">
        <f t="shared" si="2"/>
        <v>N/A</v>
      </c>
      <c r="D62" s="1295"/>
      <c r="E62" s="1295"/>
      <c r="F62" s="1322"/>
      <c r="G62" s="1322"/>
      <c r="H62" s="1322"/>
      <c r="I62" s="1323"/>
      <c r="J62" s="388"/>
      <c r="K62" s="320"/>
      <c r="L62" s="320"/>
      <c r="M62" s="320"/>
      <c r="N62" s="320"/>
      <c r="O62" s="320"/>
      <c r="P62" s="320"/>
      <c r="Q62" s="320"/>
      <c r="R62" s="320"/>
      <c r="S62" s="320"/>
      <c r="T62" s="320"/>
      <c r="U62" s="320"/>
      <c r="V62" s="320"/>
      <c r="W62" s="320"/>
      <c r="X62" s="320"/>
      <c r="Y62" s="320"/>
      <c r="Z62" s="320"/>
      <c r="AA62" s="320"/>
      <c r="AB62" s="320"/>
      <c r="AC62" s="320"/>
      <c r="AD62" s="320"/>
      <c r="AE62" s="320"/>
      <c r="AF62" s="320"/>
      <c r="AG62" s="320"/>
      <c r="AH62" s="320"/>
      <c r="AI62" s="320"/>
      <c r="AJ62" s="320"/>
      <c r="AK62" s="320"/>
      <c r="AL62" s="320"/>
      <c r="AM62" s="320"/>
      <c r="AN62" s="320"/>
      <c r="AO62" s="320"/>
      <c r="AP62" s="320"/>
      <c r="AQ62" s="320"/>
      <c r="AR62" s="320"/>
      <c r="AS62" s="320"/>
    </row>
    <row r="63" spans="1:45" s="321" customFormat="1" ht="43.5" customHeight="1" x14ac:dyDescent="0.2">
      <c r="A63" s="355">
        <v>20</v>
      </c>
      <c r="B63" s="789" t="s">
        <v>273</v>
      </c>
      <c r="C63" s="350" t="str">
        <f t="shared" si="2"/>
        <v>N/A</v>
      </c>
      <c r="D63" s="1295"/>
      <c r="E63" s="1295"/>
      <c r="F63" s="1322"/>
      <c r="G63" s="1322"/>
      <c r="H63" s="1322"/>
      <c r="I63" s="1323"/>
      <c r="J63" s="388"/>
      <c r="K63" s="320"/>
      <c r="L63" s="320"/>
      <c r="M63" s="320"/>
      <c r="N63" s="320"/>
      <c r="O63" s="320"/>
      <c r="P63" s="320"/>
      <c r="Q63" s="320"/>
      <c r="R63" s="320"/>
      <c r="S63" s="320"/>
      <c r="T63" s="320"/>
      <c r="U63" s="320"/>
      <c r="V63" s="320"/>
      <c r="W63" s="320"/>
      <c r="X63" s="320"/>
      <c r="Y63" s="320"/>
      <c r="Z63" s="320"/>
      <c r="AA63" s="320"/>
      <c r="AB63" s="320"/>
      <c r="AC63" s="320"/>
      <c r="AD63" s="320"/>
      <c r="AE63" s="320"/>
      <c r="AF63" s="320"/>
      <c r="AG63" s="320"/>
      <c r="AH63" s="320"/>
      <c r="AI63" s="320"/>
      <c r="AJ63" s="320"/>
      <c r="AK63" s="320"/>
      <c r="AL63" s="320"/>
      <c r="AM63" s="320"/>
      <c r="AN63" s="320"/>
      <c r="AO63" s="320"/>
      <c r="AP63" s="320"/>
      <c r="AQ63" s="320"/>
      <c r="AR63" s="320"/>
      <c r="AS63" s="320"/>
    </row>
    <row r="64" spans="1:45" s="321" customFormat="1" ht="46.5" customHeight="1" x14ac:dyDescent="0.2">
      <c r="A64" s="355">
        <v>21</v>
      </c>
      <c r="B64" s="789" t="s">
        <v>319</v>
      </c>
      <c r="C64" s="350" t="str">
        <f t="shared" si="2"/>
        <v>N/A</v>
      </c>
      <c r="D64" s="1295"/>
      <c r="E64" s="1295"/>
      <c r="F64" s="1322"/>
      <c r="G64" s="1322"/>
      <c r="H64" s="1322"/>
      <c r="I64" s="1323"/>
      <c r="J64" s="388"/>
      <c r="K64" s="320"/>
      <c r="L64" s="320"/>
      <c r="M64" s="320"/>
      <c r="N64" s="320"/>
      <c r="O64" s="320"/>
      <c r="P64" s="320"/>
      <c r="Q64" s="320"/>
      <c r="R64" s="320"/>
      <c r="S64" s="320"/>
      <c r="T64" s="320"/>
      <c r="U64" s="320"/>
      <c r="V64" s="320"/>
      <c r="W64" s="320"/>
      <c r="X64" s="320"/>
      <c r="Y64" s="320"/>
      <c r="Z64" s="320"/>
      <c r="AA64" s="320"/>
      <c r="AB64" s="320"/>
      <c r="AC64" s="320"/>
      <c r="AD64" s="320"/>
      <c r="AE64" s="320"/>
      <c r="AF64" s="320"/>
      <c r="AG64" s="320"/>
      <c r="AH64" s="320"/>
      <c r="AI64" s="320"/>
      <c r="AJ64" s="320"/>
      <c r="AK64" s="320"/>
      <c r="AL64" s="320"/>
      <c r="AM64" s="320"/>
      <c r="AN64" s="320"/>
      <c r="AO64" s="320"/>
      <c r="AP64" s="320"/>
      <c r="AQ64" s="320"/>
      <c r="AR64" s="320"/>
      <c r="AS64" s="320"/>
    </row>
    <row r="65" spans="1:45" s="321" customFormat="1" ht="30" customHeight="1" x14ac:dyDescent="0.2">
      <c r="A65" s="355">
        <v>22</v>
      </c>
      <c r="B65" s="789" t="s">
        <v>260</v>
      </c>
      <c r="C65" s="350" t="str">
        <f t="shared" si="2"/>
        <v>N/A</v>
      </c>
      <c r="D65" s="1295"/>
      <c r="E65" s="1295"/>
      <c r="F65" s="1322"/>
      <c r="G65" s="1322"/>
      <c r="H65" s="1322"/>
      <c r="I65" s="1323"/>
      <c r="J65" s="388"/>
      <c r="K65" s="320"/>
      <c r="L65" s="320"/>
      <c r="M65" s="320"/>
      <c r="N65" s="320"/>
      <c r="O65" s="320"/>
      <c r="P65" s="320"/>
      <c r="Q65" s="320"/>
      <c r="R65" s="320"/>
      <c r="S65" s="320"/>
      <c r="T65" s="320"/>
      <c r="U65" s="320"/>
      <c r="V65" s="320"/>
      <c r="W65" s="320"/>
      <c r="X65" s="320"/>
      <c r="Y65" s="320"/>
      <c r="Z65" s="320"/>
      <c r="AA65" s="320"/>
      <c r="AB65" s="320"/>
      <c r="AC65" s="320"/>
      <c r="AD65" s="320"/>
      <c r="AE65" s="320"/>
      <c r="AF65" s="320"/>
      <c r="AG65" s="320"/>
      <c r="AH65" s="320"/>
      <c r="AI65" s="320"/>
      <c r="AJ65" s="320"/>
      <c r="AK65" s="320"/>
      <c r="AL65" s="320"/>
      <c r="AM65" s="320"/>
      <c r="AN65" s="320"/>
      <c r="AO65" s="320"/>
      <c r="AP65" s="320"/>
      <c r="AQ65" s="320"/>
      <c r="AR65" s="320"/>
      <c r="AS65" s="320"/>
    </row>
    <row r="66" spans="1:45" s="321" customFormat="1" ht="87" customHeight="1" x14ac:dyDescent="0.2">
      <c r="A66" s="355">
        <v>23</v>
      </c>
      <c r="B66" s="792" t="s">
        <v>241</v>
      </c>
      <c r="C66" s="350" t="str">
        <f t="shared" si="2"/>
        <v>N/A</v>
      </c>
      <c r="D66" s="1295"/>
      <c r="E66" s="1295"/>
      <c r="F66" s="1322"/>
      <c r="G66" s="1322"/>
      <c r="H66" s="1322"/>
      <c r="I66" s="1323"/>
      <c r="J66" s="388"/>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20"/>
    </row>
    <row r="67" spans="1:45" s="321" customFormat="1" ht="57" customHeight="1" x14ac:dyDescent="0.2">
      <c r="A67" s="355">
        <v>24</v>
      </c>
      <c r="B67" s="792" t="s">
        <v>269</v>
      </c>
      <c r="C67" s="350" t="str">
        <f t="shared" si="2"/>
        <v>N/A</v>
      </c>
      <c r="D67" s="1295"/>
      <c r="E67" s="1295"/>
      <c r="F67" s="1322"/>
      <c r="G67" s="1322"/>
      <c r="H67" s="1322"/>
      <c r="I67" s="1323"/>
      <c r="J67" s="388"/>
      <c r="K67" s="320"/>
      <c r="L67" s="320"/>
      <c r="M67" s="320"/>
      <c r="N67" s="320"/>
      <c r="O67" s="320"/>
      <c r="P67" s="320"/>
      <c r="Q67" s="320"/>
      <c r="R67" s="320"/>
      <c r="S67" s="320"/>
      <c r="T67" s="320"/>
      <c r="U67" s="320"/>
      <c r="V67" s="320"/>
      <c r="W67" s="320"/>
      <c r="X67" s="320"/>
      <c r="Y67" s="320"/>
      <c r="Z67" s="320"/>
      <c r="AA67" s="320"/>
      <c r="AB67" s="320"/>
      <c r="AC67" s="320"/>
      <c r="AD67" s="320"/>
      <c r="AE67" s="320"/>
      <c r="AF67" s="320"/>
      <c r="AG67" s="320"/>
      <c r="AH67" s="320"/>
      <c r="AI67" s="320"/>
      <c r="AJ67" s="320"/>
      <c r="AK67" s="320"/>
      <c r="AL67" s="320"/>
      <c r="AM67" s="320"/>
      <c r="AN67" s="320"/>
      <c r="AO67" s="320"/>
      <c r="AP67" s="320"/>
      <c r="AQ67" s="320"/>
      <c r="AR67" s="320"/>
      <c r="AS67" s="320"/>
    </row>
    <row r="68" spans="1:45" s="321" customFormat="1" ht="57" customHeight="1" x14ac:dyDescent="0.2">
      <c r="A68" s="355">
        <v>25</v>
      </c>
      <c r="B68" s="792" t="s">
        <v>279</v>
      </c>
      <c r="C68" s="350" t="str">
        <f t="shared" si="2"/>
        <v>N/A</v>
      </c>
      <c r="D68" s="1327"/>
      <c r="E68" s="1328"/>
      <c r="F68" s="1329"/>
      <c r="G68" s="1330"/>
      <c r="H68" s="1330"/>
      <c r="I68" s="1331"/>
      <c r="J68" s="388"/>
      <c r="K68" s="320"/>
      <c r="L68" s="320"/>
      <c r="M68" s="320"/>
      <c r="N68" s="320"/>
      <c r="O68" s="320"/>
      <c r="P68" s="320"/>
      <c r="Q68" s="320"/>
      <c r="R68" s="320"/>
      <c r="S68" s="320"/>
      <c r="T68" s="320"/>
      <c r="U68" s="320"/>
      <c r="V68" s="320"/>
      <c r="W68" s="320"/>
      <c r="X68" s="320"/>
      <c r="Y68" s="320"/>
      <c r="Z68" s="320"/>
      <c r="AA68" s="320"/>
      <c r="AB68" s="320"/>
      <c r="AC68" s="320"/>
      <c r="AD68" s="320"/>
      <c r="AE68" s="320"/>
      <c r="AF68" s="320"/>
      <c r="AG68" s="320"/>
      <c r="AH68" s="320"/>
      <c r="AI68" s="320"/>
      <c r="AJ68" s="320"/>
      <c r="AK68" s="320"/>
      <c r="AL68" s="320"/>
      <c r="AM68" s="320"/>
      <c r="AN68" s="320"/>
      <c r="AO68" s="320"/>
      <c r="AP68" s="320"/>
      <c r="AQ68" s="320"/>
      <c r="AR68" s="320"/>
      <c r="AS68" s="320"/>
    </row>
    <row r="69" spans="1:45" s="321" customFormat="1" ht="39.75" customHeight="1" x14ac:dyDescent="0.2">
      <c r="A69" s="355">
        <v>26</v>
      </c>
      <c r="B69" s="792" t="s">
        <v>261</v>
      </c>
      <c r="C69" s="350" t="str">
        <f t="shared" si="2"/>
        <v>N/A</v>
      </c>
      <c r="D69" s="1295"/>
      <c r="E69" s="1295"/>
      <c r="F69" s="1322"/>
      <c r="G69" s="1322"/>
      <c r="H69" s="1322"/>
      <c r="I69" s="1323"/>
      <c r="J69" s="388"/>
      <c r="K69" s="320"/>
      <c r="L69" s="320"/>
      <c r="M69" s="320"/>
      <c r="N69" s="320"/>
      <c r="O69" s="320"/>
      <c r="P69" s="320"/>
      <c r="Q69" s="320"/>
      <c r="R69" s="320"/>
      <c r="S69" s="320"/>
      <c r="T69" s="320"/>
      <c r="U69" s="320"/>
      <c r="V69" s="320"/>
      <c r="W69" s="320"/>
      <c r="X69" s="320"/>
      <c r="Y69" s="320"/>
      <c r="Z69" s="320"/>
      <c r="AA69" s="320"/>
      <c r="AB69" s="320"/>
      <c r="AC69" s="320"/>
      <c r="AD69" s="320"/>
      <c r="AE69" s="320"/>
      <c r="AF69" s="320"/>
      <c r="AG69" s="320"/>
      <c r="AH69" s="320"/>
      <c r="AI69" s="320"/>
      <c r="AJ69" s="320"/>
      <c r="AK69" s="320"/>
      <c r="AL69" s="320"/>
      <c r="AM69" s="320"/>
      <c r="AN69" s="320"/>
      <c r="AO69" s="320"/>
      <c r="AP69" s="320"/>
      <c r="AQ69" s="320"/>
      <c r="AR69" s="320"/>
      <c r="AS69" s="320"/>
    </row>
    <row r="70" spans="1:45" s="321" customFormat="1" ht="57" customHeight="1" x14ac:dyDescent="0.2">
      <c r="A70" s="355">
        <v>27</v>
      </c>
      <c r="B70" s="793" t="s">
        <v>262</v>
      </c>
      <c r="C70" s="350" t="str">
        <f t="shared" si="2"/>
        <v>N/A</v>
      </c>
      <c r="D70" s="1295"/>
      <c r="E70" s="1295"/>
      <c r="F70" s="1322"/>
      <c r="G70" s="1322"/>
      <c r="H70" s="1322"/>
      <c r="I70" s="1323"/>
      <c r="J70" s="388"/>
      <c r="K70" s="320"/>
      <c r="L70" s="320"/>
      <c r="M70" s="320"/>
      <c r="N70" s="320"/>
      <c r="O70" s="320"/>
      <c r="P70" s="320"/>
      <c r="Q70" s="320"/>
      <c r="R70" s="320"/>
      <c r="S70" s="320"/>
      <c r="T70" s="320"/>
      <c r="U70" s="320"/>
      <c r="V70" s="320"/>
      <c r="W70" s="320"/>
      <c r="X70" s="320"/>
      <c r="Y70" s="320"/>
      <c r="Z70" s="320"/>
      <c r="AA70" s="320"/>
      <c r="AB70" s="320"/>
      <c r="AC70" s="320"/>
      <c r="AD70" s="320"/>
      <c r="AE70" s="320"/>
      <c r="AF70" s="320"/>
      <c r="AG70" s="320"/>
      <c r="AH70" s="320"/>
      <c r="AI70" s="320"/>
      <c r="AJ70" s="320"/>
      <c r="AK70" s="320"/>
      <c r="AL70" s="320"/>
      <c r="AM70" s="320"/>
      <c r="AN70" s="320"/>
      <c r="AO70" s="320"/>
      <c r="AP70" s="320"/>
      <c r="AQ70" s="320"/>
      <c r="AR70" s="320"/>
      <c r="AS70" s="320"/>
    </row>
    <row r="71" spans="1:45" ht="40.15" customHeight="1" x14ac:dyDescent="0.2">
      <c r="A71" s="355">
        <v>28</v>
      </c>
      <c r="B71" s="793" t="s">
        <v>204</v>
      </c>
      <c r="C71" s="350" t="str">
        <f t="shared" si="2"/>
        <v>N/A</v>
      </c>
      <c r="D71" s="1295"/>
      <c r="E71" s="1295"/>
      <c r="F71" s="1322"/>
      <c r="G71" s="1322"/>
      <c r="H71" s="1322"/>
      <c r="I71" s="1323"/>
      <c r="J71" s="352"/>
    </row>
    <row r="72" spans="1:45" s="321" customFormat="1" ht="47.25" customHeight="1" x14ac:dyDescent="0.2">
      <c r="A72" s="355">
        <v>29</v>
      </c>
      <c r="B72" s="793" t="s">
        <v>287</v>
      </c>
      <c r="C72" s="350" t="str">
        <f t="shared" si="2"/>
        <v>N/A</v>
      </c>
      <c r="D72" s="1295"/>
      <c r="E72" s="1295"/>
      <c r="F72" s="1322"/>
      <c r="G72" s="1322"/>
      <c r="H72" s="1322"/>
      <c r="I72" s="1323"/>
      <c r="J72" s="352"/>
      <c r="K72" s="320"/>
      <c r="L72" s="320"/>
      <c r="M72" s="320"/>
      <c r="N72" s="320"/>
      <c r="O72" s="320"/>
      <c r="P72" s="320"/>
      <c r="Q72" s="320"/>
      <c r="R72" s="320"/>
      <c r="S72" s="320"/>
      <c r="T72" s="320"/>
      <c r="U72" s="320"/>
      <c r="V72" s="320"/>
      <c r="W72" s="320"/>
      <c r="X72" s="320"/>
      <c r="Y72" s="320"/>
      <c r="Z72" s="320"/>
      <c r="AA72" s="320"/>
      <c r="AB72" s="320"/>
      <c r="AC72" s="320"/>
      <c r="AD72" s="320"/>
      <c r="AE72" s="320"/>
      <c r="AF72" s="320"/>
      <c r="AG72" s="320"/>
      <c r="AH72" s="320"/>
      <c r="AI72" s="320"/>
      <c r="AJ72" s="320"/>
      <c r="AK72" s="320"/>
      <c r="AL72" s="320"/>
      <c r="AM72" s="320"/>
      <c r="AN72" s="320"/>
      <c r="AO72" s="320"/>
      <c r="AP72" s="320"/>
      <c r="AQ72" s="320"/>
      <c r="AR72" s="320"/>
      <c r="AS72" s="320"/>
    </row>
    <row r="73" spans="1:45" s="321" customFormat="1" ht="50.25" customHeight="1" x14ac:dyDescent="0.2">
      <c r="A73" s="355">
        <v>30</v>
      </c>
      <c r="B73" s="792" t="s">
        <v>263</v>
      </c>
      <c r="C73" s="350" t="str">
        <f t="shared" si="2"/>
        <v>N/A</v>
      </c>
      <c r="D73" s="1295"/>
      <c r="E73" s="1295"/>
      <c r="F73" s="1322"/>
      <c r="G73" s="1322"/>
      <c r="H73" s="1322"/>
      <c r="I73" s="1323"/>
      <c r="J73" s="352"/>
      <c r="K73" s="320"/>
      <c r="L73" s="320"/>
      <c r="M73" s="320"/>
      <c r="N73" s="320"/>
      <c r="O73" s="320"/>
      <c r="P73" s="320"/>
      <c r="Q73" s="320"/>
      <c r="R73" s="320"/>
      <c r="S73" s="320"/>
      <c r="T73" s="320"/>
      <c r="U73" s="320"/>
      <c r="V73" s="320"/>
      <c r="W73" s="320"/>
      <c r="X73" s="320"/>
      <c r="Y73" s="320"/>
      <c r="Z73" s="320"/>
      <c r="AA73" s="320"/>
      <c r="AB73" s="320"/>
      <c r="AC73" s="320"/>
      <c r="AD73" s="320"/>
      <c r="AE73" s="320"/>
      <c r="AF73" s="320"/>
      <c r="AG73" s="320"/>
      <c r="AH73" s="320"/>
      <c r="AI73" s="320"/>
      <c r="AJ73" s="320"/>
      <c r="AK73" s="320"/>
      <c r="AL73" s="320"/>
      <c r="AM73" s="320"/>
      <c r="AN73" s="320"/>
      <c r="AO73" s="320"/>
      <c r="AP73" s="320"/>
      <c r="AQ73" s="320"/>
      <c r="AR73" s="320"/>
      <c r="AS73" s="320"/>
    </row>
    <row r="74" spans="1:45" s="321" customFormat="1" ht="57.75" customHeight="1" x14ac:dyDescent="0.2">
      <c r="A74" s="794" t="s">
        <v>337</v>
      </c>
      <c r="B74" s="794" t="s">
        <v>413</v>
      </c>
      <c r="C74" s="350" t="str">
        <f>IF(D74="Yes - completely",4,IF(D74="Mostly",3,IF(D74="Partly",2,IF(D74="No - not at all",1,"N/A"))))</f>
        <v>N/A</v>
      </c>
      <c r="D74" s="1327"/>
      <c r="E74" s="1328"/>
      <c r="F74" s="1329"/>
      <c r="G74" s="1330"/>
      <c r="H74" s="1330"/>
      <c r="I74" s="1331"/>
      <c r="J74" s="352"/>
      <c r="K74" s="320"/>
      <c r="L74" s="320"/>
      <c r="M74" s="320"/>
      <c r="N74" s="320"/>
      <c r="O74" s="320"/>
      <c r="P74" s="320"/>
      <c r="Q74" s="320"/>
      <c r="R74" s="320"/>
      <c r="S74" s="320"/>
      <c r="T74" s="320"/>
      <c r="U74" s="320"/>
      <c r="V74" s="320"/>
      <c r="W74" s="320"/>
      <c r="X74" s="320"/>
      <c r="Y74" s="320"/>
      <c r="Z74" s="320"/>
      <c r="AA74" s="320"/>
      <c r="AB74" s="320"/>
      <c r="AC74" s="320"/>
      <c r="AD74" s="320"/>
      <c r="AE74" s="320"/>
      <c r="AF74" s="320"/>
      <c r="AG74" s="320"/>
      <c r="AH74" s="320"/>
      <c r="AI74" s="320"/>
      <c r="AJ74" s="320"/>
      <c r="AK74" s="320"/>
      <c r="AL74" s="320"/>
      <c r="AM74" s="320"/>
      <c r="AN74" s="320"/>
      <c r="AO74" s="320"/>
      <c r="AP74" s="320"/>
      <c r="AQ74" s="320"/>
      <c r="AR74" s="320"/>
      <c r="AS74" s="320"/>
    </row>
    <row r="75" spans="1:45" s="321" customFormat="1" ht="55.15" customHeight="1" x14ac:dyDescent="0.2">
      <c r="A75" s="355">
        <v>31</v>
      </c>
      <c r="B75" s="792" t="s">
        <v>412</v>
      </c>
      <c r="C75" s="350" t="str">
        <f t="shared" si="2"/>
        <v>N/A</v>
      </c>
      <c r="D75" s="1295"/>
      <c r="E75" s="1295"/>
      <c r="F75" s="1322"/>
      <c r="G75" s="1322"/>
      <c r="H75" s="1322"/>
      <c r="I75" s="1323"/>
      <c r="J75" s="352"/>
      <c r="K75" s="320"/>
      <c r="L75" s="320"/>
      <c r="M75" s="320"/>
      <c r="N75" s="320"/>
      <c r="O75" s="320"/>
      <c r="P75" s="320"/>
      <c r="Q75" s="320"/>
      <c r="R75" s="320"/>
      <c r="S75" s="320"/>
      <c r="T75" s="320"/>
      <c r="U75" s="320"/>
      <c r="V75" s="320"/>
      <c r="W75" s="320"/>
      <c r="X75" s="320"/>
      <c r="Y75" s="320"/>
      <c r="Z75" s="320"/>
      <c r="AA75" s="320"/>
      <c r="AB75" s="320"/>
      <c r="AC75" s="320"/>
      <c r="AD75" s="320"/>
      <c r="AE75" s="320"/>
      <c r="AF75" s="320"/>
      <c r="AG75" s="320"/>
      <c r="AH75" s="320"/>
      <c r="AI75" s="320"/>
      <c r="AJ75" s="320"/>
      <c r="AK75" s="320"/>
      <c r="AL75" s="320"/>
      <c r="AM75" s="320"/>
      <c r="AN75" s="320"/>
      <c r="AO75" s="320"/>
      <c r="AP75" s="320"/>
      <c r="AQ75" s="320"/>
      <c r="AR75" s="320"/>
      <c r="AS75" s="320"/>
    </row>
    <row r="76" spans="1:45" s="321" customFormat="1" ht="42" customHeight="1" x14ac:dyDescent="0.2">
      <c r="A76" s="355">
        <v>32</v>
      </c>
      <c r="B76" s="793" t="s">
        <v>264</v>
      </c>
      <c r="C76" s="350" t="str">
        <f t="shared" si="2"/>
        <v>N/A</v>
      </c>
      <c r="D76" s="1295"/>
      <c r="E76" s="1295"/>
      <c r="F76" s="1322"/>
      <c r="G76" s="1322"/>
      <c r="H76" s="1322"/>
      <c r="I76" s="1323"/>
      <c r="J76" s="352"/>
      <c r="K76" s="320"/>
      <c r="L76" s="320"/>
      <c r="M76" s="320"/>
      <c r="N76" s="320"/>
      <c r="O76" s="320"/>
      <c r="P76" s="320"/>
      <c r="Q76" s="320"/>
      <c r="R76" s="320"/>
      <c r="S76" s="320"/>
      <c r="T76" s="320"/>
      <c r="U76" s="320"/>
      <c r="V76" s="320"/>
      <c r="W76" s="320"/>
      <c r="X76" s="320"/>
      <c r="Y76" s="320"/>
      <c r="Z76" s="320"/>
      <c r="AA76" s="320"/>
      <c r="AB76" s="320"/>
      <c r="AC76" s="320"/>
      <c r="AD76" s="320"/>
      <c r="AE76" s="320"/>
      <c r="AF76" s="320"/>
      <c r="AG76" s="320"/>
      <c r="AH76" s="320"/>
      <c r="AI76" s="320"/>
      <c r="AJ76" s="320"/>
      <c r="AK76" s="320"/>
      <c r="AL76" s="320"/>
      <c r="AM76" s="320"/>
      <c r="AN76" s="320"/>
      <c r="AO76" s="320"/>
      <c r="AP76" s="320"/>
      <c r="AQ76" s="320"/>
      <c r="AR76" s="320"/>
      <c r="AS76" s="320"/>
    </row>
    <row r="77" spans="1:45" s="321" customFormat="1" ht="60" customHeight="1" x14ac:dyDescent="0.2">
      <c r="A77" s="355">
        <v>33</v>
      </c>
      <c r="B77" s="792" t="s">
        <v>205</v>
      </c>
      <c r="C77" s="350" t="str">
        <f t="shared" si="2"/>
        <v>N/A</v>
      </c>
      <c r="D77" s="1295"/>
      <c r="E77" s="1295"/>
      <c r="F77" s="1322"/>
      <c r="G77" s="1322"/>
      <c r="H77" s="1322"/>
      <c r="I77" s="1323"/>
      <c r="J77" s="352"/>
      <c r="K77" s="320"/>
      <c r="L77" s="320"/>
      <c r="M77" s="320"/>
      <c r="N77" s="320"/>
      <c r="O77" s="320"/>
      <c r="P77" s="320"/>
      <c r="Q77" s="320"/>
      <c r="R77" s="320"/>
      <c r="S77" s="320"/>
      <c r="T77" s="320"/>
      <c r="U77" s="320"/>
      <c r="V77" s="320"/>
      <c r="W77" s="320"/>
      <c r="X77" s="320"/>
      <c r="Y77" s="320"/>
      <c r="Z77" s="320"/>
      <c r="AA77" s="320"/>
      <c r="AB77" s="320"/>
      <c r="AC77" s="320"/>
      <c r="AD77" s="320"/>
      <c r="AE77" s="320"/>
      <c r="AF77" s="320"/>
      <c r="AG77" s="320"/>
      <c r="AH77" s="320"/>
      <c r="AI77" s="320"/>
      <c r="AJ77" s="320"/>
      <c r="AK77" s="320"/>
      <c r="AL77" s="320"/>
      <c r="AM77" s="320"/>
      <c r="AN77" s="320"/>
      <c r="AO77" s="320"/>
      <c r="AP77" s="320"/>
      <c r="AQ77" s="320"/>
      <c r="AR77" s="320"/>
      <c r="AS77" s="320"/>
    </row>
    <row r="78" spans="1:45" s="321" customFormat="1" ht="42.6" customHeight="1" x14ac:dyDescent="0.2">
      <c r="A78" s="355">
        <v>34</v>
      </c>
      <c r="B78" s="792" t="s">
        <v>265</v>
      </c>
      <c r="C78" s="350" t="str">
        <f t="shared" si="2"/>
        <v>N/A</v>
      </c>
      <c r="D78" s="1295"/>
      <c r="E78" s="1295"/>
      <c r="F78" s="1322"/>
      <c r="G78" s="1322"/>
      <c r="H78" s="1322"/>
      <c r="I78" s="1323"/>
      <c r="J78" s="352"/>
      <c r="K78" s="320"/>
      <c r="L78" s="320"/>
      <c r="M78" s="320"/>
      <c r="N78" s="320"/>
      <c r="O78" s="320"/>
      <c r="P78" s="320"/>
      <c r="Q78" s="320"/>
      <c r="R78" s="320"/>
      <c r="S78" s="320"/>
      <c r="T78" s="320"/>
      <c r="U78" s="320"/>
      <c r="V78" s="320"/>
      <c r="W78" s="320"/>
      <c r="X78" s="320"/>
      <c r="Y78" s="320"/>
      <c r="Z78" s="320"/>
      <c r="AA78" s="320"/>
      <c r="AB78" s="320"/>
      <c r="AC78" s="320"/>
      <c r="AD78" s="320"/>
      <c r="AE78" s="320"/>
      <c r="AF78" s="320"/>
      <c r="AG78" s="320"/>
      <c r="AH78" s="320"/>
      <c r="AI78" s="320"/>
      <c r="AJ78" s="320"/>
      <c r="AK78" s="320"/>
      <c r="AL78" s="320"/>
      <c r="AM78" s="320"/>
      <c r="AN78" s="320"/>
      <c r="AO78" s="320"/>
      <c r="AP78" s="320"/>
      <c r="AQ78" s="320"/>
      <c r="AR78" s="320"/>
      <c r="AS78" s="320"/>
    </row>
    <row r="79" spans="1:45" s="321" customFormat="1" ht="55.15" customHeight="1" x14ac:dyDescent="0.2">
      <c r="A79" s="355">
        <v>35</v>
      </c>
      <c r="B79" s="792" t="s">
        <v>288</v>
      </c>
      <c r="C79" s="350" t="str">
        <f t="shared" si="2"/>
        <v>N/A</v>
      </c>
      <c r="D79" s="1295"/>
      <c r="E79" s="1295"/>
      <c r="F79" s="1322"/>
      <c r="G79" s="1322"/>
      <c r="H79" s="1322"/>
      <c r="I79" s="1323"/>
      <c r="J79" s="352"/>
      <c r="K79" s="320"/>
      <c r="L79" s="320"/>
      <c r="M79" s="320"/>
      <c r="N79" s="320"/>
      <c r="O79" s="320"/>
      <c r="P79" s="320"/>
      <c r="Q79" s="320"/>
      <c r="R79" s="320"/>
      <c r="S79" s="320"/>
      <c r="T79" s="320"/>
      <c r="U79" s="320"/>
      <c r="V79" s="320"/>
      <c r="W79" s="320"/>
      <c r="X79" s="320"/>
      <c r="Y79" s="320"/>
      <c r="Z79" s="320"/>
      <c r="AA79" s="320"/>
      <c r="AB79" s="320"/>
      <c r="AC79" s="320"/>
      <c r="AD79" s="320"/>
      <c r="AE79" s="320"/>
      <c r="AF79" s="320"/>
      <c r="AG79" s="320"/>
      <c r="AH79" s="320"/>
      <c r="AI79" s="320"/>
      <c r="AJ79" s="320"/>
      <c r="AK79" s="320"/>
      <c r="AL79" s="320"/>
      <c r="AM79" s="320"/>
      <c r="AN79" s="320"/>
      <c r="AO79" s="320"/>
      <c r="AP79" s="320"/>
      <c r="AQ79" s="320"/>
      <c r="AR79" s="320"/>
      <c r="AS79" s="320"/>
    </row>
    <row r="80" spans="1:45" s="321" customFormat="1" ht="57.75" customHeight="1" x14ac:dyDescent="0.2">
      <c r="A80" s="355">
        <v>36</v>
      </c>
      <c r="B80" s="792" t="s">
        <v>266</v>
      </c>
      <c r="C80" s="350" t="str">
        <f t="shared" si="2"/>
        <v>N/A</v>
      </c>
      <c r="D80" s="1327"/>
      <c r="E80" s="1328"/>
      <c r="F80" s="1329"/>
      <c r="G80" s="1330"/>
      <c r="H80" s="1330"/>
      <c r="I80" s="1331"/>
      <c r="J80" s="352"/>
      <c r="K80" s="320"/>
      <c r="L80" s="320"/>
      <c r="M80" s="320"/>
      <c r="N80" s="320"/>
      <c r="O80" s="320"/>
      <c r="P80" s="320"/>
      <c r="Q80" s="320"/>
      <c r="R80" s="320"/>
      <c r="S80" s="320"/>
      <c r="T80" s="320"/>
      <c r="U80" s="320"/>
      <c r="V80" s="320"/>
      <c r="W80" s="320"/>
      <c r="X80" s="320"/>
      <c r="Y80" s="320"/>
      <c r="Z80" s="320"/>
      <c r="AA80" s="320"/>
      <c r="AB80" s="320"/>
      <c r="AC80" s="320"/>
      <c r="AD80" s="320"/>
      <c r="AE80" s="320"/>
      <c r="AF80" s="320"/>
      <c r="AG80" s="320"/>
      <c r="AH80" s="320"/>
      <c r="AI80" s="320"/>
      <c r="AJ80" s="320"/>
      <c r="AK80" s="320"/>
      <c r="AL80" s="320"/>
      <c r="AM80" s="320"/>
      <c r="AN80" s="320"/>
      <c r="AO80" s="320"/>
      <c r="AP80" s="320"/>
      <c r="AQ80" s="320"/>
      <c r="AR80" s="320"/>
      <c r="AS80" s="320"/>
    </row>
    <row r="81" spans="1:50" s="321" customFormat="1" ht="57.75" hidden="1" customHeight="1" x14ac:dyDescent="0.2">
      <c r="A81" s="407">
        <v>36</v>
      </c>
      <c r="B81" s="408" t="s">
        <v>312</v>
      </c>
      <c r="C81" s="409" t="str">
        <f>C74</f>
        <v>N/A</v>
      </c>
      <c r="D81" s="1332"/>
      <c r="E81" s="1333"/>
      <c r="F81" s="1333"/>
      <c r="G81" s="1333"/>
      <c r="H81" s="1333"/>
      <c r="I81" s="1334"/>
      <c r="J81" s="352"/>
      <c r="K81" s="320"/>
      <c r="L81" s="320"/>
      <c r="M81" s="320"/>
      <c r="N81" s="320"/>
      <c r="O81" s="320"/>
      <c r="P81" s="320"/>
      <c r="Q81" s="320"/>
      <c r="R81" s="320"/>
      <c r="S81" s="320"/>
      <c r="T81" s="320"/>
      <c r="U81" s="320"/>
      <c r="V81" s="320"/>
      <c r="W81" s="320"/>
      <c r="X81" s="320"/>
      <c r="Y81" s="320"/>
      <c r="Z81" s="320"/>
      <c r="AA81" s="320"/>
      <c r="AB81" s="320"/>
      <c r="AC81" s="320"/>
      <c r="AD81" s="320"/>
      <c r="AE81" s="320"/>
      <c r="AF81" s="320"/>
      <c r="AG81" s="320"/>
      <c r="AH81" s="320"/>
      <c r="AI81" s="320"/>
      <c r="AJ81" s="320"/>
      <c r="AK81" s="320"/>
      <c r="AL81" s="320"/>
      <c r="AM81" s="320"/>
      <c r="AN81" s="320"/>
      <c r="AO81" s="320"/>
      <c r="AP81" s="320"/>
      <c r="AQ81" s="320"/>
      <c r="AR81" s="320"/>
      <c r="AS81" s="320"/>
    </row>
    <row r="82" spans="1:50" s="321" customFormat="1" ht="30" customHeight="1" x14ac:dyDescent="0.2">
      <c r="A82" s="1335" t="s">
        <v>353</v>
      </c>
      <c r="B82" s="1336"/>
      <c r="C82" s="404" t="str">
        <f>IF(AND(C83="N/A",C86="N/A",C88="N/A",C89="N/A"),"N/A",ROUND(AVERAGE(C83,C86,C88,C89),2))</f>
        <v>N/A</v>
      </c>
      <c r="D82" s="1324"/>
      <c r="E82" s="1325"/>
      <c r="F82" s="1325"/>
      <c r="G82" s="1325"/>
      <c r="H82" s="1325"/>
      <c r="I82" s="1326"/>
      <c r="J82" s="388"/>
      <c r="K82" s="320"/>
      <c r="L82" s="320"/>
      <c r="M82" s="320"/>
      <c r="N82" s="320"/>
      <c r="O82" s="320"/>
      <c r="P82" s="320"/>
      <c r="Q82" s="320"/>
      <c r="R82" s="320"/>
      <c r="S82" s="320"/>
      <c r="T82" s="320"/>
      <c r="U82" s="320"/>
      <c r="V82" s="320"/>
      <c r="W82" s="320"/>
      <c r="X82" s="320"/>
      <c r="Y82" s="320"/>
      <c r="Z82" s="320"/>
      <c r="AA82" s="320"/>
      <c r="AB82" s="320"/>
      <c r="AC82" s="320"/>
      <c r="AD82" s="320"/>
      <c r="AE82" s="320"/>
      <c r="AF82" s="320"/>
      <c r="AG82" s="320"/>
      <c r="AH82" s="320"/>
      <c r="AI82" s="320"/>
      <c r="AJ82" s="320"/>
      <c r="AK82" s="320"/>
      <c r="AL82" s="320"/>
      <c r="AM82" s="320"/>
      <c r="AN82" s="320"/>
      <c r="AO82" s="320"/>
      <c r="AP82" s="320"/>
      <c r="AQ82" s="320"/>
      <c r="AR82" s="320"/>
      <c r="AS82" s="320"/>
    </row>
    <row r="83" spans="1:50" s="321" customFormat="1" ht="45.75" customHeight="1" x14ac:dyDescent="0.2">
      <c r="A83" s="355">
        <v>37</v>
      </c>
      <c r="B83" s="789" t="s">
        <v>289</v>
      </c>
      <c r="C83" s="397" t="str">
        <f t="shared" ref="C83:C89" si="3">IF(D83="Yes - completely",4,IF(D83="Mostly",3,IF(D83="Partly",2,IF(D83="No - not at all",1,"N/A"))))</f>
        <v>N/A</v>
      </c>
      <c r="D83" s="1295"/>
      <c r="E83" s="1295"/>
      <c r="F83" s="1322"/>
      <c r="G83" s="1322"/>
      <c r="H83" s="1322"/>
      <c r="I83" s="1323"/>
      <c r="J83" s="352"/>
      <c r="K83" s="320"/>
      <c r="L83" s="320"/>
      <c r="M83" s="320"/>
      <c r="N83" s="320"/>
      <c r="O83" s="320"/>
      <c r="P83" s="320"/>
      <c r="Q83" s="320"/>
      <c r="R83" s="320"/>
      <c r="S83" s="320"/>
      <c r="T83" s="320"/>
      <c r="U83" s="320"/>
      <c r="V83" s="320"/>
      <c r="W83" s="320"/>
      <c r="X83" s="320"/>
      <c r="Y83" s="320"/>
      <c r="Z83" s="320"/>
      <c r="AA83" s="320"/>
      <c r="AB83" s="320"/>
      <c r="AC83" s="320"/>
      <c r="AD83" s="320"/>
      <c r="AE83" s="320"/>
      <c r="AF83" s="320"/>
      <c r="AG83" s="320"/>
      <c r="AH83" s="320"/>
      <c r="AI83" s="320"/>
      <c r="AJ83" s="320"/>
      <c r="AK83" s="320"/>
      <c r="AL83" s="320"/>
      <c r="AM83" s="320"/>
      <c r="AN83" s="320"/>
      <c r="AO83" s="320"/>
      <c r="AP83" s="320"/>
      <c r="AQ83" s="320"/>
      <c r="AR83" s="320"/>
      <c r="AS83" s="320"/>
    </row>
    <row r="84" spans="1:50" s="321" customFormat="1" ht="45.75" customHeight="1" x14ac:dyDescent="0.2">
      <c r="A84" s="791" t="s">
        <v>338</v>
      </c>
      <c r="B84" s="790" t="s">
        <v>320</v>
      </c>
      <c r="C84" s="397" t="str">
        <f t="shared" si="3"/>
        <v>N/A</v>
      </c>
      <c r="D84" s="1295"/>
      <c r="E84" s="1295"/>
      <c r="F84" s="1322"/>
      <c r="G84" s="1322"/>
      <c r="H84" s="1322"/>
      <c r="I84" s="1323"/>
      <c r="J84" s="352"/>
      <c r="K84" s="320"/>
      <c r="L84" s="320"/>
      <c r="M84" s="320"/>
      <c r="N84" s="320"/>
      <c r="O84" s="320"/>
      <c r="P84" s="320"/>
      <c r="Q84" s="320"/>
      <c r="R84" s="320"/>
      <c r="S84" s="320"/>
      <c r="T84" s="320"/>
      <c r="U84" s="320"/>
      <c r="V84" s="320"/>
      <c r="W84" s="320"/>
      <c r="X84" s="320"/>
      <c r="Y84" s="320"/>
      <c r="Z84" s="320"/>
      <c r="AA84" s="320"/>
      <c r="AB84" s="320"/>
      <c r="AC84" s="320"/>
      <c r="AD84" s="320"/>
      <c r="AE84" s="320"/>
      <c r="AF84" s="320"/>
      <c r="AG84" s="320"/>
      <c r="AH84" s="320"/>
      <c r="AI84" s="320"/>
      <c r="AJ84" s="320"/>
      <c r="AK84" s="320"/>
      <c r="AL84" s="320"/>
      <c r="AM84" s="320"/>
      <c r="AN84" s="320"/>
      <c r="AO84" s="320"/>
      <c r="AP84" s="320"/>
      <c r="AQ84" s="320"/>
      <c r="AR84" s="320"/>
      <c r="AS84" s="320"/>
    </row>
    <row r="85" spans="1:50" s="321" customFormat="1" ht="45.75" customHeight="1" x14ac:dyDescent="0.2">
      <c r="A85" s="410" t="s">
        <v>339</v>
      </c>
      <c r="B85" s="406" t="s">
        <v>321</v>
      </c>
      <c r="C85" s="397" t="str">
        <f t="shared" si="3"/>
        <v>N/A</v>
      </c>
      <c r="D85" s="1295"/>
      <c r="E85" s="1295"/>
      <c r="F85" s="1322"/>
      <c r="G85" s="1322"/>
      <c r="H85" s="1322"/>
      <c r="I85" s="1323"/>
      <c r="J85" s="352"/>
      <c r="K85" s="320"/>
      <c r="L85" s="320"/>
      <c r="M85" s="320"/>
      <c r="N85" s="320"/>
      <c r="O85" s="320"/>
      <c r="P85" s="320"/>
      <c r="Q85" s="320"/>
      <c r="R85" s="320"/>
      <c r="S85" s="320"/>
      <c r="T85" s="320"/>
      <c r="U85" s="320"/>
      <c r="V85" s="320"/>
      <c r="W85" s="320"/>
      <c r="X85" s="320"/>
      <c r="Y85" s="320"/>
      <c r="Z85" s="320"/>
      <c r="AA85" s="320"/>
      <c r="AB85" s="320"/>
      <c r="AC85" s="320"/>
      <c r="AD85" s="320"/>
      <c r="AE85" s="320"/>
      <c r="AF85" s="320"/>
      <c r="AG85" s="320"/>
      <c r="AH85" s="320"/>
      <c r="AI85" s="320"/>
      <c r="AJ85" s="320"/>
      <c r="AK85" s="320"/>
      <c r="AL85" s="320"/>
      <c r="AM85" s="320"/>
      <c r="AN85" s="320"/>
      <c r="AO85" s="320"/>
      <c r="AP85" s="320"/>
      <c r="AQ85" s="320"/>
      <c r="AR85" s="320"/>
      <c r="AS85" s="320"/>
    </row>
    <row r="86" spans="1:50" s="321" customFormat="1" ht="45.75" customHeight="1" x14ac:dyDescent="0.2">
      <c r="A86" s="355">
        <v>38</v>
      </c>
      <c r="B86" s="356" t="s">
        <v>272</v>
      </c>
      <c r="C86" s="397" t="str">
        <f t="shared" si="3"/>
        <v>N/A</v>
      </c>
      <c r="D86" s="1327"/>
      <c r="E86" s="1328"/>
      <c r="F86" s="1329"/>
      <c r="G86" s="1330"/>
      <c r="H86" s="1330"/>
      <c r="I86" s="1331"/>
      <c r="J86" s="352"/>
      <c r="K86" s="320"/>
      <c r="L86" s="320"/>
      <c r="M86" s="320"/>
      <c r="N86" s="320"/>
      <c r="O86" s="320"/>
      <c r="P86" s="320"/>
      <c r="Q86" s="320"/>
      <c r="R86" s="320"/>
      <c r="S86" s="320"/>
      <c r="T86" s="320"/>
      <c r="U86" s="320"/>
      <c r="V86" s="320"/>
      <c r="W86" s="320"/>
      <c r="X86" s="320"/>
      <c r="Y86" s="320"/>
      <c r="Z86" s="320"/>
      <c r="AA86" s="320"/>
      <c r="AB86" s="320"/>
      <c r="AC86" s="320"/>
      <c r="AD86" s="320"/>
      <c r="AE86" s="320"/>
      <c r="AF86" s="320"/>
      <c r="AG86" s="320"/>
      <c r="AH86" s="320"/>
      <c r="AI86" s="320"/>
      <c r="AJ86" s="320"/>
      <c r="AK86" s="320"/>
      <c r="AL86" s="320"/>
      <c r="AM86" s="320"/>
      <c r="AN86" s="320"/>
      <c r="AO86" s="320"/>
      <c r="AP86" s="320"/>
      <c r="AQ86" s="320"/>
      <c r="AR86" s="320"/>
      <c r="AS86" s="320"/>
    </row>
    <row r="87" spans="1:50" s="321" customFormat="1" ht="45.75" customHeight="1" x14ac:dyDescent="0.2">
      <c r="A87" s="410" t="s">
        <v>340</v>
      </c>
      <c r="B87" s="790" t="s">
        <v>282</v>
      </c>
      <c r="C87" s="397" t="str">
        <f t="shared" si="3"/>
        <v>N/A</v>
      </c>
      <c r="D87" s="1295"/>
      <c r="E87" s="1295"/>
      <c r="F87" s="1322"/>
      <c r="G87" s="1322"/>
      <c r="H87" s="1322"/>
      <c r="I87" s="1323"/>
      <c r="J87" s="352"/>
      <c r="K87" s="320"/>
      <c r="L87" s="320"/>
      <c r="M87" s="320"/>
      <c r="N87" s="320"/>
      <c r="O87" s="320"/>
      <c r="P87" s="320"/>
      <c r="Q87" s="320"/>
      <c r="R87" s="320"/>
      <c r="S87" s="320"/>
      <c r="T87" s="320"/>
      <c r="U87" s="320"/>
      <c r="V87" s="320"/>
      <c r="W87" s="320"/>
      <c r="X87" s="320"/>
      <c r="Y87" s="320"/>
      <c r="Z87" s="320"/>
      <c r="AA87" s="320"/>
      <c r="AB87" s="320"/>
      <c r="AC87" s="320"/>
      <c r="AD87" s="320"/>
      <c r="AE87" s="320"/>
      <c r="AF87" s="320"/>
      <c r="AG87" s="320"/>
      <c r="AH87" s="320"/>
      <c r="AI87" s="320"/>
      <c r="AJ87" s="320"/>
      <c r="AK87" s="320"/>
      <c r="AL87" s="320"/>
      <c r="AM87" s="320"/>
      <c r="AN87" s="320"/>
      <c r="AO87" s="320"/>
      <c r="AP87" s="320"/>
      <c r="AQ87" s="320"/>
      <c r="AR87" s="320"/>
      <c r="AS87" s="320"/>
    </row>
    <row r="88" spans="1:50" s="321" customFormat="1" ht="45.75" customHeight="1" x14ac:dyDescent="0.2">
      <c r="A88" s="355">
        <v>39</v>
      </c>
      <c r="B88" s="789" t="s">
        <v>411</v>
      </c>
      <c r="C88" s="397" t="str">
        <f t="shared" si="3"/>
        <v>N/A</v>
      </c>
      <c r="D88" s="1295"/>
      <c r="E88" s="1295"/>
      <c r="F88" s="1322"/>
      <c r="G88" s="1322"/>
      <c r="H88" s="1322"/>
      <c r="I88" s="1323"/>
      <c r="J88" s="352"/>
      <c r="K88" s="320"/>
      <c r="L88" s="320"/>
      <c r="M88" s="320"/>
      <c r="N88" s="320"/>
      <c r="O88" s="320"/>
      <c r="P88" s="320"/>
      <c r="Q88" s="320"/>
      <c r="R88" s="320"/>
      <c r="S88" s="320"/>
      <c r="T88" s="320"/>
      <c r="U88" s="320"/>
      <c r="V88" s="320"/>
      <c r="W88" s="320"/>
      <c r="X88" s="320"/>
      <c r="Y88" s="320"/>
      <c r="Z88" s="320"/>
      <c r="AA88" s="320"/>
      <c r="AB88" s="320"/>
      <c r="AC88" s="320"/>
      <c r="AD88" s="320"/>
      <c r="AE88" s="320"/>
      <c r="AF88" s="320"/>
      <c r="AG88" s="320"/>
      <c r="AH88" s="320"/>
      <c r="AI88" s="320"/>
      <c r="AJ88" s="320"/>
      <c r="AK88" s="320"/>
      <c r="AL88" s="320"/>
      <c r="AM88" s="320"/>
      <c r="AN88" s="320"/>
      <c r="AO88" s="320"/>
      <c r="AP88" s="320"/>
      <c r="AQ88" s="320"/>
      <c r="AR88" s="320"/>
      <c r="AS88" s="320"/>
    </row>
    <row r="89" spans="1:50" s="321" customFormat="1" ht="54" customHeight="1" x14ac:dyDescent="0.2">
      <c r="A89" s="355">
        <v>39</v>
      </c>
      <c r="B89" s="789" t="s">
        <v>300</v>
      </c>
      <c r="C89" s="397" t="str">
        <f t="shared" si="3"/>
        <v>N/A</v>
      </c>
      <c r="D89" s="1295"/>
      <c r="E89" s="1295"/>
      <c r="F89" s="1322"/>
      <c r="G89" s="1322"/>
      <c r="H89" s="1322"/>
      <c r="I89" s="1323"/>
      <c r="J89" s="352"/>
      <c r="K89" s="320"/>
      <c r="L89" s="320"/>
      <c r="M89" s="320"/>
      <c r="N89" s="320"/>
      <c r="O89" s="320"/>
      <c r="P89" s="320"/>
      <c r="Q89" s="320"/>
      <c r="R89" s="320"/>
      <c r="S89" s="320"/>
      <c r="T89" s="320"/>
      <c r="U89" s="320"/>
      <c r="V89" s="320"/>
      <c r="W89" s="320"/>
      <c r="X89" s="320"/>
      <c r="Y89" s="320"/>
      <c r="Z89" s="320"/>
      <c r="AA89" s="320"/>
      <c r="AB89" s="320"/>
      <c r="AC89" s="320"/>
      <c r="AD89" s="320"/>
      <c r="AE89" s="320"/>
      <c r="AF89" s="320"/>
      <c r="AG89" s="320"/>
      <c r="AH89" s="320"/>
      <c r="AI89" s="320"/>
      <c r="AJ89" s="320"/>
      <c r="AK89" s="320"/>
      <c r="AL89" s="320"/>
      <c r="AM89" s="320"/>
      <c r="AN89" s="320"/>
      <c r="AO89" s="320"/>
      <c r="AP89" s="320"/>
      <c r="AQ89" s="320"/>
      <c r="AR89" s="320"/>
      <c r="AS89" s="320"/>
    </row>
    <row r="90" spans="1:50" s="321" customFormat="1" ht="40.15" hidden="1" customHeight="1" x14ac:dyDescent="0.2">
      <c r="A90" s="411"/>
      <c r="B90" s="408" t="s">
        <v>195</v>
      </c>
      <c r="C90" s="412" t="str">
        <f>IF(AND(C84="N/A",C85="N/A",C87="N/A"),"N/A",ROUND(AVERAGE(C84,C85,C87),2))</f>
        <v>N/A</v>
      </c>
      <c r="D90" s="1373"/>
      <c r="E90" s="1373"/>
      <c r="F90" s="1373"/>
      <c r="G90" s="1373"/>
      <c r="H90" s="1373"/>
      <c r="I90" s="1373"/>
      <c r="J90" s="352"/>
      <c r="K90" s="320"/>
      <c r="L90" s="320"/>
      <c r="M90" s="320"/>
      <c r="N90" s="320"/>
      <c r="O90" s="320"/>
      <c r="P90" s="320"/>
      <c r="Q90" s="320"/>
      <c r="R90" s="320"/>
      <c r="S90" s="320"/>
      <c r="T90" s="320"/>
      <c r="U90" s="320"/>
      <c r="V90" s="320"/>
      <c r="W90" s="320"/>
      <c r="X90" s="320"/>
      <c r="Y90" s="320"/>
      <c r="Z90" s="320"/>
      <c r="AA90" s="320"/>
      <c r="AB90" s="320"/>
      <c r="AC90" s="320"/>
      <c r="AD90" s="320"/>
      <c r="AE90" s="320"/>
      <c r="AF90" s="320"/>
      <c r="AG90" s="320"/>
      <c r="AH90" s="320"/>
      <c r="AI90" s="320"/>
      <c r="AJ90" s="320"/>
      <c r="AK90" s="320"/>
      <c r="AL90" s="320"/>
      <c r="AM90" s="320"/>
      <c r="AN90" s="320"/>
      <c r="AO90" s="320"/>
      <c r="AP90" s="320"/>
      <c r="AQ90" s="320"/>
      <c r="AR90" s="320"/>
      <c r="AS90" s="320"/>
    </row>
    <row r="91" spans="1:50" s="321" customFormat="1" ht="40.15" customHeight="1" x14ac:dyDescent="0.2">
      <c r="A91" s="1335" t="s">
        <v>359</v>
      </c>
      <c r="B91" s="1336"/>
      <c r="C91" s="413" t="str">
        <f>IF(AND(C92="N/A",C93="N/A"),"N/A",ROUND(AVERAGE(C92,C93),2))</f>
        <v>N/A</v>
      </c>
      <c r="D91" s="1337"/>
      <c r="E91" s="1337"/>
      <c r="F91" s="1337"/>
      <c r="G91" s="1337"/>
      <c r="H91" s="1337"/>
      <c r="I91" s="1337"/>
      <c r="J91" s="352"/>
      <c r="K91" s="320"/>
      <c r="L91" s="320"/>
      <c r="M91" s="320"/>
      <c r="N91" s="320"/>
      <c r="O91" s="320"/>
      <c r="P91" s="320"/>
      <c r="Q91" s="320"/>
      <c r="R91" s="320"/>
      <c r="S91" s="320"/>
      <c r="T91" s="320"/>
      <c r="U91" s="320"/>
      <c r="V91" s="320"/>
      <c r="W91" s="320"/>
      <c r="X91" s="320"/>
      <c r="Y91" s="320"/>
      <c r="Z91" s="320"/>
      <c r="AA91" s="320"/>
      <c r="AB91" s="320"/>
      <c r="AC91" s="320"/>
      <c r="AD91" s="320"/>
      <c r="AE91" s="320"/>
      <c r="AF91" s="320"/>
      <c r="AG91" s="320"/>
      <c r="AH91" s="320"/>
      <c r="AI91" s="320"/>
      <c r="AJ91" s="320"/>
      <c r="AK91" s="320"/>
      <c r="AL91" s="320"/>
      <c r="AM91" s="320"/>
      <c r="AN91" s="320"/>
      <c r="AO91" s="320"/>
      <c r="AP91" s="320"/>
      <c r="AQ91" s="320"/>
      <c r="AR91" s="320"/>
      <c r="AS91" s="320"/>
    </row>
    <row r="92" spans="1:50" s="321" customFormat="1" ht="61.5" customHeight="1" x14ac:dyDescent="0.2">
      <c r="A92" s="355">
        <v>40</v>
      </c>
      <c r="B92" s="789" t="s">
        <v>267</v>
      </c>
      <c r="C92" s="397" t="str">
        <f>IF(D92="Yes - completely",4,IF(D92="Mostly",3,IF(D92="Partly",2,IF(D92="No - not at all",1,"N/A"))))</f>
        <v>N/A</v>
      </c>
      <c r="D92" s="1327"/>
      <c r="E92" s="1328"/>
      <c r="F92" s="1338"/>
      <c r="G92" s="1339"/>
      <c r="H92" s="1339"/>
      <c r="I92" s="1340"/>
      <c r="J92" s="352"/>
      <c r="K92" s="320"/>
      <c r="L92" s="320"/>
      <c r="M92" s="320"/>
      <c r="N92" s="320"/>
      <c r="O92" s="320"/>
      <c r="P92" s="320"/>
      <c r="Q92" s="320"/>
      <c r="R92" s="320"/>
      <c r="S92" s="320"/>
      <c r="T92" s="320"/>
      <c r="U92" s="320"/>
      <c r="V92" s="320"/>
      <c r="W92" s="320"/>
      <c r="X92" s="320"/>
      <c r="Y92" s="320"/>
      <c r="Z92" s="320"/>
      <c r="AA92" s="320"/>
      <c r="AB92" s="320"/>
      <c r="AC92" s="320"/>
      <c r="AD92" s="320"/>
      <c r="AE92" s="320"/>
      <c r="AF92" s="320"/>
      <c r="AG92" s="320"/>
      <c r="AH92" s="320"/>
      <c r="AI92" s="320"/>
      <c r="AJ92" s="320"/>
      <c r="AK92" s="320"/>
      <c r="AL92" s="320"/>
      <c r="AM92" s="320"/>
      <c r="AN92" s="320"/>
      <c r="AO92" s="320"/>
      <c r="AP92" s="320"/>
      <c r="AQ92" s="320"/>
      <c r="AR92" s="320"/>
      <c r="AS92" s="320"/>
    </row>
    <row r="93" spans="1:50" s="321" customFormat="1" ht="40.15" customHeight="1" x14ac:dyDescent="0.2">
      <c r="A93" s="355">
        <v>41</v>
      </c>
      <c r="B93" s="789" t="s">
        <v>268</v>
      </c>
      <c r="C93" s="397" t="str">
        <f>IF(D93="Yes - completely",4,IF(D93="Mostly",3,IF(D93="Partly",2,IF(D93="No - not at all",1,"N/A"))))</f>
        <v>N/A</v>
      </c>
      <c r="D93" s="1327"/>
      <c r="E93" s="1328"/>
      <c r="F93" s="1327"/>
      <c r="G93" s="1341"/>
      <c r="H93" s="1341"/>
      <c r="I93" s="1342"/>
      <c r="J93" s="352"/>
      <c r="K93" s="320"/>
      <c r="L93" s="320"/>
      <c r="M93" s="320"/>
      <c r="N93" s="320"/>
      <c r="O93" s="320"/>
      <c r="P93" s="320"/>
      <c r="Q93" s="320"/>
      <c r="R93" s="320"/>
      <c r="S93" s="320"/>
      <c r="T93" s="320"/>
      <c r="U93" s="320"/>
      <c r="V93" s="320"/>
      <c r="W93" s="320"/>
      <c r="X93" s="320"/>
      <c r="Y93" s="320"/>
      <c r="Z93" s="320"/>
      <c r="AA93" s="320"/>
      <c r="AB93" s="320"/>
      <c r="AC93" s="320"/>
      <c r="AD93" s="320"/>
      <c r="AE93" s="320"/>
      <c r="AF93" s="320"/>
      <c r="AG93" s="320"/>
      <c r="AH93" s="320"/>
      <c r="AI93" s="320"/>
      <c r="AJ93" s="320"/>
      <c r="AK93" s="320"/>
      <c r="AL93" s="320"/>
      <c r="AM93" s="320"/>
      <c r="AN93" s="320"/>
      <c r="AO93" s="320"/>
      <c r="AP93" s="320"/>
      <c r="AQ93" s="320"/>
      <c r="AR93" s="320"/>
      <c r="AS93" s="320"/>
    </row>
    <row r="94" spans="1:50" s="321" customFormat="1" ht="31.5" customHeight="1" x14ac:dyDescent="0.2">
      <c r="A94" s="788" t="s">
        <v>341</v>
      </c>
      <c r="B94" s="786" t="s">
        <v>329</v>
      </c>
      <c r="C94" s="414" t="str">
        <f>IF(D94="Yes - completely",4,IF(D94="Mostly",3,IF(D94="Partly",2,IF(D94="No - not at all",1,"N/A"))))</f>
        <v>N/A</v>
      </c>
      <c r="D94" s="1327"/>
      <c r="E94" s="1328"/>
      <c r="F94" s="1327"/>
      <c r="G94" s="1341"/>
      <c r="H94" s="1341"/>
      <c r="I94" s="1342"/>
      <c r="J94" s="352"/>
      <c r="K94" s="320"/>
      <c r="L94" s="320"/>
      <c r="M94" s="320"/>
      <c r="N94" s="320"/>
      <c r="O94" s="320"/>
      <c r="P94" s="320"/>
      <c r="Q94" s="320"/>
      <c r="R94" s="320"/>
      <c r="S94" s="320"/>
      <c r="T94" s="320"/>
      <c r="U94" s="320"/>
      <c r="V94" s="320"/>
      <c r="W94" s="320"/>
      <c r="X94" s="320"/>
      <c r="Y94" s="320"/>
      <c r="Z94" s="320"/>
      <c r="AA94" s="320"/>
      <c r="AB94" s="320"/>
      <c r="AC94" s="320"/>
      <c r="AD94" s="320"/>
      <c r="AE94" s="320"/>
      <c r="AF94" s="320"/>
      <c r="AG94" s="320"/>
      <c r="AH94" s="320"/>
      <c r="AI94" s="320"/>
      <c r="AJ94" s="320"/>
      <c r="AK94" s="320"/>
      <c r="AL94" s="320"/>
      <c r="AM94" s="320"/>
      <c r="AN94" s="320"/>
      <c r="AO94" s="320"/>
      <c r="AP94" s="320"/>
      <c r="AQ94" s="320"/>
      <c r="AR94" s="320"/>
      <c r="AS94" s="320"/>
    </row>
    <row r="95" spans="1:50" s="321" customFormat="1" ht="31.5" customHeight="1" x14ac:dyDescent="0.2">
      <c r="A95" s="787" t="s">
        <v>342</v>
      </c>
      <c r="B95" s="786" t="s">
        <v>330</v>
      </c>
      <c r="C95" s="414" t="str">
        <f>IF(D95="Yes - completely",4,IF(D95="Mostly",3,IF(D95="Partly",2,IF(D95="No - not at all",1,"N/A"))))</f>
        <v>N/A</v>
      </c>
      <c r="D95" s="1295"/>
      <c r="E95" s="1295"/>
      <c r="F95" s="1295"/>
      <c r="G95" s="1295"/>
      <c r="H95" s="1295"/>
      <c r="I95" s="1295"/>
      <c r="J95" s="352"/>
      <c r="K95" s="320"/>
      <c r="L95" s="320"/>
      <c r="M95" s="320"/>
      <c r="N95" s="320"/>
      <c r="O95" s="320"/>
      <c r="P95" s="320"/>
      <c r="Q95" s="320"/>
      <c r="R95" s="320"/>
      <c r="S95" s="320"/>
      <c r="T95" s="320"/>
      <c r="U95" s="320"/>
      <c r="V95" s="320"/>
      <c r="W95" s="320"/>
      <c r="X95" s="320"/>
      <c r="Y95" s="320"/>
      <c r="Z95" s="320"/>
      <c r="AA95" s="320"/>
      <c r="AB95" s="320"/>
      <c r="AC95" s="320"/>
      <c r="AD95" s="320"/>
      <c r="AE95" s="320"/>
      <c r="AF95" s="320"/>
      <c r="AG95" s="320"/>
      <c r="AH95" s="320"/>
      <c r="AI95" s="320"/>
      <c r="AJ95" s="320"/>
      <c r="AK95" s="320"/>
      <c r="AL95" s="320"/>
      <c r="AM95" s="320"/>
      <c r="AN95" s="320"/>
      <c r="AO95" s="320"/>
      <c r="AP95" s="320"/>
      <c r="AQ95" s="320"/>
      <c r="AR95" s="320"/>
      <c r="AS95" s="320"/>
    </row>
    <row r="96" spans="1:50" s="321" customFormat="1" ht="19.5" hidden="1" customHeight="1" x14ac:dyDescent="0.2">
      <c r="A96" s="415"/>
      <c r="B96" s="416" t="s">
        <v>191</v>
      </c>
      <c r="C96" s="417" t="str">
        <f>IF(AND(C94="N/A",C95="N/A"),"N/A",ROUND(AVERAGE(C94:C95),2))</f>
        <v>N/A</v>
      </c>
      <c r="D96" s="1358"/>
      <c r="E96" s="1358"/>
      <c r="F96" s="1358"/>
      <c r="G96" s="1358"/>
      <c r="H96" s="1358"/>
      <c r="I96" s="1358"/>
      <c r="J96" s="388"/>
      <c r="K96" s="320"/>
      <c r="L96" s="320"/>
      <c r="M96" s="320"/>
      <c r="N96" s="320"/>
      <c r="O96" s="320"/>
      <c r="P96" s="320"/>
      <c r="Q96" s="320"/>
      <c r="R96" s="320"/>
      <c r="S96" s="320"/>
      <c r="T96" s="320"/>
      <c r="U96" s="320"/>
      <c r="V96" s="320"/>
      <c r="W96" s="320"/>
      <c r="X96" s="320"/>
      <c r="Y96" s="320"/>
      <c r="Z96" s="320"/>
      <c r="AA96" s="320"/>
      <c r="AB96" s="320"/>
      <c r="AC96" s="320"/>
      <c r="AD96" s="320"/>
      <c r="AE96" s="320"/>
      <c r="AF96" s="320"/>
      <c r="AG96" s="320"/>
      <c r="AH96" s="320"/>
      <c r="AI96" s="320"/>
      <c r="AJ96" s="320"/>
      <c r="AK96" s="320"/>
      <c r="AL96" s="320"/>
      <c r="AM96" s="320"/>
      <c r="AN96" s="320"/>
      <c r="AO96" s="320"/>
      <c r="AP96" s="320"/>
      <c r="AQ96" s="320"/>
      <c r="AR96" s="320"/>
      <c r="AS96" s="320"/>
      <c r="AT96" s="320"/>
      <c r="AU96" s="320"/>
      <c r="AV96" s="320"/>
      <c r="AW96" s="320"/>
      <c r="AX96" s="320"/>
    </row>
    <row r="97" spans="1:45" s="310" customFormat="1" ht="25.15" customHeight="1" thickBot="1" x14ac:dyDescent="0.25">
      <c r="A97" s="387"/>
      <c r="B97" s="388"/>
      <c r="C97" s="389"/>
      <c r="D97" s="388"/>
      <c r="E97" s="388"/>
      <c r="F97" s="388"/>
      <c r="G97" s="388"/>
      <c r="H97" s="388"/>
      <c r="I97" s="388"/>
      <c r="J97" s="388"/>
    </row>
    <row r="98" spans="1:45" ht="30" customHeight="1" x14ac:dyDescent="0.2">
      <c r="A98" s="1343" t="s">
        <v>354</v>
      </c>
      <c r="B98" s="1344"/>
      <c r="C98" s="1344"/>
      <c r="D98" s="1344"/>
      <c r="E98" s="1344"/>
      <c r="F98" s="1344"/>
      <c r="G98" s="1344"/>
      <c r="H98" s="1344"/>
      <c r="I98" s="1345"/>
      <c r="J98" s="309"/>
    </row>
    <row r="99" spans="1:45" ht="40.15" customHeight="1" x14ac:dyDescent="0.2">
      <c r="A99" s="1346" t="s">
        <v>410</v>
      </c>
      <c r="B99" s="1347"/>
      <c r="C99" s="1347"/>
      <c r="D99" s="1347"/>
      <c r="E99" s="1347"/>
      <c r="F99" s="1347"/>
      <c r="G99" s="1347"/>
      <c r="H99" s="1347"/>
      <c r="I99" s="1348"/>
      <c r="J99" s="309"/>
    </row>
    <row r="100" spans="1:45" ht="30" customHeight="1" x14ac:dyDescent="0.2">
      <c r="A100" s="1349" t="s">
        <v>210</v>
      </c>
      <c r="B100" s="1350"/>
      <c r="C100" s="1350"/>
      <c r="D100" s="1350"/>
      <c r="E100" s="1350"/>
      <c r="F100" s="1350"/>
      <c r="G100" s="1350"/>
      <c r="H100" s="1350"/>
      <c r="I100" s="1351"/>
      <c r="J100" s="388"/>
    </row>
    <row r="101" spans="1:45" ht="40.15" customHeight="1" x14ac:dyDescent="0.2">
      <c r="A101" s="1352"/>
      <c r="B101" s="1353"/>
      <c r="C101" s="1353"/>
      <c r="D101" s="1353"/>
      <c r="E101" s="1353"/>
      <c r="F101" s="1353"/>
      <c r="G101" s="1353"/>
      <c r="H101" s="1353"/>
      <c r="I101" s="1354"/>
      <c r="J101" s="352"/>
    </row>
    <row r="102" spans="1:45" s="310" customFormat="1" ht="40.15" customHeight="1" x14ac:dyDescent="0.2">
      <c r="A102" s="1352"/>
      <c r="B102" s="1353"/>
      <c r="C102" s="1353"/>
      <c r="D102" s="1353"/>
      <c r="E102" s="1353"/>
      <c r="F102" s="1353"/>
      <c r="G102" s="1353"/>
      <c r="H102" s="1353"/>
      <c r="I102" s="1354"/>
      <c r="J102" s="352"/>
    </row>
    <row r="103" spans="1:45" ht="40.15" customHeight="1" x14ac:dyDescent="0.2">
      <c r="A103" s="1352"/>
      <c r="B103" s="1353"/>
      <c r="C103" s="1353"/>
      <c r="D103" s="1353"/>
      <c r="E103" s="1353"/>
      <c r="F103" s="1353"/>
      <c r="G103" s="1353"/>
      <c r="H103" s="1353"/>
      <c r="I103" s="1354"/>
      <c r="J103" s="352"/>
      <c r="K103" s="418"/>
      <c r="L103" s="418"/>
      <c r="M103" s="418"/>
      <c r="N103" s="418"/>
      <c r="O103" s="418"/>
      <c r="P103" s="418"/>
      <c r="Q103" s="418"/>
      <c r="R103" s="418"/>
      <c r="S103" s="418"/>
      <c r="T103" s="418"/>
      <c r="U103" s="418"/>
      <c r="V103" s="418"/>
      <c r="W103" s="418"/>
      <c r="X103" s="418"/>
      <c r="Y103" s="418"/>
      <c r="Z103" s="418"/>
      <c r="AA103" s="418"/>
      <c r="AB103" s="418"/>
      <c r="AC103" s="418"/>
      <c r="AD103" s="418"/>
      <c r="AE103" s="418"/>
      <c r="AF103" s="418"/>
      <c r="AG103" s="418"/>
      <c r="AH103" s="418"/>
      <c r="AI103" s="418"/>
      <c r="AJ103" s="418"/>
      <c r="AK103" s="418"/>
      <c r="AL103" s="418"/>
      <c r="AM103" s="418"/>
      <c r="AN103" s="418"/>
      <c r="AO103" s="418"/>
      <c r="AP103" s="418"/>
      <c r="AQ103" s="418"/>
      <c r="AR103" s="418"/>
      <c r="AS103" s="418"/>
    </row>
    <row r="104" spans="1:45" ht="40.15" customHeight="1" thickBot="1" x14ac:dyDescent="0.25">
      <c r="A104" s="1355"/>
      <c r="B104" s="1356"/>
      <c r="C104" s="1356"/>
      <c r="D104" s="1356"/>
      <c r="E104" s="1356"/>
      <c r="F104" s="1356"/>
      <c r="G104" s="1356"/>
      <c r="H104" s="1356"/>
      <c r="I104" s="1357"/>
      <c r="J104" s="352"/>
    </row>
    <row r="105" spans="1:45" ht="25.15" customHeight="1" thickBot="1" x14ac:dyDescent="0.25">
      <c r="A105" s="391"/>
      <c r="B105" s="419"/>
      <c r="C105" s="419"/>
      <c r="D105" s="419"/>
      <c r="E105" s="419"/>
      <c r="F105" s="419"/>
      <c r="G105" s="419"/>
      <c r="H105" s="391"/>
      <c r="I105" s="391"/>
      <c r="J105" s="373"/>
    </row>
    <row r="106" spans="1:45" ht="30" customHeight="1" x14ac:dyDescent="0.2">
      <c r="A106" s="1306" t="s">
        <v>409</v>
      </c>
      <c r="B106" s="1307"/>
      <c r="C106" s="1307"/>
      <c r="D106" s="1307"/>
      <c r="E106" s="1307"/>
      <c r="F106" s="1307"/>
      <c r="G106" s="1307"/>
      <c r="H106" s="1307"/>
      <c r="I106" s="1308"/>
      <c r="J106" s="309"/>
    </row>
    <row r="107" spans="1:45" ht="50.25" customHeight="1" x14ac:dyDescent="0.2">
      <c r="A107" s="327"/>
      <c r="B107" s="309"/>
      <c r="C107" s="309"/>
      <c r="D107" s="309"/>
      <c r="E107" s="309"/>
      <c r="F107" s="309"/>
      <c r="G107" s="309"/>
      <c r="H107" s="328"/>
      <c r="I107" s="420"/>
      <c r="J107" s="373"/>
    </row>
    <row r="108" spans="1:45" ht="50.25" customHeight="1" x14ac:dyDescent="0.2">
      <c r="A108" s="327"/>
      <c r="B108" s="309"/>
      <c r="C108" s="309"/>
      <c r="D108" s="309"/>
      <c r="E108" s="309"/>
      <c r="F108" s="309"/>
      <c r="G108" s="309"/>
      <c r="H108" s="328"/>
      <c r="I108" s="420"/>
      <c r="J108" s="373"/>
    </row>
    <row r="109" spans="1:45" ht="50.25" customHeight="1" x14ac:dyDescent="0.2">
      <c r="A109" s="327"/>
      <c r="B109" s="309"/>
      <c r="C109" s="309"/>
      <c r="D109" s="309"/>
      <c r="E109" s="309"/>
      <c r="F109" s="309"/>
      <c r="G109" s="309"/>
      <c r="H109" s="328"/>
      <c r="I109" s="420"/>
      <c r="J109" s="373"/>
    </row>
    <row r="110" spans="1:45" ht="50.25" customHeight="1" x14ac:dyDescent="0.2">
      <c r="A110" s="327"/>
      <c r="B110" s="309"/>
      <c r="C110" s="309"/>
      <c r="D110" s="309"/>
      <c r="E110" s="309"/>
      <c r="F110" s="309"/>
      <c r="G110" s="309"/>
      <c r="H110" s="328"/>
      <c r="I110" s="420"/>
      <c r="J110" s="373"/>
    </row>
    <row r="111" spans="1:45" ht="50.25" customHeight="1" x14ac:dyDescent="0.2">
      <c r="A111" s="327"/>
      <c r="B111" s="309"/>
      <c r="C111" s="309"/>
      <c r="D111" s="309"/>
      <c r="E111" s="309"/>
      <c r="F111" s="309"/>
      <c r="G111" s="309"/>
      <c r="H111" s="328"/>
      <c r="I111" s="420"/>
      <c r="J111" s="373"/>
    </row>
    <row r="112" spans="1:45" ht="50.25" customHeight="1" x14ac:dyDescent="0.2">
      <c r="A112" s="327"/>
      <c r="B112" s="309"/>
      <c r="C112" s="309"/>
      <c r="D112" s="309"/>
      <c r="E112" s="309"/>
      <c r="F112" s="309"/>
      <c r="G112" s="309"/>
      <c r="H112" s="328"/>
      <c r="I112" s="420"/>
      <c r="J112" s="373"/>
    </row>
    <row r="113" spans="1:10" ht="30" customHeight="1" x14ac:dyDescent="0.2">
      <c r="A113" s="327"/>
      <c r="B113" s="309"/>
      <c r="C113" s="309"/>
      <c r="D113" s="1136" t="s">
        <v>386</v>
      </c>
      <c r="E113" s="1137"/>
      <c r="F113" s="309"/>
      <c r="G113" s="309"/>
      <c r="H113" s="328"/>
      <c r="I113" s="420"/>
      <c r="J113" s="373"/>
    </row>
    <row r="114" spans="1:10" ht="30" customHeight="1" x14ac:dyDescent="0.2">
      <c r="A114" s="327"/>
      <c r="B114" s="309"/>
      <c r="C114" s="309"/>
      <c r="D114" s="300" t="s">
        <v>374</v>
      </c>
      <c r="E114" s="300" t="s">
        <v>372</v>
      </c>
      <c r="F114" s="309"/>
      <c r="G114" s="309"/>
      <c r="H114" s="328"/>
      <c r="I114" s="420"/>
      <c r="J114" s="373"/>
    </row>
    <row r="115" spans="1:10" ht="30" customHeight="1" x14ac:dyDescent="0.2">
      <c r="A115" s="327"/>
      <c r="B115" s="309"/>
      <c r="C115" s="309"/>
      <c r="D115" s="300" t="s">
        <v>373</v>
      </c>
      <c r="E115" s="300" t="s">
        <v>371</v>
      </c>
      <c r="F115" s="309"/>
      <c r="G115" s="309"/>
      <c r="H115" s="328"/>
      <c r="I115" s="420"/>
      <c r="J115" s="373"/>
    </row>
    <row r="116" spans="1:10" ht="30" customHeight="1" x14ac:dyDescent="0.2">
      <c r="A116" s="327"/>
      <c r="B116" s="309"/>
      <c r="C116" s="309"/>
      <c r="D116" s="300" t="s">
        <v>142</v>
      </c>
      <c r="E116" s="300" t="s">
        <v>81</v>
      </c>
      <c r="F116" s="309"/>
      <c r="G116" s="309"/>
      <c r="H116" s="328"/>
      <c r="I116" s="420"/>
      <c r="J116" s="373"/>
    </row>
    <row r="117" spans="1:10" ht="30" customHeight="1" x14ac:dyDescent="0.2">
      <c r="A117" s="327"/>
      <c r="B117" s="309"/>
      <c r="C117" s="309"/>
      <c r="D117" s="300" t="s">
        <v>144</v>
      </c>
      <c r="E117" s="300" t="s">
        <v>370</v>
      </c>
      <c r="F117" s="309"/>
      <c r="G117" s="309"/>
      <c r="H117" s="328"/>
      <c r="I117" s="420"/>
      <c r="J117" s="373"/>
    </row>
    <row r="118" spans="1:10" ht="30" customHeight="1" x14ac:dyDescent="0.2">
      <c r="A118" s="327"/>
      <c r="B118" s="309"/>
      <c r="C118" s="309"/>
      <c r="D118" s="30">
        <v>0</v>
      </c>
      <c r="E118" s="300" t="s">
        <v>112</v>
      </c>
      <c r="F118" s="309"/>
      <c r="G118" s="309"/>
      <c r="H118" s="328"/>
      <c r="I118" s="420"/>
      <c r="J118" s="373"/>
    </row>
    <row r="119" spans="1:10" ht="50.25" customHeight="1" thickBot="1" x14ac:dyDescent="0.25">
      <c r="A119" s="421"/>
      <c r="B119" s="422"/>
      <c r="C119" s="422"/>
      <c r="D119" s="422"/>
      <c r="E119" s="422"/>
      <c r="F119" s="422"/>
      <c r="G119" s="422"/>
      <c r="H119" s="423"/>
      <c r="I119" s="424"/>
      <c r="J119" s="373"/>
    </row>
    <row r="120" spans="1:10" ht="50.25" customHeight="1" x14ac:dyDescent="0.2">
      <c r="A120" s="327"/>
      <c r="B120" s="309"/>
      <c r="C120" s="309"/>
      <c r="D120" s="309"/>
      <c r="E120" s="309"/>
      <c r="F120" s="309"/>
      <c r="G120" s="309"/>
      <c r="H120" s="328"/>
      <c r="I120" s="328"/>
      <c r="J120" s="373"/>
    </row>
    <row r="121" spans="1:10" ht="50.25" customHeight="1" x14ac:dyDescent="0.2">
      <c r="A121" s="328"/>
      <c r="B121" s="309"/>
      <c r="C121" s="309"/>
      <c r="D121" s="309"/>
      <c r="E121" s="309"/>
      <c r="F121" s="309"/>
      <c r="G121" s="309"/>
      <c r="H121" s="328"/>
      <c r="I121" s="328"/>
      <c r="J121" s="373"/>
    </row>
    <row r="122" spans="1:10" ht="50.25" customHeight="1" x14ac:dyDescent="0.2">
      <c r="A122" s="328"/>
      <c r="B122" s="309"/>
      <c r="C122" s="309"/>
      <c r="D122" s="309"/>
      <c r="E122" s="309"/>
      <c r="F122" s="309"/>
      <c r="G122" s="309"/>
      <c r="H122" s="328"/>
      <c r="I122" s="328"/>
      <c r="J122" s="373"/>
    </row>
    <row r="123" spans="1:10" ht="50.25" customHeight="1" x14ac:dyDescent="0.2">
      <c r="A123" s="328"/>
      <c r="B123" s="309"/>
      <c r="C123" s="309"/>
      <c r="D123" s="309"/>
      <c r="E123" s="309"/>
      <c r="F123" s="309"/>
      <c r="G123" s="309"/>
      <c r="H123" s="328"/>
      <c r="I123" s="328"/>
      <c r="J123" s="373"/>
    </row>
    <row r="124" spans="1:10" ht="50.25" customHeight="1" x14ac:dyDescent="0.2">
      <c r="A124" s="391"/>
      <c r="B124" s="419"/>
      <c r="C124" s="419"/>
      <c r="D124" s="419"/>
      <c r="E124" s="419"/>
      <c r="F124" s="419"/>
      <c r="G124" s="419"/>
      <c r="H124" s="391"/>
      <c r="I124" s="391"/>
      <c r="J124" s="373"/>
    </row>
    <row r="125" spans="1:10" ht="50.25" customHeight="1" x14ac:dyDescent="0.2">
      <c r="A125" s="391"/>
      <c r="B125" s="419"/>
      <c r="C125" s="419"/>
      <c r="D125" s="419"/>
      <c r="E125" s="419"/>
      <c r="F125" s="419"/>
      <c r="G125" s="419"/>
      <c r="H125" s="391"/>
      <c r="I125" s="391"/>
      <c r="J125" s="310"/>
    </row>
    <row r="126" spans="1:10" ht="50.25" customHeight="1" x14ac:dyDescent="0.2">
      <c r="A126" s="391"/>
      <c r="B126" s="419"/>
      <c r="C126" s="419"/>
      <c r="D126" s="419"/>
      <c r="E126" s="419"/>
      <c r="F126" s="419"/>
      <c r="G126" s="419"/>
      <c r="H126" s="391"/>
      <c r="I126" s="391"/>
      <c r="J126" s="310"/>
    </row>
    <row r="127" spans="1:10" ht="50.25" customHeight="1" x14ac:dyDescent="0.2">
      <c r="A127" s="391"/>
      <c r="B127" s="419"/>
      <c r="C127" s="419"/>
      <c r="D127" s="419"/>
      <c r="E127" s="419"/>
      <c r="F127" s="419"/>
      <c r="G127" s="419"/>
      <c r="H127" s="391"/>
      <c r="I127" s="391"/>
      <c r="J127" s="310"/>
    </row>
    <row r="128" spans="1:10" ht="50.25" customHeight="1" x14ac:dyDescent="0.2">
      <c r="A128" s="391"/>
      <c r="B128" s="419"/>
      <c r="C128" s="419"/>
      <c r="D128" s="419"/>
      <c r="E128" s="419"/>
      <c r="F128" s="419"/>
      <c r="G128" s="419"/>
      <c r="H128" s="391"/>
      <c r="I128" s="391"/>
      <c r="J128" s="310"/>
    </row>
    <row r="129" spans="1:10" ht="50.25" customHeight="1" x14ac:dyDescent="0.2">
      <c r="A129" s="391"/>
      <c r="B129" s="419"/>
      <c r="C129" s="419"/>
      <c r="D129" s="419"/>
      <c r="E129" s="419"/>
      <c r="F129" s="419"/>
      <c r="G129" s="419"/>
      <c r="H129" s="391"/>
      <c r="I129" s="391"/>
      <c r="J129" s="310"/>
    </row>
    <row r="130" spans="1:10" ht="50.25" customHeight="1" x14ac:dyDescent="0.2">
      <c r="A130" s="391"/>
      <c r="B130" s="419"/>
      <c r="C130" s="419"/>
      <c r="D130" s="419"/>
      <c r="E130" s="419"/>
      <c r="F130" s="419"/>
      <c r="G130" s="419"/>
      <c r="H130" s="391"/>
      <c r="I130" s="391"/>
      <c r="J130" s="310"/>
    </row>
    <row r="131" spans="1:10" ht="50.25" customHeight="1" x14ac:dyDescent="0.2">
      <c r="A131" s="391"/>
      <c r="B131" s="419"/>
      <c r="C131" s="419"/>
      <c r="D131" s="419"/>
      <c r="E131" s="419"/>
      <c r="F131" s="419"/>
      <c r="G131" s="419"/>
      <c r="H131" s="391"/>
      <c r="I131" s="391"/>
      <c r="J131" s="310"/>
    </row>
    <row r="132" spans="1:10" ht="50.25" customHeight="1" x14ac:dyDescent="0.2">
      <c r="A132" s="391"/>
      <c r="B132" s="419"/>
      <c r="C132" s="419"/>
      <c r="D132" s="419"/>
      <c r="E132" s="419"/>
      <c r="F132" s="419"/>
      <c r="G132" s="419"/>
      <c r="H132" s="391"/>
      <c r="I132" s="391"/>
      <c r="J132" s="310"/>
    </row>
    <row r="133" spans="1:10" ht="50.25" customHeight="1" x14ac:dyDescent="0.2">
      <c r="A133" s="391"/>
      <c r="B133" s="419"/>
      <c r="C133" s="419"/>
      <c r="D133" s="419"/>
      <c r="E133" s="419"/>
      <c r="F133" s="419"/>
      <c r="G133" s="419"/>
      <c r="H133" s="391"/>
      <c r="I133" s="391"/>
      <c r="J133" s="310"/>
    </row>
    <row r="134" spans="1:10" ht="50.25" customHeight="1" x14ac:dyDescent="0.2">
      <c r="A134" s="391"/>
      <c r="B134" s="419"/>
      <c r="C134" s="419"/>
      <c r="D134" s="419"/>
      <c r="E134" s="419"/>
      <c r="F134" s="419"/>
      <c r="G134" s="419"/>
      <c r="H134" s="391"/>
      <c r="I134" s="391"/>
      <c r="J134" s="310"/>
    </row>
    <row r="135" spans="1:10" ht="50.25" customHeight="1" x14ac:dyDescent="0.2">
      <c r="A135" s="391"/>
      <c r="B135" s="419"/>
      <c r="C135" s="419"/>
      <c r="D135" s="419"/>
      <c r="E135" s="419"/>
      <c r="F135" s="419"/>
      <c r="G135" s="419"/>
      <c r="H135" s="391"/>
      <c r="I135" s="391"/>
      <c r="J135" s="310"/>
    </row>
    <row r="136" spans="1:10" ht="50.25" customHeight="1" x14ac:dyDescent="0.2">
      <c r="A136" s="391"/>
      <c r="B136" s="419"/>
      <c r="C136" s="419"/>
      <c r="D136" s="419"/>
      <c r="E136" s="419"/>
      <c r="F136" s="419"/>
      <c r="G136" s="419"/>
      <c r="H136" s="391"/>
      <c r="I136" s="391"/>
      <c r="J136" s="310"/>
    </row>
    <row r="137" spans="1:10" ht="50.25" customHeight="1" x14ac:dyDescent="0.2">
      <c r="A137" s="391"/>
      <c r="B137" s="419"/>
      <c r="C137" s="419"/>
      <c r="D137" s="419"/>
      <c r="E137" s="419"/>
      <c r="F137" s="419"/>
      <c r="G137" s="419"/>
      <c r="H137" s="391"/>
      <c r="I137" s="391"/>
      <c r="J137" s="310"/>
    </row>
    <row r="138" spans="1:10" ht="50.25" customHeight="1" x14ac:dyDescent="0.2">
      <c r="A138" s="391"/>
      <c r="B138" s="419"/>
      <c r="C138" s="419"/>
      <c r="D138" s="419"/>
      <c r="E138" s="419"/>
      <c r="F138" s="419"/>
      <c r="G138" s="419"/>
      <c r="H138" s="391"/>
      <c r="I138" s="391"/>
      <c r="J138" s="310"/>
    </row>
    <row r="139" spans="1:10" ht="50.25" customHeight="1" x14ac:dyDescent="0.2">
      <c r="A139" s="391"/>
      <c r="B139" s="419"/>
      <c r="C139" s="419"/>
      <c r="D139" s="419"/>
      <c r="E139" s="419"/>
      <c r="F139" s="419"/>
      <c r="G139" s="419"/>
      <c r="H139" s="391"/>
      <c r="I139" s="391"/>
      <c r="J139" s="310"/>
    </row>
    <row r="140" spans="1:10" ht="50.25" customHeight="1" x14ac:dyDescent="0.2">
      <c r="A140" s="391"/>
      <c r="B140" s="419"/>
      <c r="C140" s="419"/>
      <c r="D140" s="419"/>
      <c r="E140" s="419"/>
      <c r="F140" s="419"/>
      <c r="G140" s="419"/>
      <c r="H140" s="391"/>
      <c r="I140" s="391"/>
      <c r="J140" s="310"/>
    </row>
    <row r="141" spans="1:10" ht="50.25" customHeight="1" x14ac:dyDescent="0.2">
      <c r="A141" s="391"/>
      <c r="B141" s="419"/>
      <c r="C141" s="419"/>
      <c r="D141" s="419"/>
      <c r="E141" s="419"/>
      <c r="F141" s="419"/>
      <c r="G141" s="419"/>
      <c r="H141" s="391"/>
      <c r="I141" s="391"/>
      <c r="J141" s="310"/>
    </row>
    <row r="142" spans="1:10" ht="50.25" customHeight="1" x14ac:dyDescent="0.2">
      <c r="A142" s="391"/>
      <c r="B142" s="419"/>
      <c r="C142" s="419"/>
      <c r="D142" s="419"/>
      <c r="E142" s="419"/>
      <c r="F142" s="419"/>
      <c r="G142" s="419"/>
      <c r="H142" s="391"/>
      <c r="I142" s="391"/>
      <c r="J142" s="310"/>
    </row>
    <row r="143" spans="1:10" ht="50.25" customHeight="1" x14ac:dyDescent="0.2">
      <c r="A143" s="391"/>
      <c r="B143" s="419"/>
      <c r="C143" s="419"/>
      <c r="D143" s="419"/>
      <c r="E143" s="419"/>
      <c r="F143" s="419"/>
      <c r="G143" s="419"/>
      <c r="H143" s="391"/>
      <c r="I143" s="391"/>
      <c r="J143" s="310"/>
    </row>
    <row r="144" spans="1:10" ht="50.25" customHeight="1" x14ac:dyDescent="0.2">
      <c r="A144" s="391"/>
      <c r="B144" s="419"/>
      <c r="C144" s="419"/>
      <c r="D144" s="419"/>
      <c r="E144" s="419"/>
      <c r="F144" s="419"/>
      <c r="G144" s="419"/>
      <c r="H144" s="391"/>
      <c r="I144" s="391"/>
      <c r="J144" s="310"/>
    </row>
    <row r="145" spans="1:10" ht="50.25" customHeight="1" x14ac:dyDescent="0.2">
      <c r="A145" s="391"/>
      <c r="B145" s="419"/>
      <c r="C145" s="419"/>
      <c r="D145" s="419"/>
      <c r="E145" s="419"/>
      <c r="F145" s="419"/>
      <c r="G145" s="419"/>
      <c r="H145" s="391"/>
      <c r="I145" s="391"/>
      <c r="J145" s="310"/>
    </row>
    <row r="146" spans="1:10" ht="50.25" customHeight="1" x14ac:dyDescent="0.2">
      <c r="A146" s="391"/>
      <c r="B146" s="419"/>
      <c r="C146" s="419"/>
      <c r="D146" s="419"/>
      <c r="E146" s="419"/>
      <c r="F146" s="419"/>
      <c r="G146" s="419"/>
      <c r="H146" s="391"/>
      <c r="I146" s="391"/>
      <c r="J146" s="310"/>
    </row>
    <row r="147" spans="1:10" ht="50.25" customHeight="1" x14ac:dyDescent="0.2">
      <c r="A147" s="391"/>
      <c r="B147" s="419"/>
      <c r="C147" s="419"/>
      <c r="D147" s="419"/>
      <c r="E147" s="419"/>
      <c r="F147" s="419"/>
      <c r="G147" s="419"/>
      <c r="H147" s="391"/>
      <c r="I147" s="391"/>
      <c r="J147" s="310"/>
    </row>
    <row r="148" spans="1:10" ht="50.25" customHeight="1" x14ac:dyDescent="0.2">
      <c r="A148" s="391"/>
      <c r="B148" s="419"/>
      <c r="C148" s="419"/>
      <c r="D148" s="419"/>
      <c r="E148" s="419"/>
      <c r="F148" s="419"/>
      <c r="G148" s="419"/>
      <c r="H148" s="391"/>
      <c r="I148" s="391"/>
      <c r="J148" s="310"/>
    </row>
    <row r="149" spans="1:10" ht="50.25" customHeight="1" x14ac:dyDescent="0.2">
      <c r="A149" s="391"/>
      <c r="B149" s="419"/>
      <c r="C149" s="419"/>
      <c r="D149" s="419"/>
      <c r="E149" s="419"/>
      <c r="F149" s="419"/>
      <c r="G149" s="419"/>
      <c r="H149" s="391"/>
      <c r="I149" s="391"/>
      <c r="J149" s="310"/>
    </row>
    <row r="150" spans="1:10" ht="50.25" customHeight="1" x14ac:dyDescent="0.2">
      <c r="A150" s="391"/>
      <c r="B150" s="419"/>
      <c r="C150" s="419"/>
      <c r="D150" s="419"/>
      <c r="E150" s="419"/>
      <c r="F150" s="419"/>
      <c r="G150" s="419"/>
      <c r="H150" s="391"/>
      <c r="I150" s="391"/>
      <c r="J150" s="310"/>
    </row>
    <row r="151" spans="1:10" ht="50.25" customHeight="1" x14ac:dyDescent="0.2">
      <c r="A151" s="391"/>
      <c r="B151" s="419"/>
      <c r="C151" s="419"/>
      <c r="D151" s="419"/>
      <c r="E151" s="419"/>
      <c r="F151" s="419"/>
      <c r="G151" s="419"/>
      <c r="H151" s="391"/>
      <c r="I151" s="391"/>
      <c r="J151" s="310"/>
    </row>
    <row r="152" spans="1:10" ht="50.25" customHeight="1" x14ac:dyDescent="0.2">
      <c r="A152" s="391"/>
      <c r="B152" s="419"/>
      <c r="C152" s="419"/>
      <c r="D152" s="419"/>
      <c r="E152" s="419"/>
      <c r="F152" s="419"/>
      <c r="G152" s="419"/>
      <c r="H152" s="391"/>
      <c r="I152" s="391"/>
      <c r="J152" s="310"/>
    </row>
    <row r="153" spans="1:10" ht="50.25" customHeight="1" x14ac:dyDescent="0.2">
      <c r="A153" s="391"/>
      <c r="B153" s="419"/>
      <c r="C153" s="419"/>
      <c r="D153" s="419"/>
      <c r="E153" s="419"/>
      <c r="F153" s="419"/>
      <c r="G153" s="419"/>
      <c r="H153" s="391"/>
      <c r="I153" s="391"/>
      <c r="J153" s="310"/>
    </row>
    <row r="154" spans="1:10" ht="50.25" customHeight="1" x14ac:dyDescent="0.2">
      <c r="A154" s="391"/>
      <c r="B154" s="419"/>
      <c r="C154" s="419"/>
      <c r="D154" s="419"/>
      <c r="E154" s="419"/>
      <c r="F154" s="419"/>
      <c r="G154" s="419"/>
      <c r="H154" s="391"/>
      <c r="I154" s="391"/>
      <c r="J154" s="310"/>
    </row>
    <row r="155" spans="1:10" ht="50.25" customHeight="1" x14ac:dyDescent="0.2">
      <c r="A155" s="391"/>
      <c r="B155" s="419"/>
      <c r="C155" s="419"/>
      <c r="D155" s="419"/>
      <c r="E155" s="419"/>
      <c r="F155" s="419"/>
      <c r="G155" s="419"/>
      <c r="H155" s="391"/>
      <c r="I155" s="391"/>
      <c r="J155" s="310"/>
    </row>
    <row r="156" spans="1:10" ht="50.25" customHeight="1" x14ac:dyDescent="0.2">
      <c r="A156" s="391"/>
      <c r="B156" s="419"/>
      <c r="C156" s="419"/>
      <c r="D156" s="419"/>
      <c r="E156" s="419"/>
      <c r="F156" s="419"/>
      <c r="G156" s="419"/>
      <c r="H156" s="391"/>
      <c r="I156" s="391"/>
      <c r="J156" s="310"/>
    </row>
    <row r="157" spans="1:10" ht="50.25" customHeight="1" x14ac:dyDescent="0.2">
      <c r="A157" s="391"/>
      <c r="B157" s="419"/>
      <c r="C157" s="419"/>
      <c r="D157" s="419"/>
      <c r="E157" s="419"/>
      <c r="F157" s="419"/>
      <c r="G157" s="419"/>
      <c r="H157" s="391"/>
      <c r="I157" s="391"/>
      <c r="J157" s="310"/>
    </row>
    <row r="158" spans="1:10" ht="50.25" customHeight="1" x14ac:dyDescent="0.2">
      <c r="A158" s="391"/>
      <c r="B158" s="419"/>
      <c r="C158" s="419"/>
      <c r="D158" s="419"/>
      <c r="E158" s="419"/>
      <c r="F158" s="419"/>
      <c r="G158" s="419"/>
      <c r="H158" s="391"/>
      <c r="I158" s="391"/>
      <c r="J158" s="310"/>
    </row>
    <row r="159" spans="1:10" ht="50.25" customHeight="1" x14ac:dyDescent="0.2">
      <c r="A159" s="391"/>
      <c r="B159" s="419"/>
      <c r="C159" s="419"/>
      <c r="D159" s="419"/>
      <c r="E159" s="419"/>
      <c r="F159" s="419"/>
      <c r="G159" s="419"/>
      <c r="H159" s="391"/>
      <c r="I159" s="391"/>
      <c r="J159" s="310"/>
    </row>
    <row r="160" spans="1:10" ht="50.25" customHeight="1" x14ac:dyDescent="0.2">
      <c r="A160" s="391"/>
      <c r="B160" s="419"/>
      <c r="C160" s="419"/>
      <c r="D160" s="419"/>
      <c r="E160" s="419"/>
      <c r="F160" s="419"/>
      <c r="G160" s="419"/>
      <c r="H160" s="391"/>
      <c r="I160" s="391"/>
      <c r="J160" s="310"/>
    </row>
    <row r="161" spans="1:10" ht="50.25" customHeight="1" x14ac:dyDescent="0.2">
      <c r="A161" s="391"/>
      <c r="B161" s="419"/>
      <c r="C161" s="419"/>
      <c r="D161" s="419"/>
      <c r="E161" s="419"/>
      <c r="F161" s="419"/>
      <c r="G161" s="419"/>
      <c r="H161" s="391"/>
      <c r="I161" s="391"/>
      <c r="J161" s="310"/>
    </row>
    <row r="162" spans="1:10" ht="50.25" customHeight="1" x14ac:dyDescent="0.2">
      <c r="A162" s="391"/>
      <c r="B162" s="419"/>
      <c r="C162" s="419"/>
      <c r="D162" s="419"/>
      <c r="E162" s="419"/>
      <c r="F162" s="419"/>
      <c r="G162" s="419"/>
      <c r="H162" s="391"/>
      <c r="I162" s="391"/>
      <c r="J162" s="310"/>
    </row>
    <row r="163" spans="1:10" ht="50.25" customHeight="1" x14ac:dyDescent="0.2">
      <c r="A163" s="391"/>
      <c r="B163" s="419"/>
      <c r="C163" s="419"/>
      <c r="D163" s="419"/>
      <c r="E163" s="419"/>
      <c r="F163" s="419"/>
      <c r="G163" s="419"/>
      <c r="H163" s="391"/>
      <c r="I163" s="391"/>
      <c r="J163" s="310"/>
    </row>
    <row r="164" spans="1:10" ht="50.25" customHeight="1" x14ac:dyDescent="0.2">
      <c r="A164" s="391"/>
      <c r="B164" s="419"/>
      <c r="C164" s="419"/>
      <c r="D164" s="419"/>
      <c r="E164" s="419"/>
      <c r="F164" s="419"/>
      <c r="G164" s="419"/>
      <c r="H164" s="391"/>
      <c r="I164" s="391"/>
      <c r="J164" s="310"/>
    </row>
    <row r="165" spans="1:10" ht="50.25" customHeight="1" x14ac:dyDescent="0.2">
      <c r="A165" s="391"/>
      <c r="B165" s="419"/>
      <c r="C165" s="419"/>
      <c r="D165" s="419"/>
      <c r="E165" s="419"/>
      <c r="F165" s="419"/>
      <c r="G165" s="419"/>
      <c r="H165" s="391"/>
      <c r="I165" s="391"/>
      <c r="J165" s="310"/>
    </row>
    <row r="166" spans="1:10" ht="50.25" customHeight="1" x14ac:dyDescent="0.2">
      <c r="A166" s="391"/>
      <c r="B166" s="419"/>
      <c r="C166" s="419"/>
      <c r="D166" s="419"/>
      <c r="E166" s="419"/>
      <c r="F166" s="419"/>
      <c r="G166" s="419"/>
      <c r="H166" s="391"/>
      <c r="I166" s="391"/>
      <c r="J166" s="310"/>
    </row>
    <row r="167" spans="1:10" ht="50.25" customHeight="1" x14ac:dyDescent="0.2">
      <c r="A167" s="391"/>
      <c r="B167" s="419"/>
      <c r="C167" s="419"/>
      <c r="D167" s="419"/>
      <c r="E167" s="419"/>
      <c r="F167" s="419"/>
      <c r="G167" s="419"/>
      <c r="H167" s="391"/>
      <c r="I167" s="391"/>
      <c r="J167" s="310"/>
    </row>
    <row r="168" spans="1:10" ht="50.25" customHeight="1" x14ac:dyDescent="0.2">
      <c r="A168" s="391"/>
      <c r="B168" s="419"/>
      <c r="C168" s="419"/>
      <c r="D168" s="419"/>
      <c r="E168" s="419"/>
      <c r="F168" s="419"/>
      <c r="G168" s="419"/>
      <c r="H168" s="391"/>
      <c r="I168" s="391"/>
      <c r="J168" s="310"/>
    </row>
    <row r="169" spans="1:10" ht="50.25" customHeight="1" x14ac:dyDescent="0.2">
      <c r="A169" s="391"/>
      <c r="B169" s="419"/>
      <c r="C169" s="419"/>
      <c r="D169" s="419"/>
      <c r="E169" s="419"/>
      <c r="F169" s="419"/>
      <c r="G169" s="419"/>
      <c r="H169" s="391"/>
      <c r="I169" s="391"/>
      <c r="J169" s="310"/>
    </row>
    <row r="170" spans="1:10" ht="50.25" customHeight="1" x14ac:dyDescent="0.2">
      <c r="A170" s="391"/>
      <c r="B170" s="419"/>
      <c r="C170" s="419"/>
      <c r="D170" s="419"/>
      <c r="E170" s="419"/>
      <c r="F170" s="419"/>
      <c r="G170" s="419"/>
      <c r="H170" s="391"/>
      <c r="I170" s="391"/>
      <c r="J170" s="310"/>
    </row>
    <row r="171" spans="1:10" ht="50.25" customHeight="1" x14ac:dyDescent="0.2">
      <c r="A171" s="391"/>
      <c r="B171" s="419"/>
      <c r="C171" s="419"/>
      <c r="D171" s="419"/>
      <c r="E171" s="419"/>
      <c r="F171" s="419"/>
      <c r="G171" s="419"/>
      <c r="H171" s="391"/>
      <c r="I171" s="391"/>
      <c r="J171" s="310"/>
    </row>
    <row r="172" spans="1:10" ht="50.25" customHeight="1" x14ac:dyDescent="0.2">
      <c r="A172" s="391"/>
      <c r="B172" s="419"/>
      <c r="C172" s="419"/>
      <c r="D172" s="419"/>
      <c r="E172" s="419"/>
      <c r="F172" s="419"/>
      <c r="G172" s="419"/>
      <c r="H172" s="391"/>
      <c r="I172" s="391"/>
      <c r="J172" s="310"/>
    </row>
    <row r="173" spans="1:10" ht="50.25" customHeight="1" x14ac:dyDescent="0.2">
      <c r="A173" s="391"/>
      <c r="B173" s="419"/>
      <c r="C173" s="419"/>
      <c r="D173" s="419"/>
      <c r="E173" s="419"/>
      <c r="F173" s="419"/>
      <c r="G173" s="419"/>
      <c r="H173" s="391"/>
      <c r="I173" s="391"/>
      <c r="J173" s="310"/>
    </row>
    <row r="174" spans="1:10" ht="50.25" customHeight="1" x14ac:dyDescent="0.2">
      <c r="A174" s="391"/>
      <c r="B174" s="419"/>
      <c r="C174" s="419"/>
      <c r="D174" s="419"/>
      <c r="E174" s="419"/>
      <c r="F174" s="419"/>
      <c r="G174" s="419"/>
      <c r="H174" s="391"/>
      <c r="I174" s="391"/>
      <c r="J174" s="310"/>
    </row>
    <row r="175" spans="1:10" ht="50.25" customHeight="1" x14ac:dyDescent="0.2">
      <c r="A175" s="391"/>
      <c r="B175" s="419"/>
      <c r="C175" s="419"/>
      <c r="D175" s="419"/>
      <c r="E175" s="419"/>
      <c r="F175" s="419"/>
      <c r="G175" s="419"/>
      <c r="H175" s="391"/>
      <c r="I175" s="391"/>
      <c r="J175" s="310"/>
    </row>
    <row r="176" spans="1:10" ht="50.25" customHeight="1" x14ac:dyDescent="0.2">
      <c r="A176" s="391"/>
      <c r="B176" s="419"/>
      <c r="C176" s="419"/>
      <c r="D176" s="419"/>
      <c r="E176" s="419"/>
      <c r="F176" s="419"/>
      <c r="G176" s="419"/>
      <c r="H176" s="391"/>
      <c r="I176" s="391"/>
      <c r="J176" s="310"/>
    </row>
    <row r="177" spans="1:10" ht="50.25" customHeight="1" x14ac:dyDescent="0.2">
      <c r="A177" s="391"/>
      <c r="B177" s="419"/>
      <c r="C177" s="419"/>
      <c r="D177" s="419"/>
      <c r="E177" s="419"/>
      <c r="F177" s="419"/>
      <c r="G177" s="419"/>
      <c r="H177" s="391"/>
      <c r="I177" s="391"/>
      <c r="J177" s="310"/>
    </row>
    <row r="178" spans="1:10" ht="50.25" customHeight="1" x14ac:dyDescent="0.2">
      <c r="A178" s="391"/>
      <c r="B178" s="419"/>
      <c r="C178" s="419"/>
      <c r="D178" s="419"/>
      <c r="E178" s="419"/>
      <c r="F178" s="419"/>
      <c r="G178" s="419"/>
      <c r="H178" s="391"/>
      <c r="I178" s="391"/>
      <c r="J178" s="310"/>
    </row>
    <row r="179" spans="1:10" ht="50.25" customHeight="1" x14ac:dyDescent="0.2">
      <c r="A179" s="391"/>
      <c r="B179" s="419"/>
      <c r="C179" s="419"/>
      <c r="D179" s="419"/>
      <c r="E179" s="419"/>
      <c r="F179" s="419"/>
      <c r="G179" s="419"/>
      <c r="H179" s="391"/>
      <c r="I179" s="391"/>
      <c r="J179" s="310"/>
    </row>
    <row r="180" spans="1:10" ht="50.25" customHeight="1" x14ac:dyDescent="0.2">
      <c r="A180" s="391"/>
      <c r="B180" s="419"/>
      <c r="C180" s="419"/>
      <c r="D180" s="419"/>
      <c r="E180" s="419"/>
      <c r="F180" s="419"/>
      <c r="G180" s="419"/>
      <c r="H180" s="391"/>
      <c r="I180" s="391"/>
      <c r="J180" s="310"/>
    </row>
    <row r="181" spans="1:10" ht="50.25" customHeight="1" x14ac:dyDescent="0.2">
      <c r="A181" s="391"/>
      <c r="B181" s="419"/>
      <c r="C181" s="419"/>
      <c r="D181" s="419"/>
      <c r="E181" s="419"/>
      <c r="F181" s="419"/>
      <c r="G181" s="419"/>
      <c r="H181" s="391"/>
      <c r="I181" s="391"/>
      <c r="J181" s="310"/>
    </row>
    <row r="182" spans="1:10" ht="50.25" customHeight="1" x14ac:dyDescent="0.2">
      <c r="A182" s="391"/>
      <c r="B182" s="419"/>
      <c r="C182" s="419"/>
      <c r="D182" s="419"/>
      <c r="E182" s="419"/>
      <c r="F182" s="419"/>
      <c r="G182" s="419"/>
      <c r="H182" s="391"/>
      <c r="I182" s="391"/>
      <c r="J182" s="310"/>
    </row>
    <row r="183" spans="1:10" ht="50.25" customHeight="1" x14ac:dyDescent="0.2">
      <c r="A183" s="391"/>
      <c r="B183" s="419"/>
      <c r="C183" s="419"/>
      <c r="D183" s="419"/>
      <c r="E183" s="419"/>
      <c r="F183" s="419"/>
      <c r="G183" s="419"/>
      <c r="H183" s="391"/>
      <c r="I183" s="391"/>
      <c r="J183" s="310"/>
    </row>
    <row r="184" spans="1:10" ht="50.25" customHeight="1" x14ac:dyDescent="0.2">
      <c r="A184" s="391"/>
      <c r="B184" s="419"/>
      <c r="C184" s="419"/>
      <c r="D184" s="419"/>
      <c r="E184" s="419"/>
      <c r="F184" s="419"/>
      <c r="G184" s="419"/>
      <c r="H184" s="391"/>
      <c r="I184" s="391"/>
      <c r="J184" s="310"/>
    </row>
    <row r="185" spans="1:10" ht="50.25" customHeight="1" x14ac:dyDescent="0.2">
      <c r="A185" s="391"/>
      <c r="B185" s="419"/>
      <c r="C185" s="419"/>
      <c r="D185" s="419"/>
      <c r="E185" s="419"/>
      <c r="F185" s="419"/>
      <c r="G185" s="419"/>
      <c r="H185" s="391"/>
      <c r="I185" s="391"/>
      <c r="J185" s="310"/>
    </row>
    <row r="186" spans="1:10" ht="50.25" customHeight="1" x14ac:dyDescent="0.2">
      <c r="A186" s="391"/>
      <c r="B186" s="419"/>
      <c r="C186" s="419"/>
      <c r="D186" s="419"/>
      <c r="E186" s="419"/>
      <c r="F186" s="419"/>
      <c r="G186" s="419"/>
      <c r="H186" s="391"/>
      <c r="I186" s="391"/>
      <c r="J186" s="310"/>
    </row>
    <row r="187" spans="1:10" ht="50.25" customHeight="1" x14ac:dyDescent="0.2">
      <c r="A187" s="391"/>
      <c r="B187" s="419"/>
      <c r="C187" s="419"/>
      <c r="D187" s="419"/>
      <c r="E187" s="419"/>
      <c r="F187" s="419"/>
      <c r="G187" s="419"/>
      <c r="H187" s="391"/>
      <c r="I187" s="391"/>
      <c r="J187" s="310"/>
    </row>
    <row r="188" spans="1:10" ht="50.25" customHeight="1" x14ac:dyDescent="0.2">
      <c r="A188" s="391"/>
      <c r="B188" s="419"/>
      <c r="C188" s="419"/>
      <c r="D188" s="419"/>
      <c r="E188" s="419"/>
      <c r="F188" s="419"/>
      <c r="G188" s="419"/>
      <c r="H188" s="391"/>
      <c r="I188" s="391"/>
      <c r="J188" s="310"/>
    </row>
    <row r="189" spans="1:10" ht="50.25" customHeight="1" x14ac:dyDescent="0.2">
      <c r="A189" s="391"/>
      <c r="B189" s="419"/>
      <c r="C189" s="419"/>
      <c r="D189" s="419"/>
      <c r="E189" s="419"/>
      <c r="F189" s="419"/>
      <c r="G189" s="419"/>
      <c r="H189" s="391"/>
      <c r="I189" s="391"/>
      <c r="J189" s="310"/>
    </row>
    <row r="190" spans="1:10" ht="50.25" customHeight="1" x14ac:dyDescent="0.2">
      <c r="A190" s="391"/>
      <c r="B190" s="419"/>
      <c r="C190" s="419"/>
      <c r="D190" s="419"/>
      <c r="E190" s="419"/>
      <c r="F190" s="419"/>
      <c r="G190" s="419"/>
      <c r="H190" s="391"/>
      <c r="I190" s="391"/>
      <c r="J190" s="310"/>
    </row>
    <row r="191" spans="1:10" ht="50.25" customHeight="1" x14ac:dyDescent="0.2">
      <c r="A191" s="391"/>
      <c r="B191" s="419"/>
      <c r="C191" s="419"/>
      <c r="D191" s="419"/>
      <c r="E191" s="419"/>
      <c r="F191" s="419"/>
      <c r="G191" s="419"/>
      <c r="H191" s="391"/>
      <c r="I191" s="391"/>
      <c r="J191" s="310"/>
    </row>
    <row r="192" spans="1:10" ht="50.25" customHeight="1" x14ac:dyDescent="0.2">
      <c r="A192" s="391"/>
      <c r="B192" s="419"/>
      <c r="C192" s="419"/>
      <c r="D192" s="419"/>
      <c r="E192" s="419"/>
      <c r="F192" s="419"/>
      <c r="G192" s="419"/>
      <c r="H192" s="391"/>
      <c r="I192" s="391"/>
      <c r="J192" s="310"/>
    </row>
    <row r="193" spans="1:10" ht="50.25" customHeight="1" x14ac:dyDescent="0.2">
      <c r="A193" s="391"/>
      <c r="B193" s="419"/>
      <c r="C193" s="419"/>
      <c r="D193" s="419"/>
      <c r="E193" s="419"/>
      <c r="F193" s="419"/>
      <c r="G193" s="419"/>
      <c r="H193" s="391"/>
      <c r="I193" s="391"/>
      <c r="J193" s="310"/>
    </row>
    <row r="194" spans="1:10" ht="50.25" customHeight="1" x14ac:dyDescent="0.2">
      <c r="A194" s="391"/>
      <c r="B194" s="419"/>
      <c r="C194" s="419"/>
      <c r="D194" s="419"/>
      <c r="E194" s="419"/>
      <c r="F194" s="419"/>
      <c r="G194" s="419"/>
      <c r="H194" s="391"/>
      <c r="I194" s="391"/>
      <c r="J194" s="310"/>
    </row>
    <row r="195" spans="1:10" ht="50.25" customHeight="1" x14ac:dyDescent="0.2">
      <c r="A195" s="391"/>
      <c r="B195" s="419"/>
      <c r="C195" s="419"/>
      <c r="D195" s="419"/>
      <c r="E195" s="419"/>
      <c r="F195" s="419"/>
      <c r="G195" s="419"/>
      <c r="H195" s="391"/>
      <c r="I195" s="391"/>
      <c r="J195" s="310"/>
    </row>
    <row r="196" spans="1:10" ht="50.25" customHeight="1" x14ac:dyDescent="0.2">
      <c r="A196" s="391"/>
      <c r="B196" s="419"/>
      <c r="C196" s="419"/>
      <c r="D196" s="419"/>
      <c r="E196" s="419"/>
      <c r="F196" s="419"/>
      <c r="G196" s="419"/>
      <c r="H196" s="391"/>
      <c r="I196" s="391"/>
      <c r="J196" s="310"/>
    </row>
    <row r="197" spans="1:10" ht="50.25" customHeight="1" x14ac:dyDescent="0.2">
      <c r="A197" s="391"/>
      <c r="B197" s="419"/>
      <c r="C197" s="419"/>
      <c r="D197" s="419"/>
      <c r="E197" s="419"/>
      <c r="F197" s="419"/>
      <c r="G197" s="419"/>
      <c r="H197" s="391"/>
      <c r="I197" s="391"/>
      <c r="J197" s="310"/>
    </row>
    <row r="198" spans="1:10" ht="50.25" customHeight="1" x14ac:dyDescent="0.2">
      <c r="A198" s="391"/>
      <c r="B198" s="419"/>
      <c r="C198" s="419"/>
      <c r="D198" s="419"/>
      <c r="E198" s="419"/>
      <c r="F198" s="419"/>
      <c r="G198" s="419"/>
      <c r="H198" s="391"/>
      <c r="I198" s="391"/>
      <c r="J198" s="310"/>
    </row>
    <row r="199" spans="1:10" ht="50.25" customHeight="1" x14ac:dyDescent="0.2">
      <c r="A199" s="391"/>
      <c r="B199" s="419"/>
      <c r="C199" s="419"/>
      <c r="D199" s="419"/>
      <c r="E199" s="419"/>
      <c r="F199" s="419"/>
      <c r="G199" s="419"/>
      <c r="H199" s="391"/>
      <c r="I199" s="391"/>
      <c r="J199" s="310"/>
    </row>
    <row r="200" spans="1:10" ht="50.25" customHeight="1" x14ac:dyDescent="0.2">
      <c r="A200" s="391"/>
      <c r="B200" s="419"/>
      <c r="C200" s="419"/>
      <c r="D200" s="419"/>
      <c r="E200" s="419"/>
      <c r="F200" s="419"/>
      <c r="G200" s="419"/>
      <c r="H200" s="391"/>
      <c r="I200" s="391"/>
      <c r="J200" s="310"/>
    </row>
    <row r="201" spans="1:10" ht="50.25" customHeight="1" x14ac:dyDescent="0.2">
      <c r="A201" s="391"/>
      <c r="B201" s="419"/>
      <c r="C201" s="419"/>
      <c r="D201" s="419"/>
      <c r="E201" s="419"/>
      <c r="F201" s="419"/>
      <c r="G201" s="419"/>
      <c r="H201" s="391"/>
      <c r="I201" s="391"/>
      <c r="J201" s="310"/>
    </row>
    <row r="202" spans="1:10" ht="50.25" customHeight="1" x14ac:dyDescent="0.2">
      <c r="A202" s="391"/>
      <c r="B202" s="419"/>
      <c r="C202" s="419"/>
      <c r="D202" s="419"/>
      <c r="E202" s="419"/>
      <c r="F202" s="419"/>
      <c r="G202" s="419"/>
      <c r="H202" s="391"/>
      <c r="I202" s="391"/>
      <c r="J202" s="310"/>
    </row>
    <row r="203" spans="1:10" ht="50.25" customHeight="1" x14ac:dyDescent="0.2">
      <c r="A203" s="391"/>
      <c r="B203" s="419"/>
      <c r="C203" s="419"/>
      <c r="D203" s="419"/>
      <c r="E203" s="419"/>
      <c r="F203" s="419"/>
      <c r="G203" s="419"/>
      <c r="H203" s="391"/>
      <c r="I203" s="391"/>
      <c r="J203" s="310"/>
    </row>
    <row r="204" spans="1:10" ht="50.25" customHeight="1" x14ac:dyDescent="0.2">
      <c r="A204" s="391"/>
      <c r="B204" s="419"/>
      <c r="C204" s="419"/>
      <c r="D204" s="419"/>
      <c r="E204" s="419"/>
      <c r="F204" s="419"/>
      <c r="G204" s="419"/>
      <c r="H204" s="391"/>
      <c r="I204" s="391"/>
      <c r="J204" s="310"/>
    </row>
    <row r="205" spans="1:10" ht="50.25" customHeight="1" x14ac:dyDescent="0.2">
      <c r="A205" s="391"/>
      <c r="B205" s="419"/>
      <c r="C205" s="419"/>
      <c r="D205" s="419"/>
      <c r="E205" s="419"/>
      <c r="F205" s="419"/>
      <c r="G205" s="419"/>
      <c r="H205" s="391"/>
      <c r="I205" s="391"/>
      <c r="J205" s="310"/>
    </row>
    <row r="206" spans="1:10" ht="50.25" customHeight="1" x14ac:dyDescent="0.2">
      <c r="A206" s="391"/>
      <c r="B206" s="419"/>
      <c r="C206" s="419"/>
      <c r="D206" s="419"/>
      <c r="E206" s="419"/>
      <c r="F206" s="419"/>
      <c r="G206" s="419"/>
      <c r="H206" s="391"/>
      <c r="I206" s="391"/>
      <c r="J206" s="310"/>
    </row>
    <row r="207" spans="1:10" ht="50.25" customHeight="1" x14ac:dyDescent="0.2">
      <c r="A207" s="391"/>
      <c r="B207" s="419"/>
      <c r="C207" s="419"/>
      <c r="D207" s="419"/>
      <c r="E207" s="419"/>
      <c r="F207" s="419"/>
      <c r="G207" s="419"/>
      <c r="H207" s="391"/>
      <c r="I207" s="391"/>
      <c r="J207" s="310"/>
    </row>
    <row r="208" spans="1:10" ht="50.25" customHeight="1" x14ac:dyDescent="0.2">
      <c r="A208" s="391"/>
      <c r="B208" s="419"/>
      <c r="C208" s="419"/>
      <c r="D208" s="419"/>
      <c r="E208" s="419"/>
      <c r="F208" s="419"/>
      <c r="G208" s="419"/>
      <c r="H208" s="391"/>
      <c r="I208" s="391"/>
      <c r="J208" s="310"/>
    </row>
    <row r="209" spans="1:10" ht="50.25" customHeight="1" x14ac:dyDescent="0.2">
      <c r="A209" s="391"/>
      <c r="B209" s="419"/>
      <c r="C209" s="419"/>
      <c r="D209" s="419"/>
      <c r="E209" s="419"/>
      <c r="F209" s="419"/>
      <c r="G209" s="419"/>
      <c r="H209" s="391"/>
      <c r="I209" s="391"/>
      <c r="J209" s="310"/>
    </row>
    <row r="210" spans="1:10" ht="50.25" customHeight="1" x14ac:dyDescent="0.2">
      <c r="A210" s="391"/>
      <c r="B210" s="419"/>
      <c r="C210" s="419"/>
      <c r="D210" s="419"/>
      <c r="E210" s="419"/>
      <c r="F210" s="419"/>
      <c r="G210" s="419"/>
      <c r="H210" s="391"/>
      <c r="I210" s="391"/>
      <c r="J210" s="310"/>
    </row>
    <row r="211" spans="1:10" ht="50.25" customHeight="1" x14ac:dyDescent="0.2">
      <c r="A211" s="391"/>
      <c r="B211" s="419"/>
      <c r="C211" s="419"/>
      <c r="D211" s="419"/>
      <c r="E211" s="419"/>
      <c r="F211" s="419"/>
      <c r="G211" s="419"/>
      <c r="H211" s="391"/>
      <c r="I211" s="391"/>
      <c r="J211" s="310"/>
    </row>
    <row r="212" spans="1:10" ht="50.25" customHeight="1" x14ac:dyDescent="0.2">
      <c r="A212" s="391"/>
      <c r="B212" s="419"/>
      <c r="C212" s="419"/>
      <c r="D212" s="419"/>
      <c r="E212" s="419"/>
      <c r="F212" s="419"/>
      <c r="G212" s="419"/>
      <c r="H212" s="391"/>
      <c r="I212" s="391"/>
      <c r="J212" s="310"/>
    </row>
    <row r="213" spans="1:10" ht="50.25" customHeight="1" x14ac:dyDescent="0.2">
      <c r="A213" s="391"/>
      <c r="B213" s="419"/>
      <c r="C213" s="419"/>
      <c r="D213" s="419"/>
      <c r="E213" s="419"/>
      <c r="F213" s="419"/>
      <c r="G213" s="419"/>
      <c r="H213" s="391"/>
      <c r="I213" s="391"/>
      <c r="J213" s="310"/>
    </row>
    <row r="214" spans="1:10" ht="50.25" customHeight="1" x14ac:dyDescent="0.2">
      <c r="A214" s="391"/>
      <c r="B214" s="419"/>
      <c r="C214" s="419"/>
      <c r="D214" s="419"/>
      <c r="E214" s="419"/>
      <c r="F214" s="419"/>
      <c r="G214" s="419"/>
      <c r="H214" s="391"/>
      <c r="I214" s="391"/>
      <c r="J214" s="310"/>
    </row>
    <row r="215" spans="1:10" ht="50.25" customHeight="1" x14ac:dyDescent="0.2">
      <c r="A215" s="391"/>
      <c r="B215" s="419"/>
      <c r="C215" s="419"/>
      <c r="D215" s="419"/>
      <c r="E215" s="419"/>
      <c r="F215" s="419"/>
      <c r="G215" s="419"/>
      <c r="H215" s="391"/>
      <c r="I215" s="391"/>
      <c r="J215" s="310"/>
    </row>
    <row r="216" spans="1:10" ht="50.25" customHeight="1" x14ac:dyDescent="0.2">
      <c r="A216" s="391"/>
      <c r="B216" s="419"/>
      <c r="C216" s="419"/>
      <c r="D216" s="419"/>
      <c r="E216" s="419"/>
      <c r="F216" s="419"/>
      <c r="G216" s="419"/>
      <c r="H216" s="391"/>
      <c r="I216" s="391"/>
      <c r="J216" s="310"/>
    </row>
    <row r="217" spans="1:10" ht="50.25" customHeight="1" x14ac:dyDescent="0.2">
      <c r="A217" s="391"/>
      <c r="B217" s="419"/>
      <c r="C217" s="419"/>
      <c r="D217" s="419"/>
      <c r="E217" s="419"/>
      <c r="F217" s="419"/>
      <c r="G217" s="419"/>
      <c r="H217" s="391"/>
      <c r="I217" s="391"/>
      <c r="J217" s="310"/>
    </row>
    <row r="218" spans="1:10" ht="50.25" customHeight="1" x14ac:dyDescent="0.2">
      <c r="A218" s="391"/>
      <c r="B218" s="419"/>
      <c r="C218" s="419"/>
      <c r="D218" s="419"/>
      <c r="E218" s="419"/>
      <c r="F218" s="419"/>
      <c r="G218" s="419"/>
      <c r="H218" s="391"/>
      <c r="I218" s="391"/>
      <c r="J218" s="310"/>
    </row>
    <row r="219" spans="1:10" ht="50.25" customHeight="1" x14ac:dyDescent="0.2">
      <c r="A219" s="391"/>
      <c r="B219" s="419"/>
      <c r="C219" s="419"/>
      <c r="D219" s="419"/>
      <c r="E219" s="419"/>
      <c r="F219" s="419"/>
      <c r="G219" s="419"/>
      <c r="H219" s="391"/>
      <c r="I219" s="391"/>
      <c r="J219" s="310"/>
    </row>
    <row r="220" spans="1:10" ht="50.25" customHeight="1" x14ac:dyDescent="0.2">
      <c r="A220" s="391"/>
      <c r="B220" s="419"/>
      <c r="C220" s="419"/>
      <c r="D220" s="419"/>
      <c r="E220" s="419"/>
      <c r="F220" s="419"/>
      <c r="G220" s="419"/>
      <c r="H220" s="391"/>
      <c r="I220" s="391"/>
      <c r="J220" s="310"/>
    </row>
    <row r="221" spans="1:10" ht="50.25" customHeight="1" x14ac:dyDescent="0.2">
      <c r="A221" s="391"/>
      <c r="B221" s="419"/>
      <c r="C221" s="419"/>
      <c r="D221" s="419"/>
      <c r="E221" s="419"/>
      <c r="F221" s="419"/>
      <c r="G221" s="419"/>
      <c r="H221" s="391"/>
      <c r="I221" s="391"/>
      <c r="J221" s="310"/>
    </row>
    <row r="222" spans="1:10" ht="50.25" customHeight="1" x14ac:dyDescent="0.2">
      <c r="A222" s="391"/>
      <c r="B222" s="419"/>
      <c r="C222" s="419"/>
      <c r="D222" s="419"/>
      <c r="E222" s="419"/>
      <c r="F222" s="419"/>
      <c r="G222" s="419"/>
      <c r="H222" s="391"/>
      <c r="I222" s="391"/>
      <c r="J222" s="310"/>
    </row>
    <row r="223" spans="1:10" ht="50.25" customHeight="1" x14ac:dyDescent="0.2">
      <c r="A223" s="391"/>
      <c r="B223" s="419"/>
      <c r="C223" s="419"/>
      <c r="D223" s="419"/>
      <c r="E223" s="419"/>
      <c r="F223" s="419"/>
      <c r="G223" s="419"/>
      <c r="H223" s="391"/>
      <c r="I223" s="391"/>
      <c r="J223" s="310"/>
    </row>
    <row r="224" spans="1:10" ht="50.25" customHeight="1" x14ac:dyDescent="0.2">
      <c r="A224" s="391"/>
      <c r="B224" s="419"/>
      <c r="C224" s="419"/>
      <c r="D224" s="419"/>
      <c r="E224" s="419"/>
      <c r="F224" s="419"/>
      <c r="G224" s="419"/>
      <c r="H224" s="391"/>
      <c r="I224" s="391"/>
      <c r="J224" s="310"/>
    </row>
    <row r="225" spans="1:10" ht="50.25" customHeight="1" x14ac:dyDescent="0.2">
      <c r="A225" s="391"/>
      <c r="B225" s="419"/>
      <c r="C225" s="419"/>
      <c r="D225" s="419"/>
      <c r="E225" s="419"/>
      <c r="F225" s="419"/>
      <c r="G225" s="419"/>
      <c r="H225" s="391"/>
      <c r="I225" s="391"/>
      <c r="J225" s="310"/>
    </row>
    <row r="226" spans="1:10" ht="50.25" customHeight="1" x14ac:dyDescent="0.2">
      <c r="A226" s="391"/>
      <c r="B226" s="419"/>
      <c r="C226" s="419"/>
      <c r="D226" s="419"/>
      <c r="E226" s="419"/>
      <c r="F226" s="419"/>
      <c r="G226" s="419"/>
      <c r="H226" s="391"/>
      <c r="I226" s="391"/>
      <c r="J226" s="310"/>
    </row>
    <row r="227" spans="1:10" ht="50.25" customHeight="1" x14ac:dyDescent="0.2">
      <c r="A227" s="391"/>
      <c r="B227" s="419"/>
      <c r="C227" s="419"/>
      <c r="D227" s="419"/>
      <c r="E227" s="419"/>
      <c r="F227" s="419"/>
      <c r="G227" s="419"/>
      <c r="H227" s="391"/>
      <c r="I227" s="391"/>
      <c r="J227" s="310"/>
    </row>
    <row r="228" spans="1:10" ht="50.25" customHeight="1" x14ac:dyDescent="0.2">
      <c r="A228" s="391"/>
      <c r="B228" s="419"/>
      <c r="C228" s="419"/>
      <c r="D228" s="419"/>
      <c r="E228" s="419"/>
      <c r="F228" s="419"/>
      <c r="G228" s="419"/>
      <c r="H228" s="391"/>
      <c r="I228" s="391"/>
      <c r="J228" s="310"/>
    </row>
    <row r="229" spans="1:10" ht="50.25" customHeight="1" x14ac:dyDescent="0.2">
      <c r="A229" s="391"/>
      <c r="B229" s="419"/>
      <c r="C229" s="419"/>
      <c r="D229" s="419"/>
      <c r="E229" s="419"/>
      <c r="F229" s="419"/>
      <c r="G229" s="419"/>
      <c r="H229" s="391"/>
      <c r="I229" s="391"/>
      <c r="J229" s="310"/>
    </row>
    <row r="230" spans="1:10" ht="50.25" customHeight="1" x14ac:dyDescent="0.2">
      <c r="A230" s="391"/>
      <c r="B230" s="419"/>
      <c r="C230" s="419"/>
      <c r="D230" s="419"/>
      <c r="E230" s="419"/>
      <c r="F230" s="419"/>
      <c r="G230" s="419"/>
      <c r="H230" s="391"/>
      <c r="I230" s="391"/>
      <c r="J230" s="310"/>
    </row>
    <row r="231" spans="1:10" ht="50.25" customHeight="1" x14ac:dyDescent="0.2">
      <c r="A231" s="391"/>
      <c r="B231" s="419"/>
      <c r="C231" s="419"/>
      <c r="D231" s="419"/>
      <c r="E231" s="419"/>
      <c r="F231" s="419"/>
      <c r="G231" s="419"/>
      <c r="H231" s="391"/>
      <c r="I231" s="391"/>
      <c r="J231" s="310"/>
    </row>
    <row r="232" spans="1:10" ht="50.25" customHeight="1" x14ac:dyDescent="0.2">
      <c r="A232" s="391"/>
      <c r="B232" s="419"/>
      <c r="C232" s="419"/>
      <c r="D232" s="419"/>
      <c r="E232" s="419"/>
      <c r="F232" s="419"/>
      <c r="G232" s="419"/>
      <c r="H232" s="391"/>
      <c r="I232" s="391"/>
      <c r="J232" s="310"/>
    </row>
    <row r="233" spans="1:10" ht="50.25" customHeight="1" x14ac:dyDescent="0.2">
      <c r="A233" s="391"/>
      <c r="B233" s="419"/>
      <c r="C233" s="419"/>
      <c r="D233" s="419"/>
      <c r="E233" s="419"/>
      <c r="F233" s="419"/>
      <c r="G233" s="419"/>
      <c r="H233" s="391"/>
      <c r="I233" s="391"/>
      <c r="J233" s="310"/>
    </row>
    <row r="234" spans="1:10" ht="50.25" customHeight="1" x14ac:dyDescent="0.2">
      <c r="A234" s="391"/>
      <c r="B234" s="419"/>
      <c r="C234" s="419"/>
      <c r="D234" s="419"/>
      <c r="E234" s="419"/>
      <c r="F234" s="419"/>
      <c r="G234" s="419"/>
      <c r="H234" s="391"/>
      <c r="I234" s="391"/>
      <c r="J234" s="310"/>
    </row>
    <row r="235" spans="1:10" ht="50.25" customHeight="1" x14ac:dyDescent="0.2">
      <c r="A235" s="391"/>
      <c r="B235" s="419"/>
      <c r="C235" s="419"/>
      <c r="D235" s="419"/>
      <c r="E235" s="419"/>
      <c r="F235" s="419"/>
      <c r="G235" s="419"/>
      <c r="H235" s="391"/>
      <c r="I235" s="391"/>
      <c r="J235" s="310"/>
    </row>
    <row r="236" spans="1:10" ht="50.25" customHeight="1" x14ac:dyDescent="0.2">
      <c r="A236" s="391"/>
      <c r="B236" s="419"/>
      <c r="C236" s="419"/>
      <c r="D236" s="419"/>
      <c r="E236" s="419"/>
      <c r="F236" s="419"/>
      <c r="G236" s="419"/>
      <c r="H236" s="391"/>
      <c r="I236" s="391"/>
      <c r="J236" s="310"/>
    </row>
    <row r="237" spans="1:10" ht="50.25" customHeight="1" x14ac:dyDescent="0.2">
      <c r="A237" s="391"/>
      <c r="B237" s="419"/>
      <c r="C237" s="419"/>
      <c r="D237" s="419"/>
      <c r="E237" s="419"/>
      <c r="F237" s="419"/>
      <c r="G237" s="419"/>
      <c r="H237" s="391"/>
      <c r="I237" s="391"/>
      <c r="J237" s="310"/>
    </row>
    <row r="238" spans="1:10" ht="50.25" customHeight="1" x14ac:dyDescent="0.2">
      <c r="A238" s="391"/>
      <c r="B238" s="419"/>
      <c r="C238" s="419"/>
      <c r="D238" s="419"/>
      <c r="E238" s="419"/>
      <c r="F238" s="419"/>
      <c r="G238" s="419"/>
      <c r="H238" s="391"/>
      <c r="I238" s="391"/>
      <c r="J238" s="310"/>
    </row>
    <row r="239" spans="1:10" ht="50.25" customHeight="1" x14ac:dyDescent="0.2">
      <c r="A239" s="391"/>
      <c r="B239" s="419"/>
      <c r="C239" s="419"/>
      <c r="D239" s="419"/>
      <c r="E239" s="419"/>
      <c r="F239" s="419"/>
      <c r="G239" s="419"/>
      <c r="H239" s="391"/>
      <c r="I239" s="391"/>
      <c r="J239" s="310"/>
    </row>
    <row r="240" spans="1:10" ht="50.25" customHeight="1" x14ac:dyDescent="0.2">
      <c r="A240" s="391"/>
      <c r="B240" s="419"/>
      <c r="C240" s="419"/>
      <c r="D240" s="419"/>
      <c r="E240" s="419"/>
      <c r="F240" s="419"/>
      <c r="G240" s="419"/>
      <c r="H240" s="391"/>
      <c r="I240" s="391"/>
      <c r="J240" s="310"/>
    </row>
    <row r="241" spans="1:10" ht="50.25" customHeight="1" x14ac:dyDescent="0.2">
      <c r="A241" s="391"/>
      <c r="B241" s="419"/>
      <c r="C241" s="419"/>
      <c r="D241" s="419"/>
      <c r="E241" s="419"/>
      <c r="F241" s="419"/>
      <c r="G241" s="419"/>
      <c r="H241" s="391"/>
      <c r="I241" s="391"/>
      <c r="J241" s="310"/>
    </row>
    <row r="242" spans="1:10" ht="50.25" customHeight="1" x14ac:dyDescent="0.2">
      <c r="A242" s="391"/>
      <c r="B242" s="419"/>
      <c r="C242" s="419"/>
      <c r="D242" s="419"/>
      <c r="E242" s="419"/>
      <c r="F242" s="419"/>
      <c r="G242" s="419"/>
      <c r="H242" s="391"/>
      <c r="I242" s="391"/>
      <c r="J242" s="310"/>
    </row>
    <row r="243" spans="1:10" ht="50.25" customHeight="1" x14ac:dyDescent="0.2">
      <c r="A243" s="391"/>
      <c r="B243" s="419"/>
      <c r="C243" s="419"/>
      <c r="D243" s="419"/>
      <c r="E243" s="419"/>
      <c r="F243" s="419"/>
      <c r="G243" s="419"/>
      <c r="H243" s="391"/>
      <c r="I243" s="391"/>
      <c r="J243" s="310"/>
    </row>
    <row r="244" spans="1:10" ht="50.25" customHeight="1" x14ac:dyDescent="0.2">
      <c r="A244" s="391"/>
      <c r="B244" s="419"/>
      <c r="C244" s="419"/>
      <c r="D244" s="419"/>
      <c r="E244" s="419"/>
      <c r="F244" s="419"/>
      <c r="G244" s="419"/>
      <c r="H244" s="391"/>
      <c r="I244" s="391"/>
      <c r="J244" s="310"/>
    </row>
    <row r="245" spans="1:10" ht="50.25" customHeight="1" x14ac:dyDescent="0.2">
      <c r="A245" s="391"/>
      <c r="B245" s="419"/>
      <c r="C245" s="419"/>
      <c r="D245" s="419"/>
      <c r="E245" s="419"/>
      <c r="F245" s="419"/>
      <c r="G245" s="419"/>
      <c r="H245" s="391"/>
      <c r="I245" s="391"/>
      <c r="J245" s="310"/>
    </row>
    <row r="246" spans="1:10" ht="50.25" customHeight="1" x14ac:dyDescent="0.2">
      <c r="A246" s="391"/>
      <c r="B246" s="419"/>
      <c r="C246" s="419"/>
      <c r="D246" s="419"/>
      <c r="E246" s="419"/>
      <c r="F246" s="419"/>
      <c r="G246" s="419"/>
      <c r="H246" s="391"/>
      <c r="I246" s="391"/>
      <c r="J246" s="310"/>
    </row>
    <row r="247" spans="1:10" ht="50.25" customHeight="1" x14ac:dyDescent="0.2">
      <c r="A247" s="391"/>
      <c r="B247" s="419"/>
      <c r="C247" s="419"/>
      <c r="D247" s="419"/>
      <c r="E247" s="419"/>
      <c r="F247" s="419"/>
      <c r="G247" s="419"/>
      <c r="H247" s="391"/>
      <c r="I247" s="391"/>
      <c r="J247" s="310"/>
    </row>
    <row r="248" spans="1:10" ht="50.25" customHeight="1" x14ac:dyDescent="0.2">
      <c r="A248" s="391"/>
      <c r="B248" s="419"/>
      <c r="C248" s="419"/>
      <c r="D248" s="419"/>
      <c r="E248" s="419"/>
      <c r="F248" s="419"/>
      <c r="G248" s="419"/>
      <c r="H248" s="391"/>
      <c r="I248" s="391"/>
      <c r="J248" s="310"/>
    </row>
    <row r="249" spans="1:10" ht="50.25" customHeight="1" x14ac:dyDescent="0.2">
      <c r="A249" s="391"/>
      <c r="B249" s="419"/>
      <c r="C249" s="419"/>
      <c r="D249" s="419"/>
      <c r="E249" s="419"/>
      <c r="F249" s="419"/>
      <c r="G249" s="419"/>
      <c r="H249" s="391"/>
      <c r="I249" s="391"/>
      <c r="J249" s="310"/>
    </row>
    <row r="250" spans="1:10" ht="50.25" customHeight="1" x14ac:dyDescent="0.2">
      <c r="A250" s="391"/>
      <c r="B250" s="419"/>
      <c r="C250" s="419"/>
      <c r="D250" s="419"/>
      <c r="E250" s="419"/>
      <c r="F250" s="419"/>
      <c r="G250" s="419"/>
      <c r="H250" s="391"/>
      <c r="I250" s="391"/>
      <c r="J250" s="310"/>
    </row>
    <row r="251" spans="1:10" ht="50.25" customHeight="1" x14ac:dyDescent="0.2">
      <c r="A251" s="391"/>
      <c r="B251" s="419"/>
      <c r="C251" s="419"/>
      <c r="D251" s="419"/>
      <c r="E251" s="419"/>
      <c r="F251" s="419"/>
      <c r="G251" s="419"/>
      <c r="H251" s="391"/>
      <c r="I251" s="391"/>
      <c r="J251" s="310"/>
    </row>
    <row r="252" spans="1:10" ht="50.25" customHeight="1" x14ac:dyDescent="0.2">
      <c r="A252" s="391"/>
      <c r="B252" s="419"/>
      <c r="C252" s="419"/>
      <c r="D252" s="419"/>
      <c r="E252" s="419"/>
      <c r="F252" s="419"/>
      <c r="G252" s="419"/>
      <c r="H252" s="391"/>
      <c r="I252" s="391"/>
      <c r="J252" s="310"/>
    </row>
    <row r="253" spans="1:10" ht="50.25" customHeight="1" x14ac:dyDescent="0.2">
      <c r="A253" s="391"/>
      <c r="B253" s="419"/>
      <c r="C253" s="419"/>
      <c r="D253" s="419"/>
      <c r="E253" s="419"/>
      <c r="F253" s="419"/>
      <c r="G253" s="419"/>
      <c r="H253" s="391"/>
      <c r="I253" s="391"/>
      <c r="J253" s="310"/>
    </row>
    <row r="254" spans="1:10" ht="50.25" customHeight="1" x14ac:dyDescent="0.2">
      <c r="A254" s="391"/>
      <c r="B254" s="419"/>
      <c r="C254" s="419"/>
      <c r="D254" s="419"/>
      <c r="E254" s="419"/>
      <c r="F254" s="419"/>
      <c r="G254" s="419"/>
      <c r="H254" s="391"/>
      <c r="I254" s="391"/>
      <c r="J254" s="310"/>
    </row>
    <row r="255" spans="1:10" ht="50.25" customHeight="1" x14ac:dyDescent="0.2">
      <c r="A255" s="391"/>
      <c r="B255" s="419"/>
      <c r="C255" s="419"/>
      <c r="D255" s="419"/>
      <c r="E255" s="419"/>
      <c r="F255" s="419"/>
      <c r="G255" s="419"/>
      <c r="H255" s="391"/>
      <c r="I255" s="391"/>
      <c r="J255" s="310"/>
    </row>
    <row r="256" spans="1:10" ht="50.25" customHeight="1" x14ac:dyDescent="0.2">
      <c r="A256" s="391"/>
      <c r="B256" s="419"/>
      <c r="C256" s="419"/>
      <c r="D256" s="419"/>
      <c r="E256" s="419"/>
      <c r="F256" s="419"/>
      <c r="G256" s="419"/>
      <c r="H256" s="391"/>
      <c r="I256" s="391"/>
      <c r="J256" s="310"/>
    </row>
    <row r="257" spans="1:10" ht="50.25" customHeight="1" x14ac:dyDescent="0.2">
      <c r="A257" s="391"/>
      <c r="B257" s="419"/>
      <c r="C257" s="419"/>
      <c r="D257" s="419"/>
      <c r="E257" s="419"/>
      <c r="F257" s="419"/>
      <c r="G257" s="419"/>
      <c r="H257" s="391"/>
      <c r="I257" s="391"/>
      <c r="J257" s="310"/>
    </row>
    <row r="258" spans="1:10" ht="50.25" customHeight="1" x14ac:dyDescent="0.2">
      <c r="A258" s="391"/>
      <c r="B258" s="419"/>
      <c r="C258" s="419"/>
      <c r="D258" s="419"/>
      <c r="E258" s="419"/>
      <c r="F258" s="419"/>
      <c r="G258" s="419"/>
      <c r="H258" s="391"/>
      <c r="I258" s="391"/>
      <c r="J258" s="310"/>
    </row>
    <row r="259" spans="1:10" ht="50.25" customHeight="1" x14ac:dyDescent="0.2">
      <c r="A259" s="391"/>
      <c r="B259" s="419"/>
      <c r="C259" s="419"/>
      <c r="D259" s="419"/>
      <c r="E259" s="419"/>
      <c r="F259" s="419"/>
      <c r="G259" s="419"/>
      <c r="H259" s="391"/>
      <c r="I259" s="391"/>
      <c r="J259" s="310"/>
    </row>
    <row r="260" spans="1:10" ht="50.25" customHeight="1" x14ac:dyDescent="0.2">
      <c r="A260" s="391"/>
      <c r="B260" s="419"/>
      <c r="C260" s="419"/>
      <c r="D260" s="419"/>
      <c r="E260" s="419"/>
      <c r="F260" s="419"/>
      <c r="G260" s="419"/>
      <c r="H260" s="391"/>
      <c r="I260" s="391"/>
      <c r="J260" s="310"/>
    </row>
    <row r="261" spans="1:10" ht="50.25" customHeight="1" x14ac:dyDescent="0.2">
      <c r="A261" s="391"/>
      <c r="B261" s="419"/>
      <c r="C261" s="419"/>
      <c r="D261" s="419"/>
      <c r="E261" s="419"/>
      <c r="F261" s="419"/>
      <c r="G261" s="419"/>
      <c r="H261" s="391"/>
      <c r="I261" s="391"/>
      <c r="J261" s="310"/>
    </row>
    <row r="262" spans="1:10" ht="50.25" customHeight="1" x14ac:dyDescent="0.2">
      <c r="A262" s="391"/>
      <c r="B262" s="419"/>
      <c r="C262" s="419"/>
      <c r="D262" s="419"/>
      <c r="E262" s="419"/>
      <c r="F262" s="419"/>
      <c r="G262" s="419"/>
      <c r="H262" s="391"/>
      <c r="I262" s="391"/>
      <c r="J262" s="310"/>
    </row>
    <row r="263" spans="1:10" ht="50.25" customHeight="1" x14ac:dyDescent="0.2">
      <c r="A263" s="391"/>
      <c r="B263" s="419"/>
      <c r="C263" s="419"/>
      <c r="D263" s="419"/>
      <c r="E263" s="419"/>
      <c r="F263" s="419"/>
      <c r="G263" s="419"/>
      <c r="H263" s="391"/>
      <c r="I263" s="391"/>
      <c r="J263" s="310"/>
    </row>
    <row r="264" spans="1:10" ht="50.25" customHeight="1" x14ac:dyDescent="0.2">
      <c r="A264" s="391"/>
      <c r="B264" s="419"/>
      <c r="C264" s="419"/>
      <c r="D264" s="419"/>
      <c r="E264" s="419"/>
      <c r="F264" s="419"/>
      <c r="G264" s="419"/>
      <c r="H264" s="391"/>
      <c r="I264" s="391"/>
      <c r="J264" s="310"/>
    </row>
    <row r="265" spans="1:10" ht="50.25" customHeight="1" x14ac:dyDescent="0.2">
      <c r="A265" s="391"/>
      <c r="B265" s="419"/>
      <c r="C265" s="419"/>
      <c r="D265" s="419"/>
      <c r="E265" s="419"/>
      <c r="F265" s="419"/>
      <c r="G265" s="419"/>
      <c r="H265" s="391"/>
      <c r="I265" s="391"/>
      <c r="J265" s="310"/>
    </row>
    <row r="266" spans="1:10" ht="50.25" customHeight="1" x14ac:dyDescent="0.2">
      <c r="A266" s="391"/>
      <c r="B266" s="419"/>
      <c r="C266" s="419"/>
      <c r="D266" s="419"/>
      <c r="E266" s="419"/>
      <c r="F266" s="419"/>
      <c r="G266" s="419"/>
      <c r="H266" s="391"/>
      <c r="I266" s="391"/>
      <c r="J266" s="310"/>
    </row>
    <row r="267" spans="1:10" ht="50.25" customHeight="1" x14ac:dyDescent="0.2">
      <c r="A267" s="391"/>
      <c r="B267" s="419"/>
      <c r="C267" s="419"/>
      <c r="D267" s="419"/>
      <c r="E267" s="419"/>
      <c r="F267" s="419"/>
      <c r="G267" s="419"/>
      <c r="H267" s="391"/>
      <c r="I267" s="391"/>
      <c r="J267" s="310"/>
    </row>
    <row r="268" spans="1:10" ht="50.25" customHeight="1" x14ac:dyDescent="0.2">
      <c r="A268" s="391"/>
      <c r="B268" s="419"/>
      <c r="C268" s="419"/>
      <c r="D268" s="419"/>
      <c r="E268" s="419"/>
      <c r="F268" s="419"/>
      <c r="G268" s="419"/>
      <c r="H268" s="391"/>
      <c r="I268" s="391"/>
      <c r="J268" s="310"/>
    </row>
    <row r="269" spans="1:10" ht="50.25" customHeight="1" x14ac:dyDescent="0.2">
      <c r="A269" s="391"/>
      <c r="B269" s="419"/>
      <c r="C269" s="419"/>
      <c r="D269" s="419"/>
      <c r="E269" s="419"/>
      <c r="F269" s="419"/>
      <c r="G269" s="419"/>
      <c r="H269" s="391"/>
      <c r="I269" s="391"/>
      <c r="J269" s="310"/>
    </row>
    <row r="270" spans="1:10" ht="50.25" customHeight="1" x14ac:dyDescent="0.2">
      <c r="A270" s="391"/>
      <c r="B270" s="419"/>
      <c r="C270" s="419"/>
      <c r="D270" s="419"/>
      <c r="E270" s="419"/>
      <c r="F270" s="419"/>
      <c r="G270" s="419"/>
      <c r="H270" s="391"/>
      <c r="I270" s="391"/>
      <c r="J270" s="310"/>
    </row>
    <row r="271" spans="1:10" ht="50.25" customHeight="1" x14ac:dyDescent="0.2">
      <c r="A271" s="391"/>
      <c r="B271" s="419"/>
      <c r="C271" s="419"/>
      <c r="D271" s="419"/>
      <c r="E271" s="419"/>
      <c r="F271" s="419"/>
      <c r="G271" s="419"/>
      <c r="H271" s="391"/>
      <c r="I271" s="391"/>
      <c r="J271" s="310"/>
    </row>
    <row r="272" spans="1:10" ht="50.25" customHeight="1" x14ac:dyDescent="0.2">
      <c r="A272" s="391"/>
      <c r="B272" s="419"/>
      <c r="C272" s="419"/>
      <c r="D272" s="419"/>
      <c r="E272" s="419"/>
      <c r="F272" s="419"/>
      <c r="G272" s="419"/>
      <c r="H272" s="391"/>
      <c r="I272" s="391"/>
      <c r="J272" s="310"/>
    </row>
    <row r="273" spans="1:10" ht="50.25" customHeight="1" x14ac:dyDescent="0.2">
      <c r="A273" s="391"/>
      <c r="B273" s="419"/>
      <c r="C273" s="419"/>
      <c r="D273" s="419"/>
      <c r="E273" s="419"/>
      <c r="F273" s="419"/>
      <c r="G273" s="419"/>
      <c r="H273" s="391"/>
      <c r="I273" s="391"/>
      <c r="J273" s="310"/>
    </row>
    <row r="274" spans="1:10" ht="50.25" customHeight="1" x14ac:dyDescent="0.2">
      <c r="A274" s="391"/>
      <c r="B274" s="419"/>
      <c r="C274" s="419"/>
      <c r="D274" s="419"/>
      <c r="E274" s="419"/>
      <c r="F274" s="419"/>
      <c r="G274" s="419"/>
      <c r="H274" s="391"/>
      <c r="I274" s="391"/>
      <c r="J274" s="310"/>
    </row>
    <row r="275" spans="1:10" ht="50.25" customHeight="1" x14ac:dyDescent="0.2">
      <c r="A275" s="391"/>
      <c r="B275" s="419"/>
      <c r="C275" s="419"/>
      <c r="D275" s="419"/>
      <c r="E275" s="419"/>
      <c r="F275" s="419"/>
      <c r="G275" s="419"/>
      <c r="H275" s="391"/>
      <c r="I275" s="391"/>
      <c r="J275" s="310"/>
    </row>
    <row r="276" spans="1:10" ht="50.25" customHeight="1" x14ac:dyDescent="0.2">
      <c r="A276" s="391"/>
      <c r="B276" s="419"/>
      <c r="C276" s="419"/>
      <c r="D276" s="419"/>
      <c r="E276" s="419"/>
      <c r="F276" s="419"/>
      <c r="G276" s="419"/>
      <c r="H276" s="391"/>
      <c r="I276" s="391"/>
      <c r="J276" s="310"/>
    </row>
    <row r="277" spans="1:10" ht="50.25" customHeight="1" x14ac:dyDescent="0.2">
      <c r="A277" s="391"/>
      <c r="B277" s="419"/>
      <c r="C277" s="419"/>
      <c r="D277" s="419"/>
      <c r="E277" s="419"/>
      <c r="F277" s="419"/>
      <c r="G277" s="419"/>
      <c r="H277" s="391"/>
      <c r="I277" s="391"/>
      <c r="J277" s="310"/>
    </row>
    <row r="278" spans="1:10" ht="50.25" customHeight="1" x14ac:dyDescent="0.2">
      <c r="A278" s="391"/>
      <c r="B278" s="419"/>
      <c r="C278" s="419"/>
      <c r="D278" s="419"/>
      <c r="E278" s="419"/>
      <c r="F278" s="419"/>
      <c r="G278" s="419"/>
      <c r="H278" s="391"/>
      <c r="I278" s="391"/>
      <c r="J278" s="310"/>
    </row>
    <row r="279" spans="1:10" ht="50.25" customHeight="1" x14ac:dyDescent="0.2">
      <c r="A279" s="391"/>
      <c r="B279" s="419"/>
      <c r="C279" s="419"/>
      <c r="D279" s="419"/>
      <c r="E279" s="419"/>
      <c r="F279" s="419"/>
      <c r="G279" s="419"/>
      <c r="H279" s="391"/>
      <c r="I279" s="391"/>
      <c r="J279" s="310"/>
    </row>
    <row r="280" spans="1:10" ht="50.25" customHeight="1" x14ac:dyDescent="0.2">
      <c r="A280" s="391"/>
      <c r="B280" s="419"/>
      <c r="C280" s="419"/>
      <c r="D280" s="419"/>
      <c r="E280" s="419"/>
      <c r="F280" s="419"/>
      <c r="G280" s="419"/>
      <c r="H280" s="391"/>
      <c r="I280" s="391"/>
      <c r="J280" s="310"/>
    </row>
    <row r="281" spans="1:10" ht="50.25" customHeight="1" x14ac:dyDescent="0.2">
      <c r="A281" s="391"/>
      <c r="B281" s="419"/>
      <c r="C281" s="419"/>
      <c r="D281" s="419"/>
      <c r="E281" s="419"/>
      <c r="F281" s="419"/>
      <c r="G281" s="419"/>
      <c r="H281" s="391"/>
      <c r="I281" s="391"/>
      <c r="J281" s="310"/>
    </row>
    <row r="282" spans="1:10" ht="50.25" customHeight="1" x14ac:dyDescent="0.2">
      <c r="A282" s="391"/>
      <c r="B282" s="419"/>
      <c r="C282" s="419"/>
      <c r="D282" s="419"/>
      <c r="E282" s="419"/>
      <c r="F282" s="419"/>
      <c r="G282" s="419"/>
      <c r="H282" s="391"/>
      <c r="I282" s="391"/>
      <c r="J282" s="310"/>
    </row>
    <row r="283" spans="1:10" ht="50.25" customHeight="1" x14ac:dyDescent="0.2">
      <c r="A283" s="391"/>
      <c r="B283" s="419"/>
      <c r="C283" s="419"/>
      <c r="D283" s="419"/>
      <c r="E283" s="419"/>
      <c r="F283" s="419"/>
      <c r="G283" s="419"/>
      <c r="H283" s="391"/>
      <c r="I283" s="391"/>
      <c r="J283" s="310"/>
    </row>
    <row r="284" spans="1:10" ht="50.25" customHeight="1" x14ac:dyDescent="0.2">
      <c r="A284" s="391"/>
      <c r="B284" s="419"/>
      <c r="C284" s="419"/>
      <c r="D284" s="419"/>
      <c r="E284" s="419"/>
      <c r="F284" s="419"/>
      <c r="G284" s="419"/>
      <c r="H284" s="391"/>
      <c r="I284" s="391"/>
      <c r="J284" s="310"/>
    </row>
    <row r="285" spans="1:10" ht="50.25" customHeight="1" x14ac:dyDescent="0.2">
      <c r="A285" s="391"/>
      <c r="B285" s="419"/>
      <c r="C285" s="419"/>
      <c r="D285" s="419"/>
      <c r="E285" s="419"/>
      <c r="F285" s="419"/>
      <c r="G285" s="419"/>
      <c r="H285" s="391"/>
      <c r="I285" s="391"/>
      <c r="J285" s="310"/>
    </row>
    <row r="286" spans="1:10" ht="50.25" customHeight="1" x14ac:dyDescent="0.2">
      <c r="A286" s="391"/>
      <c r="B286" s="419"/>
      <c r="C286" s="419"/>
      <c r="D286" s="419"/>
      <c r="E286" s="419"/>
      <c r="F286" s="419"/>
      <c r="G286" s="419"/>
      <c r="H286" s="391"/>
      <c r="I286" s="391"/>
      <c r="J286" s="310"/>
    </row>
    <row r="287" spans="1:10" ht="50.25" customHeight="1" x14ac:dyDescent="0.2">
      <c r="A287" s="391"/>
      <c r="B287" s="419"/>
      <c r="C287" s="419"/>
      <c r="D287" s="419"/>
      <c r="E287" s="419"/>
      <c r="F287" s="419"/>
      <c r="G287" s="419"/>
      <c r="H287" s="391"/>
      <c r="I287" s="391"/>
      <c r="J287" s="310"/>
    </row>
    <row r="288" spans="1:10" ht="50.25" customHeight="1" x14ac:dyDescent="0.2">
      <c r="A288" s="391"/>
      <c r="B288" s="419"/>
      <c r="C288" s="419"/>
      <c r="D288" s="419"/>
      <c r="E288" s="419"/>
      <c r="F288" s="419"/>
      <c r="G288" s="419"/>
      <c r="H288" s="391"/>
      <c r="I288" s="391"/>
      <c r="J288" s="310"/>
    </row>
    <row r="289" spans="1:10" ht="50.25" customHeight="1" x14ac:dyDescent="0.2">
      <c r="A289" s="391"/>
      <c r="B289" s="419"/>
      <c r="C289" s="419"/>
      <c r="D289" s="419"/>
      <c r="E289" s="419"/>
      <c r="F289" s="419"/>
      <c r="G289" s="419"/>
      <c r="H289" s="391"/>
      <c r="I289" s="391"/>
      <c r="J289" s="310"/>
    </row>
    <row r="290" spans="1:10" ht="50.25" customHeight="1" x14ac:dyDescent="0.2">
      <c r="A290" s="391"/>
      <c r="B290" s="419"/>
      <c r="C290" s="419"/>
      <c r="D290" s="419"/>
      <c r="E290" s="419"/>
      <c r="F290" s="419"/>
      <c r="G290" s="419"/>
      <c r="H290" s="391"/>
      <c r="I290" s="391"/>
      <c r="J290" s="310"/>
    </row>
    <row r="291" spans="1:10" ht="50.25" customHeight="1" x14ac:dyDescent="0.2">
      <c r="A291" s="391"/>
      <c r="B291" s="419"/>
      <c r="C291" s="419"/>
      <c r="D291" s="419"/>
      <c r="E291" s="419"/>
      <c r="F291" s="419"/>
      <c r="G291" s="419"/>
      <c r="H291" s="391"/>
      <c r="I291" s="391"/>
      <c r="J291" s="310"/>
    </row>
    <row r="292" spans="1:10" ht="50.25" customHeight="1" x14ac:dyDescent="0.2">
      <c r="A292" s="391"/>
      <c r="B292" s="419"/>
      <c r="C292" s="419"/>
      <c r="D292" s="419"/>
      <c r="E292" s="419"/>
      <c r="F292" s="419"/>
      <c r="G292" s="419"/>
      <c r="H292" s="391"/>
      <c r="I292" s="391"/>
      <c r="J292" s="310"/>
    </row>
    <row r="293" spans="1:10" ht="50.25" customHeight="1" x14ac:dyDescent="0.2">
      <c r="A293" s="391"/>
      <c r="B293" s="419"/>
      <c r="C293" s="419"/>
      <c r="D293" s="419"/>
      <c r="E293" s="419"/>
      <c r="F293" s="419"/>
      <c r="G293" s="419"/>
      <c r="H293" s="391"/>
      <c r="I293" s="391"/>
      <c r="J293" s="310"/>
    </row>
    <row r="294" spans="1:10" ht="50.25" customHeight="1" x14ac:dyDescent="0.2">
      <c r="A294" s="391"/>
      <c r="B294" s="419"/>
      <c r="C294" s="419"/>
      <c r="D294" s="419"/>
      <c r="E294" s="419"/>
      <c r="F294" s="419"/>
      <c r="G294" s="419"/>
      <c r="H294" s="391"/>
      <c r="I294" s="391"/>
      <c r="J294" s="310"/>
    </row>
    <row r="295" spans="1:10" ht="50.25" customHeight="1" x14ac:dyDescent="0.2">
      <c r="A295" s="391"/>
      <c r="B295" s="419"/>
      <c r="C295" s="419"/>
      <c r="D295" s="419"/>
      <c r="E295" s="419"/>
      <c r="F295" s="419"/>
      <c r="G295" s="419"/>
      <c r="H295" s="391"/>
      <c r="I295" s="391"/>
      <c r="J295" s="310"/>
    </row>
    <row r="296" spans="1:10" ht="50.25" customHeight="1" x14ac:dyDescent="0.2">
      <c r="A296" s="391"/>
      <c r="B296" s="419"/>
      <c r="C296" s="419"/>
      <c r="D296" s="419"/>
      <c r="E296" s="419"/>
      <c r="F296" s="419"/>
      <c r="G296" s="419"/>
      <c r="H296" s="391"/>
      <c r="I296" s="391"/>
      <c r="J296" s="310"/>
    </row>
    <row r="297" spans="1:10" ht="50.25" customHeight="1" x14ac:dyDescent="0.2">
      <c r="A297" s="391"/>
      <c r="B297" s="419"/>
      <c r="C297" s="419"/>
      <c r="D297" s="419"/>
      <c r="E297" s="419"/>
      <c r="F297" s="419"/>
      <c r="G297" s="419"/>
      <c r="H297" s="391"/>
      <c r="I297" s="391"/>
      <c r="J297" s="310"/>
    </row>
    <row r="298" spans="1:10" ht="50.25" customHeight="1" x14ac:dyDescent="0.2">
      <c r="A298" s="391"/>
      <c r="B298" s="419"/>
      <c r="C298" s="419"/>
      <c r="D298" s="419"/>
      <c r="E298" s="419"/>
      <c r="F298" s="419"/>
      <c r="G298" s="419"/>
      <c r="H298" s="391"/>
      <c r="I298" s="391"/>
      <c r="J298" s="310"/>
    </row>
    <row r="299" spans="1:10" ht="50.25" customHeight="1" x14ac:dyDescent="0.2">
      <c r="A299" s="391"/>
      <c r="B299" s="419"/>
      <c r="C299" s="419"/>
      <c r="D299" s="419"/>
      <c r="E299" s="419"/>
      <c r="F299" s="419"/>
      <c r="G299" s="419"/>
      <c r="H299" s="391"/>
      <c r="I299" s="391"/>
      <c r="J299" s="310"/>
    </row>
    <row r="300" spans="1:10" ht="50.25" customHeight="1" x14ac:dyDescent="0.2">
      <c r="A300" s="391"/>
      <c r="B300" s="419"/>
      <c r="C300" s="419"/>
      <c r="D300" s="419"/>
      <c r="E300" s="419"/>
      <c r="F300" s="419"/>
      <c r="G300" s="419"/>
      <c r="H300" s="391"/>
      <c r="I300" s="391"/>
      <c r="J300" s="310"/>
    </row>
    <row r="301" spans="1:10" ht="50.25" customHeight="1" x14ac:dyDescent="0.2">
      <c r="A301" s="391"/>
      <c r="B301" s="419"/>
      <c r="C301" s="419"/>
      <c r="D301" s="419"/>
      <c r="E301" s="419"/>
      <c r="F301" s="419"/>
      <c r="G301" s="419"/>
      <c r="H301" s="391"/>
      <c r="I301" s="391"/>
      <c r="J301" s="310"/>
    </row>
    <row r="302" spans="1:10" ht="50.25" customHeight="1" x14ac:dyDescent="0.2">
      <c r="A302" s="391"/>
      <c r="B302" s="419"/>
      <c r="C302" s="419"/>
      <c r="D302" s="419"/>
      <c r="E302" s="419"/>
      <c r="F302" s="419"/>
      <c r="G302" s="419"/>
      <c r="H302" s="391"/>
      <c r="I302" s="391"/>
      <c r="J302" s="310"/>
    </row>
    <row r="303" spans="1:10" ht="50.25" customHeight="1" x14ac:dyDescent="0.2">
      <c r="A303" s="391"/>
      <c r="B303" s="419"/>
      <c r="C303" s="419"/>
      <c r="D303" s="419"/>
      <c r="E303" s="419"/>
      <c r="F303" s="419"/>
      <c r="G303" s="419"/>
      <c r="H303" s="391"/>
      <c r="I303" s="391"/>
      <c r="J303" s="310"/>
    </row>
    <row r="304" spans="1:10" ht="50.25" customHeight="1" x14ac:dyDescent="0.2">
      <c r="A304" s="391"/>
      <c r="B304" s="419"/>
      <c r="C304" s="419"/>
      <c r="D304" s="419"/>
      <c r="E304" s="419"/>
      <c r="F304" s="419"/>
      <c r="G304" s="419"/>
      <c r="H304" s="391"/>
      <c r="I304" s="391"/>
      <c r="J304" s="310"/>
    </row>
    <row r="305" spans="1:10" ht="50.25" customHeight="1" x14ac:dyDescent="0.2">
      <c r="A305" s="391"/>
      <c r="B305" s="419"/>
      <c r="C305" s="419"/>
      <c r="D305" s="419"/>
      <c r="E305" s="419"/>
      <c r="F305" s="419"/>
      <c r="G305" s="419"/>
      <c r="H305" s="391"/>
      <c r="I305" s="391"/>
      <c r="J305" s="310"/>
    </row>
    <row r="306" spans="1:10" ht="50.25" customHeight="1" x14ac:dyDescent="0.2">
      <c r="A306" s="391"/>
      <c r="B306" s="419"/>
      <c r="C306" s="419"/>
      <c r="D306" s="419"/>
      <c r="E306" s="419"/>
      <c r="F306" s="419"/>
      <c r="G306" s="419"/>
      <c r="H306" s="391"/>
      <c r="I306" s="391"/>
      <c r="J306" s="310"/>
    </row>
    <row r="307" spans="1:10" ht="50.25" customHeight="1" x14ac:dyDescent="0.2">
      <c r="A307" s="391"/>
      <c r="B307" s="419"/>
      <c r="C307" s="419"/>
      <c r="D307" s="419"/>
      <c r="E307" s="419"/>
      <c r="F307" s="419"/>
      <c r="G307" s="419"/>
      <c r="H307" s="391"/>
      <c r="I307" s="391"/>
      <c r="J307" s="310"/>
    </row>
    <row r="308" spans="1:10" ht="50.25" customHeight="1" x14ac:dyDescent="0.2">
      <c r="A308" s="391"/>
      <c r="B308" s="419"/>
      <c r="C308" s="419"/>
      <c r="D308" s="419"/>
      <c r="E308" s="419"/>
      <c r="F308" s="419"/>
      <c r="G308" s="419"/>
      <c r="H308" s="391"/>
      <c r="I308" s="391"/>
      <c r="J308" s="310"/>
    </row>
    <row r="309" spans="1:10" ht="50.25" customHeight="1" x14ac:dyDescent="0.2">
      <c r="A309" s="391"/>
      <c r="B309" s="419"/>
      <c r="C309" s="419"/>
      <c r="D309" s="419"/>
      <c r="E309" s="419"/>
      <c r="F309" s="419"/>
      <c r="G309" s="419"/>
      <c r="H309" s="391"/>
      <c r="I309" s="391"/>
      <c r="J309" s="310"/>
    </row>
    <row r="310" spans="1:10" ht="50.25" customHeight="1" x14ac:dyDescent="0.2">
      <c r="A310" s="391"/>
      <c r="B310" s="419"/>
      <c r="C310" s="419"/>
      <c r="D310" s="419"/>
      <c r="E310" s="419"/>
      <c r="F310" s="419"/>
      <c r="G310" s="419"/>
      <c r="H310" s="391"/>
      <c r="I310" s="391"/>
      <c r="J310" s="310"/>
    </row>
    <row r="311" spans="1:10" ht="50.25" customHeight="1" x14ac:dyDescent="0.2">
      <c r="A311" s="391"/>
      <c r="B311" s="419"/>
      <c r="C311" s="419"/>
      <c r="D311" s="419"/>
      <c r="E311" s="419"/>
      <c r="F311" s="419"/>
      <c r="G311" s="419"/>
      <c r="H311" s="391"/>
      <c r="I311" s="391"/>
      <c r="J311" s="310"/>
    </row>
    <row r="312" spans="1:10" ht="50.25" customHeight="1" x14ac:dyDescent="0.2">
      <c r="A312" s="391"/>
      <c r="B312" s="419"/>
      <c r="C312" s="419"/>
      <c r="D312" s="419"/>
      <c r="E312" s="419"/>
      <c r="F312" s="419"/>
      <c r="G312" s="419"/>
      <c r="H312" s="391"/>
      <c r="I312" s="391"/>
      <c r="J312" s="310"/>
    </row>
    <row r="313" spans="1:10" ht="50.25" customHeight="1" x14ac:dyDescent="0.2">
      <c r="A313" s="391"/>
      <c r="B313" s="419"/>
      <c r="C313" s="419"/>
      <c r="D313" s="419"/>
      <c r="E313" s="419"/>
      <c r="F313" s="419"/>
      <c r="G313" s="419"/>
      <c r="H313" s="391"/>
      <c r="I313" s="391"/>
      <c r="J313" s="310"/>
    </row>
    <row r="314" spans="1:10" ht="50.25" customHeight="1" x14ac:dyDescent="0.2">
      <c r="A314" s="391"/>
      <c r="B314" s="419"/>
      <c r="C314" s="419"/>
      <c r="D314" s="419"/>
      <c r="E314" s="419"/>
      <c r="F314" s="419"/>
      <c r="G314" s="419"/>
      <c r="H314" s="391"/>
      <c r="I314" s="391"/>
      <c r="J314" s="310"/>
    </row>
    <row r="315" spans="1:10" ht="50.25" customHeight="1" x14ac:dyDescent="0.2">
      <c r="A315" s="391"/>
      <c r="B315" s="419"/>
      <c r="C315" s="419"/>
      <c r="D315" s="419"/>
      <c r="E315" s="419"/>
      <c r="F315" s="419"/>
      <c r="G315" s="419"/>
      <c r="H315" s="391"/>
      <c r="I315" s="391"/>
      <c r="J315" s="310"/>
    </row>
    <row r="316" spans="1:10" ht="50.25" customHeight="1" x14ac:dyDescent="0.2">
      <c r="A316" s="391"/>
      <c r="B316" s="419"/>
      <c r="C316" s="419"/>
      <c r="D316" s="419"/>
      <c r="E316" s="419"/>
      <c r="F316" s="419"/>
      <c r="G316" s="419"/>
      <c r="H316" s="391"/>
      <c r="I316" s="391"/>
      <c r="J316" s="310"/>
    </row>
    <row r="317" spans="1:10" ht="50.25" customHeight="1" x14ac:dyDescent="0.2">
      <c r="A317" s="391"/>
      <c r="B317" s="419"/>
      <c r="C317" s="419"/>
      <c r="D317" s="419"/>
      <c r="E317" s="419"/>
      <c r="F317" s="419"/>
      <c r="G317" s="419"/>
      <c r="H317" s="391"/>
      <c r="I317" s="391"/>
      <c r="J317" s="310"/>
    </row>
    <row r="318" spans="1:10" ht="50.25" customHeight="1" x14ac:dyDescent="0.2">
      <c r="A318" s="391"/>
      <c r="B318" s="419"/>
      <c r="C318" s="419"/>
      <c r="D318" s="419"/>
      <c r="E318" s="419"/>
      <c r="F318" s="419"/>
      <c r="G318" s="419"/>
      <c r="H318" s="391"/>
      <c r="I318" s="391"/>
      <c r="J318" s="310"/>
    </row>
    <row r="319" spans="1:10" ht="50.25" customHeight="1" x14ac:dyDescent="0.2">
      <c r="A319" s="391"/>
      <c r="B319" s="419"/>
      <c r="C319" s="419"/>
      <c r="D319" s="419"/>
      <c r="E319" s="419"/>
      <c r="F319" s="419"/>
      <c r="G319" s="419"/>
      <c r="H319" s="391"/>
      <c r="I319" s="391"/>
      <c r="J319" s="310"/>
    </row>
    <row r="320" spans="1:10" ht="50.25" customHeight="1" x14ac:dyDescent="0.2">
      <c r="A320" s="391"/>
      <c r="B320" s="419"/>
      <c r="C320" s="419"/>
      <c r="D320" s="419"/>
      <c r="E320" s="419"/>
      <c r="F320" s="419"/>
      <c r="G320" s="419"/>
      <c r="H320" s="391"/>
      <c r="I320" s="391"/>
      <c r="J320" s="310"/>
    </row>
    <row r="321" spans="1:10" ht="50.25" customHeight="1" x14ac:dyDescent="0.2">
      <c r="A321" s="391"/>
      <c r="B321" s="419"/>
      <c r="C321" s="419"/>
      <c r="D321" s="419"/>
      <c r="E321" s="419"/>
      <c r="F321" s="419"/>
      <c r="G321" s="419"/>
      <c r="H321" s="391"/>
      <c r="I321" s="391"/>
      <c r="J321" s="310"/>
    </row>
    <row r="322" spans="1:10" ht="50.25" customHeight="1" x14ac:dyDescent="0.2">
      <c r="A322" s="391"/>
      <c r="B322" s="419"/>
      <c r="C322" s="419"/>
      <c r="D322" s="419"/>
      <c r="E322" s="419"/>
      <c r="F322" s="419"/>
      <c r="G322" s="419"/>
      <c r="H322" s="391"/>
      <c r="I322" s="391"/>
      <c r="J322" s="310"/>
    </row>
    <row r="323" spans="1:10" ht="50.25" customHeight="1" x14ac:dyDescent="0.2">
      <c r="A323" s="391"/>
      <c r="B323" s="419"/>
      <c r="C323" s="419"/>
      <c r="D323" s="419"/>
      <c r="E323" s="419"/>
      <c r="F323" s="419"/>
      <c r="G323" s="419"/>
      <c r="H323" s="391"/>
      <c r="I323" s="391"/>
      <c r="J323" s="310"/>
    </row>
    <row r="324" spans="1:10" ht="50.25" customHeight="1" x14ac:dyDescent="0.2">
      <c r="A324" s="391"/>
      <c r="B324" s="419"/>
      <c r="C324" s="419"/>
      <c r="D324" s="419"/>
      <c r="E324" s="419"/>
      <c r="F324" s="419"/>
      <c r="G324" s="419"/>
      <c r="H324" s="391"/>
      <c r="I324" s="391"/>
      <c r="J324" s="310"/>
    </row>
    <row r="325" spans="1:10" ht="50.25" customHeight="1" x14ac:dyDescent="0.2">
      <c r="A325" s="391"/>
      <c r="B325" s="419"/>
      <c r="C325" s="419"/>
      <c r="D325" s="419"/>
      <c r="E325" s="419"/>
      <c r="F325" s="419"/>
      <c r="G325" s="419"/>
      <c r="H325" s="391"/>
      <c r="I325" s="391"/>
      <c r="J325" s="310"/>
    </row>
    <row r="326" spans="1:10" ht="50.25" customHeight="1" x14ac:dyDescent="0.2">
      <c r="A326" s="391"/>
      <c r="B326" s="419"/>
      <c r="C326" s="419"/>
      <c r="D326" s="419"/>
      <c r="E326" s="419"/>
      <c r="F326" s="419"/>
      <c r="G326" s="419"/>
      <c r="H326" s="391"/>
      <c r="I326" s="391"/>
      <c r="J326" s="310"/>
    </row>
    <row r="327" spans="1:10" ht="50.25" customHeight="1" x14ac:dyDescent="0.2">
      <c r="A327" s="391"/>
      <c r="B327" s="419"/>
      <c r="C327" s="419"/>
      <c r="D327" s="419"/>
      <c r="E327" s="419"/>
      <c r="F327" s="419"/>
      <c r="G327" s="419"/>
      <c r="H327" s="391"/>
      <c r="I327" s="391"/>
      <c r="J327" s="310"/>
    </row>
    <row r="328" spans="1:10" ht="50.25" customHeight="1" x14ac:dyDescent="0.2">
      <c r="A328" s="391"/>
      <c r="B328" s="419"/>
      <c r="C328" s="419"/>
      <c r="D328" s="419"/>
      <c r="E328" s="419"/>
      <c r="F328" s="419"/>
      <c r="G328" s="419"/>
      <c r="H328" s="391"/>
      <c r="I328" s="391"/>
      <c r="J328" s="310"/>
    </row>
    <row r="329" spans="1:10" ht="50.25" customHeight="1" x14ac:dyDescent="0.2">
      <c r="A329" s="391"/>
      <c r="B329" s="419"/>
      <c r="C329" s="419"/>
      <c r="D329" s="419"/>
      <c r="E329" s="419"/>
      <c r="F329" s="419"/>
      <c r="G329" s="419"/>
      <c r="H329" s="391"/>
      <c r="I329" s="391"/>
      <c r="J329" s="310"/>
    </row>
    <row r="330" spans="1:10" ht="50.25" customHeight="1" x14ac:dyDescent="0.2">
      <c r="A330" s="391"/>
      <c r="B330" s="419"/>
      <c r="C330" s="419"/>
      <c r="D330" s="419"/>
      <c r="E330" s="419"/>
      <c r="F330" s="419"/>
      <c r="G330" s="419"/>
      <c r="H330" s="391"/>
      <c r="I330" s="391"/>
      <c r="J330" s="310"/>
    </row>
    <row r="331" spans="1:10" ht="50.25" customHeight="1" x14ac:dyDescent="0.2">
      <c r="A331" s="391"/>
      <c r="B331" s="419"/>
      <c r="C331" s="419"/>
      <c r="D331" s="419"/>
      <c r="E331" s="419"/>
      <c r="F331" s="419"/>
      <c r="G331" s="419"/>
      <c r="H331" s="391"/>
      <c r="I331" s="391"/>
      <c r="J331" s="310"/>
    </row>
    <row r="332" spans="1:10" ht="50.25" customHeight="1" x14ac:dyDescent="0.2">
      <c r="A332" s="391"/>
      <c r="B332" s="419"/>
      <c r="C332" s="419"/>
      <c r="D332" s="419"/>
      <c r="E332" s="419"/>
      <c r="F332" s="419"/>
      <c r="G332" s="419"/>
      <c r="H332" s="391"/>
      <c r="I332" s="391"/>
      <c r="J332" s="310"/>
    </row>
    <row r="333" spans="1:10" ht="50.25" customHeight="1" x14ac:dyDescent="0.2">
      <c r="A333" s="391"/>
      <c r="B333" s="419"/>
      <c r="C333" s="419"/>
      <c r="D333" s="419"/>
      <c r="E333" s="419"/>
      <c r="F333" s="419"/>
      <c r="G333" s="419"/>
      <c r="H333" s="391"/>
      <c r="I333" s="391"/>
      <c r="J333" s="310"/>
    </row>
    <row r="334" spans="1:10" ht="50.25" customHeight="1" x14ac:dyDescent="0.2">
      <c r="A334" s="391"/>
      <c r="B334" s="419"/>
      <c r="C334" s="419"/>
      <c r="D334" s="419"/>
      <c r="E334" s="419"/>
      <c r="F334" s="419"/>
      <c r="G334" s="419"/>
      <c r="H334" s="391"/>
      <c r="I334" s="391"/>
      <c r="J334" s="310"/>
    </row>
    <row r="335" spans="1:10" ht="50.25" customHeight="1" x14ac:dyDescent="0.2">
      <c r="A335" s="391"/>
      <c r="B335" s="419"/>
      <c r="C335" s="419"/>
      <c r="D335" s="419"/>
      <c r="E335" s="419"/>
      <c r="F335" s="419"/>
      <c r="G335" s="419"/>
      <c r="H335" s="391"/>
      <c r="I335" s="391"/>
      <c r="J335" s="310"/>
    </row>
    <row r="336" spans="1:10" ht="50.25" customHeight="1" x14ac:dyDescent="0.2">
      <c r="A336" s="391"/>
      <c r="B336" s="419"/>
      <c r="C336" s="419"/>
      <c r="D336" s="419"/>
      <c r="E336" s="419"/>
      <c r="F336" s="419"/>
      <c r="G336" s="419"/>
      <c r="H336" s="391"/>
      <c r="I336" s="391"/>
      <c r="J336" s="310"/>
    </row>
    <row r="337" spans="1:10" ht="50.25" customHeight="1" x14ac:dyDescent="0.2">
      <c r="A337" s="391"/>
      <c r="B337" s="419"/>
      <c r="C337" s="419"/>
      <c r="D337" s="419"/>
      <c r="E337" s="419"/>
      <c r="F337" s="419"/>
      <c r="G337" s="419"/>
      <c r="H337" s="391"/>
      <c r="I337" s="391"/>
      <c r="J337" s="310"/>
    </row>
    <row r="338" spans="1:10" ht="50.25" customHeight="1" x14ac:dyDescent="0.2">
      <c r="A338" s="391"/>
      <c r="B338" s="419"/>
      <c r="C338" s="419"/>
      <c r="D338" s="419"/>
      <c r="E338" s="419"/>
      <c r="F338" s="419"/>
      <c r="G338" s="419"/>
      <c r="H338" s="391"/>
      <c r="I338" s="391"/>
      <c r="J338" s="310"/>
    </row>
    <row r="339" spans="1:10" ht="50.25" customHeight="1" x14ac:dyDescent="0.2">
      <c r="A339" s="391"/>
      <c r="B339" s="419"/>
      <c r="C339" s="419"/>
      <c r="D339" s="419"/>
      <c r="E339" s="419"/>
      <c r="F339" s="419"/>
      <c r="G339" s="419"/>
      <c r="H339" s="391"/>
      <c r="I339" s="391"/>
      <c r="J339" s="310"/>
    </row>
    <row r="340" spans="1:10" ht="50.25" customHeight="1" x14ac:dyDescent="0.2">
      <c r="A340" s="391"/>
      <c r="B340" s="419"/>
      <c r="C340" s="419"/>
      <c r="D340" s="419"/>
      <c r="E340" s="419"/>
      <c r="F340" s="419"/>
      <c r="G340" s="419"/>
      <c r="H340" s="391"/>
      <c r="I340" s="391"/>
      <c r="J340" s="310"/>
    </row>
    <row r="341" spans="1:10" ht="50.25" customHeight="1" x14ac:dyDescent="0.2">
      <c r="A341" s="391"/>
      <c r="B341" s="419"/>
      <c r="C341" s="419"/>
      <c r="D341" s="419"/>
      <c r="E341" s="419"/>
      <c r="F341" s="419"/>
      <c r="G341" s="419"/>
      <c r="H341" s="391"/>
      <c r="I341" s="391"/>
      <c r="J341" s="310"/>
    </row>
    <row r="342" spans="1:10" ht="50.25" customHeight="1" x14ac:dyDescent="0.2">
      <c r="A342" s="391"/>
      <c r="B342" s="419"/>
      <c r="C342" s="419"/>
      <c r="D342" s="419"/>
      <c r="E342" s="419"/>
      <c r="F342" s="419"/>
      <c r="G342" s="419"/>
      <c r="H342" s="391"/>
      <c r="I342" s="391"/>
      <c r="J342" s="310"/>
    </row>
    <row r="343" spans="1:10" ht="50.25" customHeight="1" x14ac:dyDescent="0.2">
      <c r="A343" s="391"/>
      <c r="B343" s="419"/>
      <c r="C343" s="419"/>
      <c r="D343" s="419"/>
      <c r="E343" s="419"/>
      <c r="F343" s="419"/>
      <c r="G343" s="419"/>
      <c r="H343" s="391"/>
      <c r="I343" s="391"/>
      <c r="J343" s="310"/>
    </row>
    <row r="344" spans="1:10" ht="50.25" customHeight="1" x14ac:dyDescent="0.2">
      <c r="A344" s="391"/>
      <c r="B344" s="419"/>
      <c r="C344" s="419"/>
      <c r="D344" s="419"/>
      <c r="E344" s="419"/>
      <c r="F344" s="419"/>
      <c r="G344" s="419"/>
      <c r="H344" s="391"/>
      <c r="I344" s="391"/>
      <c r="J344" s="310"/>
    </row>
    <row r="345" spans="1:10" ht="50.25" customHeight="1" x14ac:dyDescent="0.2">
      <c r="A345" s="391"/>
      <c r="B345" s="419"/>
      <c r="C345" s="419"/>
      <c r="D345" s="419"/>
      <c r="E345" s="419"/>
      <c r="F345" s="419"/>
      <c r="G345" s="419"/>
      <c r="H345" s="391"/>
      <c r="I345" s="391"/>
      <c r="J345" s="310"/>
    </row>
    <row r="346" spans="1:10" ht="50.25" customHeight="1" x14ac:dyDescent="0.2">
      <c r="A346" s="391"/>
      <c r="B346" s="419"/>
      <c r="C346" s="419"/>
      <c r="D346" s="419"/>
      <c r="E346" s="419"/>
      <c r="F346" s="419"/>
      <c r="G346" s="419"/>
      <c r="H346" s="391"/>
      <c r="I346" s="391"/>
      <c r="J346" s="310"/>
    </row>
    <row r="347" spans="1:10" ht="50.25" customHeight="1" x14ac:dyDescent="0.2">
      <c r="A347" s="391"/>
      <c r="B347" s="419"/>
      <c r="C347" s="419"/>
      <c r="D347" s="419"/>
      <c r="E347" s="419"/>
      <c r="F347" s="419"/>
      <c r="G347" s="419"/>
      <c r="H347" s="391"/>
      <c r="I347" s="391"/>
      <c r="J347" s="310"/>
    </row>
    <row r="348" spans="1:10" ht="50.25" customHeight="1" x14ac:dyDescent="0.2">
      <c r="A348" s="391"/>
      <c r="B348" s="419"/>
      <c r="C348" s="419"/>
      <c r="D348" s="419"/>
      <c r="E348" s="419"/>
      <c r="F348" s="419"/>
      <c r="G348" s="419"/>
      <c r="H348" s="391"/>
      <c r="I348" s="391"/>
      <c r="J348" s="310"/>
    </row>
    <row r="349" spans="1:10" ht="50.25" customHeight="1" x14ac:dyDescent="0.2">
      <c r="A349" s="391"/>
      <c r="B349" s="419"/>
      <c r="C349" s="419"/>
      <c r="D349" s="419"/>
      <c r="E349" s="419"/>
      <c r="F349" s="419"/>
      <c r="G349" s="419"/>
      <c r="H349" s="391"/>
      <c r="I349" s="391"/>
      <c r="J349" s="310"/>
    </row>
    <row r="350" spans="1:10" ht="50.25" customHeight="1" x14ac:dyDescent="0.2">
      <c r="A350" s="391"/>
      <c r="B350" s="419"/>
      <c r="C350" s="419"/>
      <c r="D350" s="419"/>
      <c r="E350" s="419"/>
      <c r="F350" s="419"/>
      <c r="G350" s="419"/>
      <c r="H350" s="391"/>
      <c r="I350" s="391"/>
      <c r="J350" s="310"/>
    </row>
    <row r="351" spans="1:10" ht="50.25" customHeight="1" x14ac:dyDescent="0.2">
      <c r="A351" s="391"/>
      <c r="B351" s="419"/>
      <c r="C351" s="419"/>
      <c r="D351" s="419"/>
      <c r="E351" s="419"/>
      <c r="F351" s="419"/>
      <c r="G351" s="419"/>
      <c r="H351" s="391"/>
      <c r="I351" s="391"/>
      <c r="J351" s="310"/>
    </row>
    <row r="352" spans="1:10" ht="50.25" customHeight="1" x14ac:dyDescent="0.2">
      <c r="A352" s="391"/>
      <c r="B352" s="419"/>
      <c r="C352" s="419"/>
      <c r="D352" s="419"/>
      <c r="E352" s="419"/>
      <c r="F352" s="419"/>
      <c r="G352" s="419"/>
      <c r="H352" s="391"/>
      <c r="I352" s="391"/>
      <c r="J352" s="310"/>
    </row>
    <row r="353" spans="1:10" ht="50.25" customHeight="1" x14ac:dyDescent="0.2">
      <c r="A353" s="391"/>
      <c r="B353" s="419"/>
      <c r="C353" s="419"/>
      <c r="D353" s="419"/>
      <c r="E353" s="419"/>
      <c r="F353" s="419"/>
      <c r="G353" s="419"/>
      <c r="H353" s="391"/>
      <c r="I353" s="391"/>
      <c r="J353" s="310"/>
    </row>
    <row r="354" spans="1:10" ht="50.25" customHeight="1" x14ac:dyDescent="0.2">
      <c r="A354" s="391"/>
      <c r="B354" s="419"/>
      <c r="C354" s="419"/>
      <c r="D354" s="419"/>
      <c r="E354" s="419"/>
      <c r="F354" s="419"/>
      <c r="G354" s="419"/>
      <c r="H354" s="391"/>
      <c r="I354" s="391"/>
      <c r="J354" s="310"/>
    </row>
    <row r="355" spans="1:10" ht="50.25" customHeight="1" x14ac:dyDescent="0.2">
      <c r="A355" s="391"/>
      <c r="B355" s="419"/>
      <c r="C355" s="419"/>
      <c r="D355" s="419"/>
      <c r="E355" s="419"/>
      <c r="F355" s="419"/>
      <c r="G355" s="419"/>
      <c r="H355" s="391"/>
      <c r="I355" s="391"/>
      <c r="J355" s="310"/>
    </row>
    <row r="356" spans="1:10" ht="50.25" customHeight="1" x14ac:dyDescent="0.2">
      <c r="A356" s="391"/>
      <c r="B356" s="419"/>
      <c r="C356" s="419"/>
      <c r="D356" s="419"/>
      <c r="E356" s="419"/>
      <c r="F356" s="419"/>
      <c r="G356" s="419"/>
      <c r="H356" s="391"/>
      <c r="I356" s="391"/>
      <c r="J356" s="310"/>
    </row>
    <row r="357" spans="1:10" ht="50.25" customHeight="1" x14ac:dyDescent="0.2">
      <c r="A357" s="391"/>
      <c r="B357" s="419"/>
      <c r="C357" s="419"/>
      <c r="D357" s="419"/>
      <c r="E357" s="419"/>
      <c r="F357" s="419"/>
      <c r="G357" s="419"/>
      <c r="H357" s="391"/>
      <c r="I357" s="391"/>
      <c r="J357" s="310"/>
    </row>
    <row r="358" spans="1:10" ht="50.25" customHeight="1" x14ac:dyDescent="0.2">
      <c r="A358" s="391"/>
      <c r="B358" s="419"/>
      <c r="C358" s="419"/>
      <c r="D358" s="419"/>
      <c r="E358" s="419"/>
      <c r="F358" s="419"/>
      <c r="G358" s="419"/>
      <c r="H358" s="391"/>
      <c r="I358" s="391"/>
      <c r="J358" s="310"/>
    </row>
    <row r="359" spans="1:10" ht="50.25" customHeight="1" x14ac:dyDescent="0.2">
      <c r="A359" s="391"/>
      <c r="B359" s="419"/>
      <c r="C359" s="419"/>
      <c r="D359" s="419"/>
      <c r="E359" s="419"/>
      <c r="F359" s="419"/>
      <c r="G359" s="419"/>
      <c r="H359" s="391"/>
      <c r="I359" s="391"/>
      <c r="J359" s="310"/>
    </row>
    <row r="360" spans="1:10" ht="50.25" customHeight="1" x14ac:dyDescent="0.2">
      <c r="A360" s="391"/>
      <c r="B360" s="419"/>
      <c r="C360" s="419"/>
      <c r="D360" s="419"/>
      <c r="E360" s="419"/>
      <c r="F360" s="419"/>
      <c r="G360" s="419"/>
      <c r="H360" s="391"/>
      <c r="I360" s="391"/>
      <c r="J360" s="310"/>
    </row>
    <row r="361" spans="1:10" ht="50.25" customHeight="1" x14ac:dyDescent="0.2">
      <c r="A361" s="391"/>
      <c r="B361" s="419"/>
      <c r="C361" s="419"/>
      <c r="D361" s="419"/>
      <c r="E361" s="419"/>
      <c r="F361" s="419"/>
      <c r="G361" s="419"/>
      <c r="H361" s="391"/>
      <c r="I361" s="391"/>
      <c r="J361" s="310"/>
    </row>
    <row r="362" spans="1:10" ht="50.25" customHeight="1" x14ac:dyDescent="0.2">
      <c r="A362" s="391"/>
      <c r="B362" s="419"/>
      <c r="C362" s="419"/>
      <c r="D362" s="419"/>
      <c r="E362" s="419"/>
      <c r="F362" s="419"/>
      <c r="G362" s="419"/>
      <c r="H362" s="391"/>
      <c r="I362" s="391"/>
      <c r="J362" s="310"/>
    </row>
    <row r="363" spans="1:10" ht="50.25" customHeight="1" x14ac:dyDescent="0.2">
      <c r="A363" s="391"/>
      <c r="B363" s="419"/>
      <c r="C363" s="419"/>
      <c r="D363" s="419"/>
      <c r="E363" s="419"/>
      <c r="F363" s="419"/>
      <c r="G363" s="419"/>
      <c r="H363" s="391"/>
      <c r="I363" s="391"/>
      <c r="J363" s="310"/>
    </row>
    <row r="364" spans="1:10" ht="50.25" customHeight="1" x14ac:dyDescent="0.2">
      <c r="A364" s="391"/>
      <c r="B364" s="419"/>
      <c r="C364" s="419"/>
      <c r="D364" s="419"/>
      <c r="E364" s="419"/>
      <c r="F364" s="419"/>
      <c r="G364" s="419"/>
      <c r="H364" s="391"/>
      <c r="I364" s="391"/>
      <c r="J364" s="310"/>
    </row>
    <row r="365" spans="1:10" ht="50.25" customHeight="1" x14ac:dyDescent="0.2">
      <c r="A365" s="391"/>
      <c r="B365" s="419"/>
      <c r="C365" s="419"/>
      <c r="D365" s="419"/>
      <c r="E365" s="419"/>
      <c r="F365" s="419"/>
      <c r="G365" s="419"/>
      <c r="H365" s="391"/>
      <c r="I365" s="391"/>
      <c r="J365" s="310"/>
    </row>
    <row r="366" spans="1:10" ht="50.25" customHeight="1" x14ac:dyDescent="0.2">
      <c r="A366" s="391"/>
      <c r="B366" s="419"/>
      <c r="C366" s="419"/>
      <c r="D366" s="419"/>
      <c r="E366" s="419"/>
      <c r="F366" s="419"/>
      <c r="G366" s="419"/>
      <c r="H366" s="391"/>
      <c r="I366" s="391"/>
      <c r="J366" s="310"/>
    </row>
    <row r="367" spans="1:10" ht="50.25" customHeight="1" x14ac:dyDescent="0.2">
      <c r="A367" s="391"/>
      <c r="B367" s="419"/>
      <c r="C367" s="419"/>
      <c r="D367" s="419"/>
      <c r="E367" s="419"/>
      <c r="F367" s="419"/>
      <c r="G367" s="419"/>
      <c r="H367" s="391"/>
      <c r="I367" s="391"/>
      <c r="J367" s="310"/>
    </row>
    <row r="368" spans="1:10" ht="50.25" customHeight="1" x14ac:dyDescent="0.2">
      <c r="A368" s="391"/>
      <c r="B368" s="419"/>
      <c r="C368" s="419"/>
      <c r="D368" s="419"/>
      <c r="E368" s="419"/>
      <c r="F368" s="419"/>
      <c r="G368" s="419"/>
      <c r="H368" s="391"/>
      <c r="I368" s="391"/>
      <c r="J368" s="310"/>
    </row>
    <row r="369" spans="1:10" ht="50.25" customHeight="1" x14ac:dyDescent="0.2">
      <c r="A369" s="391"/>
      <c r="B369" s="419"/>
      <c r="C369" s="419"/>
      <c r="D369" s="419"/>
      <c r="E369" s="419"/>
      <c r="F369" s="419"/>
      <c r="G369" s="419"/>
      <c r="H369" s="391"/>
      <c r="I369" s="391"/>
      <c r="J369" s="310"/>
    </row>
    <row r="370" spans="1:10" ht="50.25" customHeight="1" x14ac:dyDescent="0.2">
      <c r="A370" s="391"/>
      <c r="B370" s="419"/>
      <c r="C370" s="419"/>
      <c r="D370" s="419"/>
      <c r="E370" s="419"/>
      <c r="F370" s="419"/>
      <c r="G370" s="419"/>
      <c r="H370" s="391"/>
      <c r="I370" s="391"/>
      <c r="J370" s="310"/>
    </row>
    <row r="371" spans="1:10" ht="50.25" customHeight="1" x14ac:dyDescent="0.2">
      <c r="A371" s="391"/>
      <c r="B371" s="419"/>
      <c r="C371" s="419"/>
      <c r="D371" s="419"/>
      <c r="E371" s="419"/>
      <c r="F371" s="419"/>
      <c r="G371" s="419"/>
      <c r="H371" s="391"/>
      <c r="I371" s="391"/>
      <c r="J371" s="310"/>
    </row>
    <row r="372" spans="1:10" ht="50.25" customHeight="1" x14ac:dyDescent="0.2">
      <c r="A372" s="391"/>
      <c r="B372" s="419"/>
      <c r="C372" s="419"/>
      <c r="D372" s="419"/>
      <c r="E372" s="419"/>
      <c r="F372" s="419"/>
      <c r="G372" s="419"/>
      <c r="H372" s="391"/>
      <c r="I372" s="391"/>
      <c r="J372" s="310"/>
    </row>
    <row r="373" spans="1:10" ht="50.25" customHeight="1" x14ac:dyDescent="0.2">
      <c r="A373" s="391"/>
      <c r="B373" s="419"/>
      <c r="C373" s="419"/>
      <c r="D373" s="419"/>
      <c r="E373" s="419"/>
      <c r="F373" s="419"/>
      <c r="G373" s="419"/>
      <c r="H373" s="391"/>
      <c r="I373" s="391"/>
      <c r="J373" s="310"/>
    </row>
    <row r="374" spans="1:10" ht="50.25" customHeight="1" x14ac:dyDescent="0.2">
      <c r="A374" s="391"/>
      <c r="B374" s="419"/>
      <c r="C374" s="419"/>
      <c r="D374" s="419"/>
      <c r="E374" s="419"/>
      <c r="F374" s="419"/>
      <c r="G374" s="419"/>
      <c r="H374" s="391"/>
      <c r="I374" s="391"/>
      <c r="J374" s="310"/>
    </row>
    <row r="375" spans="1:10" ht="50.25" customHeight="1" x14ac:dyDescent="0.2">
      <c r="A375" s="391"/>
      <c r="B375" s="419"/>
      <c r="C375" s="419"/>
      <c r="D375" s="419"/>
      <c r="E375" s="419"/>
      <c r="F375" s="419"/>
      <c r="G375" s="419"/>
      <c r="H375" s="391"/>
      <c r="I375" s="391"/>
      <c r="J375" s="310"/>
    </row>
    <row r="376" spans="1:10" ht="50.25" customHeight="1" x14ac:dyDescent="0.2">
      <c r="A376" s="391"/>
      <c r="B376" s="419"/>
      <c r="C376" s="419"/>
      <c r="D376" s="419"/>
      <c r="E376" s="419"/>
      <c r="F376" s="419"/>
      <c r="G376" s="419"/>
      <c r="H376" s="391"/>
      <c r="I376" s="391"/>
      <c r="J376" s="310"/>
    </row>
    <row r="377" spans="1:10" ht="50.25" customHeight="1" x14ac:dyDescent="0.2">
      <c r="A377" s="391"/>
      <c r="B377" s="419"/>
      <c r="C377" s="419"/>
      <c r="D377" s="419"/>
      <c r="E377" s="419"/>
      <c r="F377" s="419"/>
      <c r="G377" s="419"/>
      <c r="H377" s="391"/>
      <c r="I377" s="391"/>
      <c r="J377" s="310"/>
    </row>
    <row r="378" spans="1:10" ht="50.25" customHeight="1" x14ac:dyDescent="0.2">
      <c r="A378" s="391"/>
      <c r="B378" s="419"/>
      <c r="C378" s="419"/>
      <c r="D378" s="419"/>
      <c r="E378" s="419"/>
      <c r="F378" s="419"/>
      <c r="G378" s="419"/>
      <c r="H378" s="391"/>
      <c r="I378" s="391"/>
      <c r="J378" s="310"/>
    </row>
    <row r="379" spans="1:10" ht="50.25" customHeight="1" x14ac:dyDescent="0.2">
      <c r="A379" s="391"/>
      <c r="B379" s="419"/>
      <c r="C379" s="419"/>
      <c r="D379" s="419"/>
      <c r="E379" s="419"/>
      <c r="F379" s="419"/>
      <c r="G379" s="419"/>
      <c r="H379" s="391"/>
      <c r="I379" s="391"/>
      <c r="J379" s="310"/>
    </row>
    <row r="380" spans="1:10" ht="50.25" customHeight="1" x14ac:dyDescent="0.2">
      <c r="A380" s="391"/>
      <c r="B380" s="419"/>
      <c r="C380" s="419"/>
      <c r="D380" s="419"/>
      <c r="E380" s="419"/>
      <c r="F380" s="419"/>
      <c r="G380" s="419"/>
      <c r="H380" s="391"/>
      <c r="I380" s="391"/>
      <c r="J380" s="310"/>
    </row>
    <row r="381" spans="1:10" ht="50.25" customHeight="1" x14ac:dyDescent="0.2">
      <c r="A381" s="391"/>
      <c r="B381" s="419"/>
      <c r="C381" s="419"/>
      <c r="D381" s="419"/>
      <c r="E381" s="419"/>
      <c r="F381" s="419"/>
      <c r="G381" s="419"/>
      <c r="H381" s="391"/>
      <c r="I381" s="391"/>
      <c r="J381" s="310"/>
    </row>
    <row r="382" spans="1:10" ht="50.25" customHeight="1" x14ac:dyDescent="0.2">
      <c r="A382" s="391"/>
      <c r="B382" s="419"/>
      <c r="C382" s="419"/>
      <c r="D382" s="419"/>
      <c r="E382" s="419"/>
      <c r="F382" s="419"/>
      <c r="G382" s="419"/>
      <c r="H382" s="391"/>
      <c r="I382" s="391"/>
      <c r="J382" s="310"/>
    </row>
    <row r="383" spans="1:10" ht="50.25" customHeight="1" x14ac:dyDescent="0.2">
      <c r="A383" s="391"/>
      <c r="B383" s="419"/>
      <c r="C383" s="419"/>
      <c r="D383" s="419"/>
      <c r="E383" s="419"/>
      <c r="F383" s="419"/>
      <c r="G383" s="419"/>
      <c r="H383" s="391"/>
      <c r="I383" s="391"/>
      <c r="J383" s="310"/>
    </row>
    <row r="384" spans="1:10" ht="50.25" customHeight="1" x14ac:dyDescent="0.2">
      <c r="A384" s="391"/>
      <c r="B384" s="419"/>
      <c r="C384" s="419"/>
      <c r="D384" s="419"/>
      <c r="E384" s="419"/>
      <c r="F384" s="419"/>
      <c r="G384" s="419"/>
      <c r="H384" s="391"/>
      <c r="I384" s="391"/>
      <c r="J384" s="310"/>
    </row>
    <row r="385" spans="1:10" ht="50.25" customHeight="1" x14ac:dyDescent="0.2">
      <c r="A385" s="391"/>
      <c r="B385" s="419"/>
      <c r="C385" s="419"/>
      <c r="D385" s="419"/>
      <c r="E385" s="419"/>
      <c r="F385" s="419"/>
      <c r="G385" s="419"/>
      <c r="H385" s="391"/>
      <c r="I385" s="391"/>
      <c r="J385" s="310"/>
    </row>
    <row r="386" spans="1:10" ht="50.25" customHeight="1" x14ac:dyDescent="0.2">
      <c r="A386" s="391"/>
      <c r="B386" s="419"/>
      <c r="C386" s="419"/>
      <c r="D386" s="419"/>
      <c r="E386" s="419"/>
      <c r="F386" s="419"/>
      <c r="G386" s="419"/>
      <c r="H386" s="391"/>
      <c r="I386" s="391"/>
      <c r="J386" s="310"/>
    </row>
    <row r="387" spans="1:10" ht="50.25" customHeight="1" x14ac:dyDescent="0.2">
      <c r="A387" s="391"/>
      <c r="B387" s="419"/>
      <c r="C387" s="419"/>
      <c r="D387" s="419"/>
      <c r="E387" s="419"/>
      <c r="F387" s="419"/>
      <c r="G387" s="419"/>
      <c r="H387" s="391"/>
      <c r="I387" s="391"/>
      <c r="J387" s="310"/>
    </row>
    <row r="388" spans="1:10" ht="50.25" customHeight="1" x14ac:dyDescent="0.2">
      <c r="A388" s="391"/>
      <c r="B388" s="419"/>
      <c r="C388" s="419"/>
      <c r="D388" s="419"/>
      <c r="E388" s="419"/>
      <c r="F388" s="419"/>
      <c r="G388" s="419"/>
      <c r="H388" s="391"/>
      <c r="I388" s="391"/>
      <c r="J388" s="310"/>
    </row>
    <row r="389" spans="1:10" ht="50.25" customHeight="1" x14ac:dyDescent="0.2">
      <c r="A389" s="391"/>
      <c r="B389" s="419"/>
      <c r="C389" s="419"/>
      <c r="D389" s="419"/>
      <c r="E389" s="419"/>
      <c r="F389" s="419"/>
      <c r="G389" s="419"/>
      <c r="H389" s="391"/>
      <c r="I389" s="391"/>
      <c r="J389" s="310"/>
    </row>
    <row r="390" spans="1:10" ht="50.25" customHeight="1" x14ac:dyDescent="0.2">
      <c r="A390" s="391"/>
      <c r="B390" s="419"/>
      <c r="C390" s="419"/>
      <c r="D390" s="419"/>
      <c r="E390" s="419"/>
      <c r="F390" s="419"/>
      <c r="G390" s="419"/>
      <c r="H390" s="391"/>
      <c r="I390" s="391"/>
      <c r="J390" s="310"/>
    </row>
    <row r="391" spans="1:10" ht="50.25" customHeight="1" x14ac:dyDescent="0.2">
      <c r="A391" s="391"/>
      <c r="B391" s="419"/>
      <c r="C391" s="419"/>
      <c r="D391" s="419"/>
      <c r="E391" s="419"/>
      <c r="F391" s="419"/>
      <c r="G391" s="419"/>
      <c r="H391" s="391"/>
      <c r="I391" s="391"/>
      <c r="J391" s="310"/>
    </row>
    <row r="392" spans="1:10" ht="50.25" customHeight="1" x14ac:dyDescent="0.2">
      <c r="A392" s="391"/>
      <c r="B392" s="419"/>
      <c r="C392" s="419"/>
      <c r="D392" s="419"/>
      <c r="E392" s="419"/>
      <c r="F392" s="419"/>
      <c r="G392" s="419"/>
      <c r="H392" s="391"/>
      <c r="I392" s="391"/>
      <c r="J392" s="310"/>
    </row>
    <row r="393" spans="1:10" ht="50.25" customHeight="1" x14ac:dyDescent="0.2">
      <c r="A393" s="391"/>
      <c r="B393" s="419"/>
      <c r="C393" s="419"/>
      <c r="D393" s="419"/>
      <c r="E393" s="419"/>
      <c r="F393" s="419"/>
      <c r="G393" s="419"/>
      <c r="H393" s="391"/>
      <c r="I393" s="391"/>
      <c r="J393" s="310"/>
    </row>
    <row r="394" spans="1:10" ht="50.25" customHeight="1" x14ac:dyDescent="0.2">
      <c r="A394" s="391"/>
      <c r="B394" s="419"/>
      <c r="C394" s="419"/>
      <c r="D394" s="419"/>
      <c r="E394" s="419"/>
      <c r="F394" s="419"/>
      <c r="G394" s="419"/>
      <c r="H394" s="391"/>
      <c r="I394" s="391"/>
      <c r="J394" s="310"/>
    </row>
    <row r="395" spans="1:10" ht="50.25" customHeight="1" x14ac:dyDescent="0.2">
      <c r="A395" s="391"/>
      <c r="B395" s="419"/>
      <c r="C395" s="419"/>
      <c r="D395" s="419"/>
      <c r="E395" s="419"/>
      <c r="F395" s="419"/>
      <c r="G395" s="419"/>
      <c r="H395" s="391"/>
      <c r="I395" s="391"/>
      <c r="J395" s="310"/>
    </row>
    <row r="396" spans="1:10" ht="50.25" customHeight="1" x14ac:dyDescent="0.2">
      <c r="A396" s="391"/>
      <c r="B396" s="419"/>
      <c r="C396" s="419"/>
      <c r="D396" s="419"/>
      <c r="E396" s="419"/>
      <c r="F396" s="419"/>
      <c r="G396" s="419"/>
      <c r="H396" s="391"/>
      <c r="I396" s="391"/>
      <c r="J396" s="310"/>
    </row>
    <row r="397" spans="1:10" ht="50.25" customHeight="1" x14ac:dyDescent="0.2">
      <c r="A397" s="391"/>
      <c r="B397" s="419"/>
      <c r="C397" s="419"/>
      <c r="D397" s="419"/>
      <c r="E397" s="419"/>
      <c r="F397" s="419"/>
      <c r="G397" s="419"/>
      <c r="H397" s="391"/>
      <c r="I397" s="391"/>
      <c r="J397" s="310"/>
    </row>
    <row r="398" spans="1:10" ht="50.25" customHeight="1" x14ac:dyDescent="0.2">
      <c r="A398" s="391"/>
      <c r="B398" s="419"/>
      <c r="C398" s="419"/>
      <c r="D398" s="419"/>
      <c r="E398" s="419"/>
      <c r="F398" s="419"/>
      <c r="G398" s="419"/>
      <c r="H398" s="391"/>
      <c r="I398" s="391"/>
      <c r="J398" s="310"/>
    </row>
    <row r="399" spans="1:10" ht="50.25" customHeight="1" x14ac:dyDescent="0.2">
      <c r="A399" s="391"/>
      <c r="B399" s="419"/>
      <c r="C399" s="419"/>
      <c r="D399" s="419"/>
      <c r="E399" s="419"/>
      <c r="F399" s="419"/>
      <c r="G399" s="419"/>
      <c r="H399" s="391"/>
      <c r="I399" s="391"/>
      <c r="J399" s="310"/>
    </row>
    <row r="400" spans="1:10" ht="50.25" customHeight="1" x14ac:dyDescent="0.2">
      <c r="A400" s="391"/>
      <c r="B400" s="419"/>
      <c r="C400" s="419"/>
      <c r="D400" s="419"/>
      <c r="E400" s="419"/>
      <c r="F400" s="419"/>
      <c r="G400" s="419"/>
      <c r="H400" s="391"/>
      <c r="I400" s="391"/>
      <c r="J400" s="310"/>
    </row>
    <row r="401" spans="1:10" ht="50.25" customHeight="1" x14ac:dyDescent="0.2">
      <c r="A401" s="391"/>
      <c r="B401" s="419"/>
      <c r="C401" s="419"/>
      <c r="D401" s="419"/>
      <c r="E401" s="419"/>
      <c r="F401" s="419"/>
      <c r="G401" s="419"/>
      <c r="H401" s="391"/>
      <c r="I401" s="391"/>
      <c r="J401" s="310"/>
    </row>
    <row r="402" spans="1:10" ht="50.25" customHeight="1" x14ac:dyDescent="0.2">
      <c r="A402" s="391"/>
      <c r="B402" s="419"/>
      <c r="C402" s="419"/>
      <c r="D402" s="419"/>
      <c r="E402" s="419"/>
      <c r="F402" s="419"/>
      <c r="G402" s="419"/>
      <c r="H402" s="391"/>
      <c r="I402" s="391"/>
      <c r="J402" s="310"/>
    </row>
    <row r="403" spans="1:10" ht="50.25" customHeight="1" x14ac:dyDescent="0.2">
      <c r="A403" s="391"/>
      <c r="B403" s="419"/>
      <c r="C403" s="419"/>
      <c r="D403" s="419"/>
      <c r="E403" s="419"/>
      <c r="F403" s="419"/>
      <c r="G403" s="419"/>
      <c r="H403" s="391"/>
      <c r="I403" s="391"/>
      <c r="J403" s="310"/>
    </row>
    <row r="404" spans="1:10" ht="50.25" customHeight="1" x14ac:dyDescent="0.2">
      <c r="A404" s="391"/>
      <c r="B404" s="419"/>
      <c r="C404" s="419"/>
      <c r="D404" s="419"/>
      <c r="E404" s="419"/>
      <c r="F404" s="419"/>
      <c r="G404" s="419"/>
      <c r="H404" s="391"/>
      <c r="I404" s="391"/>
      <c r="J404" s="310"/>
    </row>
    <row r="405" spans="1:10" ht="50.25" customHeight="1" x14ac:dyDescent="0.2">
      <c r="A405" s="391"/>
      <c r="B405" s="419"/>
      <c r="C405" s="419"/>
      <c r="D405" s="419"/>
      <c r="E405" s="419"/>
      <c r="F405" s="419"/>
      <c r="G405" s="419"/>
      <c r="H405" s="391"/>
      <c r="I405" s="391"/>
      <c r="J405" s="310"/>
    </row>
    <row r="406" spans="1:10" ht="50.25" customHeight="1" x14ac:dyDescent="0.2">
      <c r="A406" s="391"/>
      <c r="B406" s="419"/>
      <c r="C406" s="419"/>
      <c r="D406" s="419"/>
      <c r="E406" s="419"/>
      <c r="F406" s="419"/>
      <c r="G406" s="419"/>
      <c r="H406" s="391"/>
      <c r="I406" s="391"/>
      <c r="J406" s="310"/>
    </row>
    <row r="407" spans="1:10" ht="50.25" customHeight="1" x14ac:dyDescent="0.2">
      <c r="A407" s="391"/>
      <c r="B407" s="419"/>
      <c r="C407" s="419"/>
      <c r="D407" s="419"/>
      <c r="E407" s="419"/>
      <c r="F407" s="419"/>
      <c r="G407" s="419"/>
      <c r="H407" s="391"/>
      <c r="I407" s="391"/>
      <c r="J407" s="310"/>
    </row>
    <row r="408" spans="1:10" ht="50.25" customHeight="1" x14ac:dyDescent="0.2">
      <c r="A408" s="391"/>
      <c r="B408" s="419"/>
      <c r="C408" s="419"/>
      <c r="D408" s="419"/>
      <c r="E408" s="419"/>
      <c r="F408" s="419"/>
      <c r="G408" s="419"/>
      <c r="H408" s="391"/>
      <c r="I408" s="391"/>
      <c r="J408" s="310"/>
    </row>
    <row r="409" spans="1:10" ht="50.25" customHeight="1" x14ac:dyDescent="0.2">
      <c r="A409" s="391"/>
      <c r="B409" s="419"/>
      <c r="C409" s="419"/>
      <c r="D409" s="419"/>
      <c r="E409" s="419"/>
      <c r="F409" s="419"/>
      <c r="G409" s="419"/>
      <c r="H409" s="391"/>
      <c r="I409" s="391"/>
      <c r="J409" s="310"/>
    </row>
    <row r="410" spans="1:10" ht="50.25" customHeight="1" x14ac:dyDescent="0.2">
      <c r="A410" s="391"/>
      <c r="B410" s="419"/>
      <c r="C410" s="419"/>
      <c r="D410" s="419"/>
      <c r="E410" s="419"/>
      <c r="F410" s="419"/>
      <c r="G410" s="419"/>
      <c r="H410" s="391"/>
      <c r="I410" s="391"/>
      <c r="J410" s="310"/>
    </row>
    <row r="411" spans="1:10" ht="50.25" customHeight="1" x14ac:dyDescent="0.2">
      <c r="A411" s="391"/>
      <c r="B411" s="419"/>
      <c r="C411" s="419"/>
      <c r="D411" s="419"/>
      <c r="E411" s="419"/>
      <c r="F411" s="419"/>
      <c r="G411" s="419"/>
      <c r="H411" s="391"/>
      <c r="I411" s="391"/>
      <c r="J411" s="310"/>
    </row>
    <row r="412" spans="1:10" ht="50.25" customHeight="1" x14ac:dyDescent="0.2">
      <c r="A412" s="391"/>
      <c r="B412" s="419"/>
      <c r="C412" s="419"/>
      <c r="D412" s="419"/>
      <c r="E412" s="419"/>
      <c r="F412" s="419"/>
      <c r="G412" s="419"/>
      <c r="H412" s="391"/>
      <c r="I412" s="391"/>
      <c r="J412" s="310"/>
    </row>
    <row r="413" spans="1:10" ht="50.25" customHeight="1" x14ac:dyDescent="0.2">
      <c r="A413" s="391"/>
      <c r="B413" s="419"/>
      <c r="C413" s="419"/>
      <c r="D413" s="419"/>
      <c r="E413" s="419"/>
      <c r="F413" s="419"/>
      <c r="G413" s="419"/>
      <c r="H413" s="391"/>
      <c r="I413" s="391"/>
      <c r="J413" s="310"/>
    </row>
    <row r="414" spans="1:10" ht="50.25" customHeight="1" x14ac:dyDescent="0.2">
      <c r="A414" s="391"/>
      <c r="B414" s="419"/>
      <c r="C414" s="419"/>
      <c r="D414" s="419"/>
      <c r="E414" s="419"/>
      <c r="F414" s="419"/>
      <c r="G414" s="419"/>
      <c r="H414" s="391"/>
      <c r="I414" s="391"/>
      <c r="J414" s="310"/>
    </row>
    <row r="415" spans="1:10" ht="50.25" customHeight="1" x14ac:dyDescent="0.2">
      <c r="A415" s="391"/>
      <c r="B415" s="419"/>
      <c r="C415" s="419"/>
      <c r="D415" s="419"/>
      <c r="E415" s="419"/>
      <c r="F415" s="419"/>
      <c r="G415" s="419"/>
      <c r="H415" s="391"/>
      <c r="I415" s="391"/>
      <c r="J415" s="310"/>
    </row>
    <row r="416" spans="1:10" ht="50.25" customHeight="1" x14ac:dyDescent="0.2">
      <c r="A416" s="391"/>
      <c r="B416" s="419"/>
      <c r="C416" s="419"/>
      <c r="D416" s="419"/>
      <c r="E416" s="419"/>
      <c r="F416" s="419"/>
      <c r="G416" s="419"/>
      <c r="H416" s="391"/>
      <c r="I416" s="391"/>
      <c r="J416" s="310"/>
    </row>
    <row r="417" spans="1:10" ht="50.25" customHeight="1" x14ac:dyDescent="0.2">
      <c r="A417" s="391"/>
      <c r="B417" s="419"/>
      <c r="C417" s="419"/>
      <c r="D417" s="419"/>
      <c r="E417" s="419"/>
      <c r="F417" s="419"/>
      <c r="G417" s="419"/>
      <c r="H417" s="391"/>
      <c r="I417" s="391"/>
      <c r="J417" s="310"/>
    </row>
    <row r="418" spans="1:10" ht="50.25" customHeight="1" x14ac:dyDescent="0.2">
      <c r="A418" s="391"/>
      <c r="B418" s="419"/>
      <c r="C418" s="419"/>
      <c r="D418" s="419"/>
      <c r="E418" s="419"/>
      <c r="F418" s="419"/>
      <c r="G418" s="419"/>
      <c r="H418" s="391"/>
      <c r="I418" s="391"/>
      <c r="J418" s="310"/>
    </row>
    <row r="419" spans="1:10" ht="50.25" customHeight="1" x14ac:dyDescent="0.2">
      <c r="A419" s="391"/>
      <c r="B419" s="419"/>
      <c r="C419" s="419"/>
      <c r="D419" s="419"/>
      <c r="E419" s="419"/>
      <c r="F419" s="419"/>
      <c r="G419" s="419"/>
      <c r="H419" s="391"/>
      <c r="I419" s="391"/>
      <c r="J419" s="310"/>
    </row>
    <row r="420" spans="1:10" ht="50.25" customHeight="1" x14ac:dyDescent="0.2">
      <c r="A420" s="391"/>
      <c r="B420" s="419"/>
      <c r="C420" s="419"/>
      <c r="D420" s="419"/>
      <c r="E420" s="419"/>
      <c r="F420" s="419"/>
      <c r="G420" s="419"/>
      <c r="H420" s="391"/>
      <c r="I420" s="391"/>
      <c r="J420" s="310"/>
    </row>
    <row r="421" spans="1:10" ht="50.25" customHeight="1" x14ac:dyDescent="0.2">
      <c r="A421" s="391"/>
      <c r="B421" s="419"/>
      <c r="C421" s="419"/>
      <c r="D421" s="419"/>
      <c r="E421" s="419"/>
      <c r="F421" s="419"/>
      <c r="G421" s="419"/>
      <c r="H421" s="391"/>
      <c r="I421" s="391"/>
      <c r="J421" s="310"/>
    </row>
    <row r="422" spans="1:10" ht="50.25" customHeight="1" x14ac:dyDescent="0.2">
      <c r="A422" s="391"/>
      <c r="B422" s="419"/>
      <c r="C422" s="419"/>
      <c r="D422" s="419"/>
      <c r="E422" s="419"/>
      <c r="F422" s="419"/>
      <c r="G422" s="419"/>
      <c r="H422" s="391"/>
      <c r="I422" s="391"/>
      <c r="J422" s="310"/>
    </row>
    <row r="423" spans="1:10" ht="50.25" customHeight="1" x14ac:dyDescent="0.2">
      <c r="A423" s="391"/>
      <c r="B423" s="419"/>
      <c r="C423" s="419"/>
      <c r="D423" s="419"/>
      <c r="E423" s="419"/>
      <c r="F423" s="419"/>
      <c r="G423" s="419"/>
      <c r="H423" s="391"/>
      <c r="I423" s="391"/>
      <c r="J423" s="310"/>
    </row>
    <row r="424" spans="1:10" ht="50.25" customHeight="1" x14ac:dyDescent="0.2">
      <c r="A424" s="391"/>
      <c r="B424" s="419"/>
      <c r="C424" s="419"/>
      <c r="D424" s="419"/>
      <c r="E424" s="419"/>
      <c r="F424" s="419"/>
      <c r="G424" s="419"/>
      <c r="H424" s="391"/>
      <c r="I424" s="391"/>
      <c r="J424" s="310"/>
    </row>
    <row r="425" spans="1:10" ht="50.25" customHeight="1" x14ac:dyDescent="0.2">
      <c r="A425" s="391"/>
      <c r="B425" s="419"/>
      <c r="C425" s="419"/>
      <c r="D425" s="419"/>
      <c r="E425" s="419"/>
      <c r="F425" s="419"/>
      <c r="G425" s="419"/>
      <c r="H425" s="391"/>
      <c r="I425" s="391"/>
      <c r="J425" s="310"/>
    </row>
    <row r="426" spans="1:10" ht="50.25" customHeight="1" x14ac:dyDescent="0.2">
      <c r="A426" s="391"/>
      <c r="B426" s="419"/>
      <c r="C426" s="419"/>
      <c r="D426" s="419"/>
      <c r="E426" s="419"/>
      <c r="F426" s="419"/>
      <c r="G426" s="419"/>
      <c r="H426" s="391"/>
      <c r="I426" s="391"/>
      <c r="J426" s="310"/>
    </row>
    <row r="427" spans="1:10" ht="50.25" customHeight="1" x14ac:dyDescent="0.2">
      <c r="A427" s="391"/>
      <c r="B427" s="419"/>
      <c r="C427" s="419"/>
      <c r="D427" s="419"/>
      <c r="E427" s="419"/>
      <c r="F427" s="419"/>
      <c r="G427" s="419"/>
      <c r="H427" s="391"/>
      <c r="I427" s="391"/>
      <c r="J427" s="310"/>
    </row>
    <row r="428" spans="1:10" ht="50.25" customHeight="1" x14ac:dyDescent="0.2">
      <c r="A428" s="391"/>
      <c r="B428" s="419"/>
      <c r="C428" s="419"/>
      <c r="D428" s="419"/>
      <c r="E428" s="419"/>
      <c r="F428" s="419"/>
      <c r="G428" s="419"/>
      <c r="H428" s="391"/>
      <c r="I428" s="391"/>
      <c r="J428" s="310"/>
    </row>
    <row r="429" spans="1:10" ht="50.25" customHeight="1" x14ac:dyDescent="0.2">
      <c r="A429" s="391"/>
      <c r="B429" s="419"/>
      <c r="C429" s="419"/>
      <c r="D429" s="419"/>
      <c r="E429" s="419"/>
      <c r="F429" s="419"/>
      <c r="G429" s="419"/>
      <c r="H429" s="391"/>
      <c r="I429" s="391"/>
      <c r="J429" s="310"/>
    </row>
    <row r="430" spans="1:10" ht="50.25" customHeight="1" x14ac:dyDescent="0.2">
      <c r="A430" s="391"/>
      <c r="B430" s="419"/>
      <c r="C430" s="419"/>
      <c r="D430" s="419"/>
      <c r="E430" s="419"/>
      <c r="F430" s="419"/>
      <c r="G430" s="419"/>
      <c r="H430" s="391"/>
      <c r="I430" s="391"/>
      <c r="J430" s="310"/>
    </row>
    <row r="431" spans="1:10" ht="50.25" customHeight="1" x14ac:dyDescent="0.2">
      <c r="A431" s="391"/>
      <c r="B431" s="419"/>
      <c r="C431" s="419"/>
      <c r="D431" s="419"/>
      <c r="E431" s="419"/>
      <c r="F431" s="419"/>
      <c r="G431" s="419"/>
      <c r="H431" s="391"/>
      <c r="I431" s="391"/>
      <c r="J431" s="310"/>
    </row>
    <row r="432" spans="1:10" ht="50.25" customHeight="1" x14ac:dyDescent="0.2">
      <c r="A432" s="391"/>
      <c r="B432" s="419"/>
      <c r="C432" s="419"/>
      <c r="D432" s="419"/>
      <c r="E432" s="419"/>
      <c r="F432" s="419"/>
      <c r="G432" s="419"/>
      <c r="H432" s="391"/>
      <c r="I432" s="391"/>
      <c r="J432" s="310"/>
    </row>
    <row r="433" spans="1:10" ht="50.25" customHeight="1" x14ac:dyDescent="0.2">
      <c r="A433" s="391"/>
      <c r="B433" s="419"/>
      <c r="C433" s="419"/>
      <c r="D433" s="419"/>
      <c r="E433" s="419"/>
      <c r="F433" s="419"/>
      <c r="G433" s="419"/>
      <c r="H433" s="391"/>
      <c r="I433" s="391"/>
      <c r="J433" s="310"/>
    </row>
    <row r="434" spans="1:10" ht="50.25" customHeight="1" x14ac:dyDescent="0.2">
      <c r="A434" s="391"/>
      <c r="B434" s="419"/>
      <c r="C434" s="419"/>
      <c r="D434" s="419"/>
      <c r="E434" s="419"/>
      <c r="F434" s="419"/>
      <c r="G434" s="419"/>
      <c r="H434" s="391"/>
      <c r="I434" s="391"/>
      <c r="J434" s="310"/>
    </row>
    <row r="435" spans="1:10" ht="50.25" customHeight="1" x14ac:dyDescent="0.2">
      <c r="A435" s="391"/>
      <c r="B435" s="419"/>
      <c r="C435" s="419"/>
      <c r="D435" s="419"/>
      <c r="E435" s="419"/>
      <c r="F435" s="419"/>
      <c r="G435" s="419"/>
      <c r="H435" s="391"/>
      <c r="I435" s="391"/>
      <c r="J435" s="310"/>
    </row>
    <row r="436" spans="1:10" ht="50.25" customHeight="1" x14ac:dyDescent="0.2">
      <c r="A436" s="391"/>
      <c r="B436" s="419"/>
      <c r="C436" s="419"/>
      <c r="D436" s="419"/>
      <c r="E436" s="419"/>
      <c r="F436" s="419"/>
      <c r="G436" s="419"/>
      <c r="H436" s="391"/>
      <c r="I436" s="391"/>
      <c r="J436" s="310"/>
    </row>
    <row r="437" spans="1:10" ht="50.25" customHeight="1" x14ac:dyDescent="0.2">
      <c r="A437" s="391"/>
      <c r="B437" s="419"/>
      <c r="C437" s="419"/>
      <c r="D437" s="419"/>
      <c r="E437" s="419"/>
      <c r="F437" s="419"/>
      <c r="G437" s="419"/>
      <c r="H437" s="391"/>
      <c r="I437" s="391"/>
      <c r="J437" s="310"/>
    </row>
    <row r="438" spans="1:10" ht="50.25" customHeight="1" x14ac:dyDescent="0.2">
      <c r="A438" s="391"/>
      <c r="B438" s="419"/>
      <c r="C438" s="419"/>
      <c r="D438" s="419"/>
      <c r="E438" s="419"/>
      <c r="F438" s="419"/>
      <c r="G438" s="419"/>
      <c r="H438" s="391"/>
      <c r="I438" s="391"/>
      <c r="J438" s="310"/>
    </row>
    <row r="439" spans="1:10" ht="50.25" customHeight="1" x14ac:dyDescent="0.2">
      <c r="A439" s="391"/>
      <c r="B439" s="419"/>
      <c r="C439" s="419"/>
      <c r="D439" s="419"/>
      <c r="E439" s="419"/>
      <c r="F439" s="419"/>
      <c r="G439" s="419"/>
      <c r="H439" s="391"/>
      <c r="I439" s="391"/>
      <c r="J439" s="310"/>
    </row>
    <row r="440" spans="1:10" ht="50.25" customHeight="1" x14ac:dyDescent="0.2">
      <c r="A440" s="391"/>
      <c r="B440" s="419"/>
      <c r="C440" s="419"/>
      <c r="D440" s="419"/>
      <c r="E440" s="419"/>
      <c r="F440" s="419"/>
      <c r="G440" s="419"/>
      <c r="H440" s="391"/>
      <c r="I440" s="391"/>
      <c r="J440" s="310"/>
    </row>
    <row r="441" spans="1:10" ht="50.25" customHeight="1" x14ac:dyDescent="0.2">
      <c r="A441" s="391"/>
      <c r="B441" s="419"/>
      <c r="C441" s="419"/>
      <c r="D441" s="419"/>
      <c r="E441" s="419"/>
      <c r="F441" s="419"/>
      <c r="G441" s="419"/>
      <c r="H441" s="391"/>
      <c r="I441" s="391"/>
      <c r="J441" s="310"/>
    </row>
    <row r="442" spans="1:10" ht="50.25" customHeight="1" x14ac:dyDescent="0.2">
      <c r="A442" s="391"/>
      <c r="B442" s="419"/>
      <c r="C442" s="419"/>
      <c r="D442" s="419"/>
      <c r="E442" s="419"/>
      <c r="F442" s="419"/>
      <c r="G442" s="419"/>
      <c r="H442" s="391"/>
      <c r="I442" s="391"/>
      <c r="J442" s="310"/>
    </row>
    <row r="443" spans="1:10" ht="50.25" customHeight="1" x14ac:dyDescent="0.2">
      <c r="A443" s="391"/>
      <c r="B443" s="419"/>
      <c r="C443" s="419"/>
      <c r="D443" s="419"/>
      <c r="E443" s="419"/>
      <c r="F443" s="419"/>
      <c r="G443" s="419"/>
      <c r="H443" s="391"/>
      <c r="I443" s="391"/>
      <c r="J443" s="310"/>
    </row>
    <row r="444" spans="1:10" ht="50.25" customHeight="1" x14ac:dyDescent="0.2">
      <c r="A444" s="391"/>
      <c r="B444" s="419"/>
      <c r="C444" s="419"/>
      <c r="D444" s="419"/>
      <c r="E444" s="419"/>
      <c r="F444" s="419"/>
      <c r="G444" s="419"/>
      <c r="H444" s="391"/>
      <c r="I444" s="391"/>
      <c r="J444" s="310"/>
    </row>
    <row r="445" spans="1:10" ht="50.25" customHeight="1" x14ac:dyDescent="0.2">
      <c r="A445" s="391"/>
      <c r="B445" s="419"/>
      <c r="C445" s="419"/>
      <c r="D445" s="419"/>
      <c r="E445" s="419"/>
      <c r="F445" s="419"/>
      <c r="G445" s="419"/>
      <c r="H445" s="391"/>
      <c r="I445" s="391"/>
      <c r="J445" s="310"/>
    </row>
    <row r="446" spans="1:10" ht="50.25" customHeight="1" x14ac:dyDescent="0.2">
      <c r="A446" s="391"/>
      <c r="B446" s="419"/>
      <c r="C446" s="419"/>
      <c r="D446" s="419"/>
      <c r="E446" s="419"/>
      <c r="F446" s="419"/>
      <c r="G446" s="419"/>
      <c r="H446" s="391"/>
      <c r="I446" s="391"/>
      <c r="J446" s="310"/>
    </row>
    <row r="447" spans="1:10" ht="50.25" customHeight="1" x14ac:dyDescent="0.2">
      <c r="A447" s="391"/>
      <c r="B447" s="419"/>
      <c r="C447" s="419"/>
      <c r="D447" s="419"/>
      <c r="E447" s="419"/>
      <c r="F447" s="419"/>
      <c r="G447" s="419"/>
      <c r="H447" s="391"/>
      <c r="I447" s="391"/>
      <c r="J447" s="310"/>
    </row>
    <row r="448" spans="1:10" ht="50.25" customHeight="1" x14ac:dyDescent="0.2">
      <c r="A448" s="391"/>
      <c r="B448" s="419"/>
      <c r="C448" s="419"/>
      <c r="D448" s="419"/>
      <c r="E448" s="419"/>
      <c r="F448" s="419"/>
      <c r="G448" s="419"/>
      <c r="H448" s="391"/>
      <c r="I448" s="391"/>
      <c r="J448" s="310"/>
    </row>
    <row r="449" spans="1:10" ht="50.25" customHeight="1" x14ac:dyDescent="0.2">
      <c r="A449" s="391"/>
      <c r="B449" s="419"/>
      <c r="C449" s="419"/>
      <c r="D449" s="419"/>
      <c r="E449" s="419"/>
      <c r="F449" s="419"/>
      <c r="G449" s="419"/>
      <c r="H449" s="391"/>
      <c r="I449" s="391"/>
      <c r="J449" s="310"/>
    </row>
    <row r="450" spans="1:10" ht="50.25" customHeight="1" x14ac:dyDescent="0.2">
      <c r="A450" s="391"/>
      <c r="B450" s="419"/>
      <c r="C450" s="419"/>
      <c r="D450" s="419"/>
      <c r="E450" s="419"/>
      <c r="F450" s="419"/>
      <c r="G450" s="419"/>
      <c r="H450" s="391"/>
      <c r="I450" s="391"/>
      <c r="J450" s="310"/>
    </row>
    <row r="451" spans="1:10" ht="50.25" customHeight="1" x14ac:dyDescent="0.2">
      <c r="A451" s="391"/>
      <c r="B451" s="419"/>
      <c r="C451" s="419"/>
      <c r="D451" s="419"/>
      <c r="E451" s="419"/>
      <c r="F451" s="419"/>
      <c r="G451" s="419"/>
      <c r="H451" s="391"/>
      <c r="I451" s="391"/>
      <c r="J451" s="310"/>
    </row>
    <row r="452" spans="1:10" ht="50.25" customHeight="1" x14ac:dyDescent="0.2">
      <c r="A452" s="391"/>
      <c r="B452" s="419"/>
      <c r="C452" s="419"/>
      <c r="D452" s="419"/>
      <c r="E452" s="419"/>
      <c r="F452" s="419"/>
      <c r="G452" s="419"/>
      <c r="H452" s="391"/>
      <c r="I452" s="391"/>
      <c r="J452" s="310"/>
    </row>
    <row r="453" spans="1:10" ht="50.25" customHeight="1" x14ac:dyDescent="0.2">
      <c r="A453" s="391"/>
      <c r="B453" s="419"/>
      <c r="C453" s="419"/>
      <c r="D453" s="419"/>
      <c r="E453" s="419"/>
      <c r="F453" s="419"/>
      <c r="G453" s="419"/>
      <c r="H453" s="391"/>
      <c r="I453" s="391"/>
      <c r="J453" s="310"/>
    </row>
    <row r="454" spans="1:10" ht="50.25" customHeight="1" x14ac:dyDescent="0.2">
      <c r="A454" s="391"/>
      <c r="B454" s="419"/>
      <c r="C454" s="419"/>
      <c r="D454" s="419"/>
      <c r="E454" s="419"/>
      <c r="F454" s="419"/>
      <c r="G454" s="419"/>
      <c r="H454" s="391"/>
      <c r="I454" s="391"/>
      <c r="J454" s="310"/>
    </row>
    <row r="455" spans="1:10" ht="50.25" customHeight="1" x14ac:dyDescent="0.2">
      <c r="A455" s="391"/>
      <c r="B455" s="419"/>
      <c r="C455" s="419"/>
      <c r="D455" s="419"/>
      <c r="E455" s="419"/>
      <c r="F455" s="419"/>
      <c r="G455" s="419"/>
      <c r="H455" s="391"/>
      <c r="I455" s="391"/>
      <c r="J455" s="310"/>
    </row>
    <row r="456" spans="1:10" ht="50.25" customHeight="1" x14ac:dyDescent="0.2">
      <c r="A456" s="391"/>
      <c r="B456" s="419"/>
      <c r="C456" s="419"/>
      <c r="D456" s="419"/>
      <c r="E456" s="419"/>
      <c r="F456" s="419"/>
      <c r="G456" s="419"/>
      <c r="H456" s="391"/>
      <c r="I456" s="391"/>
      <c r="J456" s="310"/>
    </row>
    <row r="457" spans="1:10" ht="50.25" customHeight="1" x14ac:dyDescent="0.2">
      <c r="A457" s="391"/>
      <c r="B457" s="419"/>
      <c r="C457" s="419"/>
      <c r="D457" s="419"/>
      <c r="E457" s="419"/>
      <c r="F457" s="419"/>
      <c r="G457" s="419"/>
      <c r="H457" s="391"/>
      <c r="I457" s="391"/>
      <c r="J457" s="310"/>
    </row>
    <row r="458" spans="1:10" ht="50.25" customHeight="1" x14ac:dyDescent="0.2">
      <c r="A458" s="391"/>
      <c r="B458" s="419"/>
      <c r="C458" s="419"/>
      <c r="D458" s="419"/>
      <c r="E458" s="419"/>
      <c r="F458" s="419"/>
      <c r="G458" s="419"/>
      <c r="H458" s="391"/>
      <c r="I458" s="391"/>
      <c r="J458" s="310"/>
    </row>
    <row r="459" spans="1:10" ht="50.25" customHeight="1" x14ac:dyDescent="0.2">
      <c r="A459" s="391"/>
      <c r="B459" s="419"/>
      <c r="C459" s="419"/>
      <c r="D459" s="419"/>
      <c r="E459" s="419"/>
      <c r="F459" s="419"/>
      <c r="G459" s="419"/>
      <c r="H459" s="391"/>
      <c r="I459" s="391"/>
      <c r="J459" s="310"/>
    </row>
    <row r="460" spans="1:10" ht="50.25" customHeight="1" x14ac:dyDescent="0.2">
      <c r="A460" s="391"/>
      <c r="B460" s="419"/>
      <c r="C460" s="419"/>
      <c r="D460" s="419"/>
      <c r="E460" s="419"/>
      <c r="F460" s="419"/>
      <c r="G460" s="419"/>
      <c r="H460" s="391"/>
      <c r="I460" s="391"/>
      <c r="J460" s="310"/>
    </row>
    <row r="461" spans="1:10" ht="50.25" customHeight="1" x14ac:dyDescent="0.2">
      <c r="A461" s="391"/>
      <c r="B461" s="419"/>
      <c r="C461" s="419"/>
      <c r="D461" s="419"/>
      <c r="E461" s="419"/>
      <c r="F461" s="419"/>
      <c r="G461" s="419"/>
      <c r="H461" s="391"/>
      <c r="I461" s="391"/>
      <c r="J461" s="310"/>
    </row>
    <row r="462" spans="1:10" ht="50.25" customHeight="1" x14ac:dyDescent="0.2">
      <c r="A462" s="391"/>
      <c r="B462" s="419"/>
      <c r="C462" s="419"/>
      <c r="D462" s="419"/>
      <c r="E462" s="419"/>
      <c r="F462" s="419"/>
      <c r="G462" s="419"/>
      <c r="H462" s="391"/>
      <c r="I462" s="391"/>
      <c r="J462" s="310"/>
    </row>
    <row r="463" spans="1:10" ht="50.25" customHeight="1" x14ac:dyDescent="0.2">
      <c r="A463" s="391"/>
      <c r="B463" s="419"/>
      <c r="C463" s="419"/>
      <c r="D463" s="419"/>
      <c r="E463" s="419"/>
      <c r="F463" s="419"/>
      <c r="G463" s="419"/>
      <c r="H463" s="391"/>
      <c r="I463" s="391"/>
      <c r="J463" s="310"/>
    </row>
    <row r="464" spans="1:10" ht="50.25" customHeight="1" x14ac:dyDescent="0.2">
      <c r="A464" s="391"/>
      <c r="B464" s="419"/>
      <c r="C464" s="419"/>
      <c r="D464" s="419"/>
      <c r="E464" s="419"/>
      <c r="F464" s="419"/>
      <c r="G464" s="419"/>
      <c r="H464" s="391"/>
      <c r="I464" s="391"/>
      <c r="J464" s="310"/>
    </row>
    <row r="465" spans="1:10" ht="50.25" customHeight="1" x14ac:dyDescent="0.2">
      <c r="A465" s="391"/>
      <c r="B465" s="419"/>
      <c r="C465" s="419"/>
      <c r="D465" s="419"/>
      <c r="E465" s="419"/>
      <c r="F465" s="419"/>
      <c r="G465" s="419"/>
      <c r="H465" s="391"/>
      <c r="I465" s="391"/>
      <c r="J465" s="310"/>
    </row>
    <row r="466" spans="1:10" ht="50.25" customHeight="1" x14ac:dyDescent="0.2">
      <c r="A466" s="391"/>
      <c r="B466" s="419"/>
      <c r="C466" s="419"/>
      <c r="D466" s="419"/>
      <c r="E466" s="419"/>
      <c r="F466" s="419"/>
      <c r="G466" s="419"/>
      <c r="H466" s="391"/>
      <c r="I466" s="391"/>
      <c r="J466" s="310"/>
    </row>
    <row r="467" spans="1:10" ht="50.25" customHeight="1" x14ac:dyDescent="0.2">
      <c r="A467" s="391"/>
      <c r="B467" s="419"/>
      <c r="C467" s="419"/>
      <c r="D467" s="419"/>
      <c r="E467" s="419"/>
      <c r="F467" s="419"/>
      <c r="G467" s="419"/>
      <c r="H467" s="391"/>
      <c r="I467" s="391"/>
      <c r="J467" s="310"/>
    </row>
    <row r="468" spans="1:10" ht="50.25" customHeight="1" x14ac:dyDescent="0.2">
      <c r="A468" s="391"/>
      <c r="B468" s="419"/>
      <c r="C468" s="419"/>
      <c r="D468" s="419"/>
      <c r="E468" s="419"/>
      <c r="F468" s="419"/>
      <c r="G468" s="419"/>
      <c r="H468" s="391"/>
      <c r="I468" s="391"/>
      <c r="J468" s="310"/>
    </row>
    <row r="469" spans="1:10" ht="50.25" customHeight="1" x14ac:dyDescent="0.2">
      <c r="A469" s="391"/>
      <c r="B469" s="419"/>
      <c r="C469" s="419"/>
      <c r="D469" s="419"/>
      <c r="E469" s="419"/>
      <c r="F469" s="419"/>
      <c r="G469" s="419"/>
      <c r="H469" s="391"/>
      <c r="I469" s="391"/>
      <c r="J469" s="310"/>
    </row>
    <row r="470" spans="1:10" ht="50.25" customHeight="1" x14ac:dyDescent="0.2">
      <c r="A470" s="391"/>
      <c r="B470" s="419"/>
      <c r="C470" s="419"/>
      <c r="D470" s="419"/>
      <c r="E470" s="419"/>
      <c r="F470" s="419"/>
      <c r="G470" s="419"/>
      <c r="H470" s="391"/>
      <c r="I470" s="391"/>
      <c r="J470" s="310"/>
    </row>
    <row r="471" spans="1:10" ht="50.25" customHeight="1" x14ac:dyDescent="0.2">
      <c r="A471" s="391"/>
      <c r="B471" s="419"/>
      <c r="C471" s="419"/>
      <c r="D471" s="419"/>
      <c r="E471" s="419"/>
      <c r="F471" s="419"/>
      <c r="G471" s="419"/>
      <c r="H471" s="391"/>
      <c r="I471" s="391"/>
      <c r="J471" s="310"/>
    </row>
    <row r="472" spans="1:10" ht="50.25" customHeight="1" x14ac:dyDescent="0.2">
      <c r="A472" s="391"/>
      <c r="B472" s="419"/>
      <c r="C472" s="419"/>
      <c r="D472" s="419"/>
      <c r="E472" s="419"/>
      <c r="F472" s="419"/>
      <c r="G472" s="419"/>
      <c r="H472" s="391"/>
      <c r="I472" s="391"/>
      <c r="J472" s="310"/>
    </row>
    <row r="473" spans="1:10" ht="50.25" customHeight="1" x14ac:dyDescent="0.2">
      <c r="A473" s="391"/>
      <c r="B473" s="419"/>
      <c r="C473" s="419"/>
      <c r="D473" s="419"/>
      <c r="E473" s="419"/>
      <c r="F473" s="419"/>
      <c r="G473" s="419"/>
      <c r="H473" s="391"/>
      <c r="I473" s="391"/>
      <c r="J473" s="310"/>
    </row>
    <row r="474" spans="1:10" ht="50.25" customHeight="1" x14ac:dyDescent="0.2">
      <c r="A474" s="391"/>
      <c r="B474" s="419"/>
      <c r="C474" s="419"/>
      <c r="D474" s="419"/>
      <c r="E474" s="419"/>
      <c r="F474" s="419"/>
      <c r="G474" s="419"/>
      <c r="H474" s="391"/>
      <c r="I474" s="391"/>
      <c r="J474" s="310"/>
    </row>
    <row r="475" spans="1:10" ht="50.25" customHeight="1" x14ac:dyDescent="0.2">
      <c r="A475" s="391"/>
      <c r="B475" s="419"/>
      <c r="C475" s="419"/>
      <c r="D475" s="419"/>
      <c r="E475" s="419"/>
      <c r="F475" s="419"/>
      <c r="G475" s="419"/>
      <c r="H475" s="391"/>
      <c r="I475" s="391"/>
      <c r="J475" s="310"/>
    </row>
    <row r="476" spans="1:10" ht="50.25" customHeight="1" x14ac:dyDescent="0.2">
      <c r="A476" s="391"/>
      <c r="B476" s="419"/>
      <c r="C476" s="419"/>
      <c r="D476" s="419"/>
      <c r="E476" s="419"/>
      <c r="F476" s="419"/>
      <c r="G476" s="419"/>
      <c r="H476" s="391"/>
      <c r="I476" s="391"/>
      <c r="J476" s="310"/>
    </row>
    <row r="477" spans="1:10" ht="50.25" customHeight="1" x14ac:dyDescent="0.2">
      <c r="A477" s="391"/>
      <c r="B477" s="419"/>
      <c r="C477" s="419"/>
      <c r="D477" s="419"/>
      <c r="E477" s="419"/>
      <c r="F477" s="419"/>
      <c r="G477" s="419"/>
      <c r="H477" s="391"/>
      <c r="I477" s="391"/>
      <c r="J477" s="310"/>
    </row>
    <row r="478" spans="1:10" ht="50.25" customHeight="1" x14ac:dyDescent="0.2">
      <c r="A478" s="391"/>
      <c r="B478" s="419"/>
      <c r="C478" s="419"/>
      <c r="D478" s="419"/>
      <c r="E478" s="419"/>
      <c r="F478" s="419"/>
      <c r="G478" s="419"/>
      <c r="H478" s="391"/>
      <c r="I478" s="391"/>
      <c r="J478" s="310"/>
    </row>
    <row r="479" spans="1:10" ht="50.25" customHeight="1" x14ac:dyDescent="0.2">
      <c r="A479" s="391"/>
      <c r="B479" s="419"/>
      <c r="C479" s="419"/>
      <c r="D479" s="419"/>
      <c r="E479" s="419"/>
      <c r="F479" s="419"/>
      <c r="G479" s="419"/>
      <c r="H479" s="391"/>
      <c r="I479" s="391"/>
      <c r="J479" s="310"/>
    </row>
    <row r="480" spans="1:10" ht="50.25" customHeight="1" x14ac:dyDescent="0.2">
      <c r="A480" s="391"/>
      <c r="B480" s="419"/>
      <c r="C480" s="419"/>
      <c r="D480" s="419"/>
      <c r="E480" s="419"/>
      <c r="F480" s="419"/>
      <c r="G480" s="419"/>
      <c r="H480" s="391"/>
      <c r="I480" s="391"/>
      <c r="J480" s="310"/>
    </row>
    <row r="481" spans="1:10" ht="50.25" customHeight="1" x14ac:dyDescent="0.2">
      <c r="A481" s="391"/>
      <c r="B481" s="419"/>
      <c r="C481" s="419"/>
      <c r="D481" s="419"/>
      <c r="E481" s="419"/>
      <c r="F481" s="419"/>
      <c r="G481" s="419"/>
      <c r="H481" s="391"/>
      <c r="I481" s="391"/>
      <c r="J481" s="310"/>
    </row>
    <row r="482" spans="1:10" ht="50.25" customHeight="1" x14ac:dyDescent="0.2">
      <c r="A482" s="391"/>
      <c r="B482" s="419"/>
      <c r="C482" s="419"/>
      <c r="D482" s="419"/>
      <c r="E482" s="419"/>
      <c r="F482" s="419"/>
      <c r="G482" s="419"/>
      <c r="H482" s="391"/>
      <c r="I482" s="391"/>
      <c r="J482" s="310"/>
    </row>
    <row r="483" spans="1:10" ht="50.25" customHeight="1" x14ac:dyDescent="0.2">
      <c r="A483" s="391"/>
      <c r="B483" s="419"/>
      <c r="C483" s="419"/>
      <c r="D483" s="419"/>
      <c r="E483" s="419"/>
      <c r="F483" s="419"/>
      <c r="G483" s="419"/>
      <c r="H483" s="391"/>
      <c r="I483" s="391"/>
      <c r="J483" s="310"/>
    </row>
    <row r="484" spans="1:10" ht="50.25" customHeight="1" x14ac:dyDescent="0.2">
      <c r="A484" s="391"/>
      <c r="B484" s="419"/>
      <c r="C484" s="419"/>
      <c r="D484" s="419"/>
      <c r="E484" s="419"/>
      <c r="F484" s="419"/>
      <c r="G484" s="419"/>
      <c r="H484" s="391"/>
      <c r="I484" s="391"/>
      <c r="J484" s="310"/>
    </row>
    <row r="485" spans="1:10" ht="50.25" customHeight="1" x14ac:dyDescent="0.2">
      <c r="A485" s="391"/>
      <c r="B485" s="419"/>
      <c r="C485" s="419"/>
      <c r="D485" s="419"/>
      <c r="E485" s="419"/>
      <c r="F485" s="419"/>
      <c r="G485" s="419"/>
      <c r="H485" s="391"/>
      <c r="I485" s="391"/>
      <c r="J485" s="310"/>
    </row>
    <row r="486" spans="1:10" ht="50.25" customHeight="1" x14ac:dyDescent="0.2">
      <c r="A486" s="391"/>
      <c r="B486" s="419"/>
      <c r="C486" s="419"/>
      <c r="D486" s="419"/>
      <c r="E486" s="419"/>
      <c r="F486" s="419"/>
      <c r="G486" s="419"/>
      <c r="H486" s="391"/>
      <c r="I486" s="391"/>
      <c r="J486" s="310"/>
    </row>
    <row r="487" spans="1:10" ht="50.25" customHeight="1" x14ac:dyDescent="0.2">
      <c r="A487" s="391"/>
      <c r="B487" s="419"/>
      <c r="C487" s="419"/>
      <c r="D487" s="419"/>
      <c r="E487" s="419"/>
      <c r="F487" s="419"/>
      <c r="G487" s="419"/>
      <c r="H487" s="391"/>
      <c r="I487" s="391"/>
      <c r="J487" s="310"/>
    </row>
    <row r="488" spans="1:10" ht="50.25" customHeight="1" x14ac:dyDescent="0.2">
      <c r="A488" s="391"/>
      <c r="B488" s="419"/>
      <c r="C488" s="419"/>
      <c r="D488" s="419"/>
      <c r="E488" s="419"/>
      <c r="F488" s="419"/>
      <c r="G488" s="419"/>
      <c r="H488" s="391"/>
      <c r="I488" s="391"/>
      <c r="J488" s="310"/>
    </row>
    <row r="489" spans="1:10" ht="50.25" customHeight="1" x14ac:dyDescent="0.2">
      <c r="A489" s="391"/>
      <c r="B489" s="419"/>
      <c r="C489" s="419"/>
      <c r="D489" s="419"/>
      <c r="E489" s="419"/>
      <c r="F489" s="419"/>
      <c r="G489" s="419"/>
      <c r="H489" s="391"/>
      <c r="I489" s="391"/>
      <c r="J489" s="310"/>
    </row>
    <row r="490" spans="1:10" ht="50.25" customHeight="1" x14ac:dyDescent="0.2">
      <c r="A490" s="391"/>
      <c r="B490" s="419"/>
      <c r="C490" s="419"/>
      <c r="D490" s="419"/>
      <c r="E490" s="419"/>
      <c r="F490" s="419"/>
      <c r="G490" s="419"/>
      <c r="H490" s="391"/>
      <c r="I490" s="391"/>
      <c r="J490" s="310"/>
    </row>
    <row r="491" spans="1:10" ht="50.25" customHeight="1" x14ac:dyDescent="0.2">
      <c r="A491" s="391"/>
      <c r="B491" s="419"/>
      <c r="C491" s="419"/>
      <c r="D491" s="419"/>
      <c r="E491" s="419"/>
      <c r="F491" s="419"/>
      <c r="G491" s="419"/>
      <c r="H491" s="391"/>
      <c r="I491" s="391"/>
      <c r="J491" s="310"/>
    </row>
    <row r="492" spans="1:10" ht="50.25" customHeight="1" x14ac:dyDescent="0.2">
      <c r="A492" s="391"/>
      <c r="B492" s="419"/>
      <c r="C492" s="419"/>
      <c r="D492" s="419"/>
      <c r="E492" s="419"/>
      <c r="F492" s="419"/>
      <c r="G492" s="419"/>
      <c r="H492" s="391"/>
      <c r="I492" s="391"/>
      <c r="J492" s="310"/>
    </row>
    <row r="493" spans="1:10" ht="50.25" customHeight="1" x14ac:dyDescent="0.2">
      <c r="A493" s="391"/>
      <c r="B493" s="419"/>
      <c r="C493" s="419"/>
      <c r="D493" s="419"/>
      <c r="E493" s="419"/>
      <c r="F493" s="419"/>
      <c r="G493" s="419"/>
      <c r="H493" s="391"/>
      <c r="I493" s="391"/>
      <c r="J493" s="310"/>
    </row>
    <row r="494" spans="1:10" ht="50.25" customHeight="1" x14ac:dyDescent="0.2">
      <c r="A494" s="391"/>
      <c r="B494" s="419"/>
      <c r="C494" s="419"/>
      <c r="D494" s="419"/>
      <c r="E494" s="419"/>
      <c r="F494" s="419"/>
      <c r="G494" s="419"/>
      <c r="H494" s="391"/>
      <c r="I494" s="391"/>
      <c r="J494" s="310"/>
    </row>
    <row r="495" spans="1:10" ht="50.25" customHeight="1" x14ac:dyDescent="0.2">
      <c r="A495" s="391"/>
      <c r="B495" s="419"/>
      <c r="C495" s="419"/>
      <c r="D495" s="419"/>
      <c r="E495" s="419"/>
      <c r="F495" s="419"/>
      <c r="G495" s="419"/>
      <c r="H495" s="391"/>
      <c r="I495" s="391"/>
      <c r="J495" s="310"/>
    </row>
    <row r="496" spans="1:10" ht="50.25" customHeight="1" x14ac:dyDescent="0.2">
      <c r="A496" s="391"/>
      <c r="B496" s="419"/>
      <c r="C496" s="419"/>
      <c r="D496" s="419"/>
      <c r="E496" s="419"/>
      <c r="F496" s="419"/>
      <c r="G496" s="419"/>
      <c r="H496" s="391"/>
      <c r="I496" s="391"/>
      <c r="J496" s="310"/>
    </row>
    <row r="497" spans="1:10" ht="50.25" customHeight="1" x14ac:dyDescent="0.2">
      <c r="A497" s="391"/>
      <c r="B497" s="419"/>
      <c r="C497" s="419"/>
      <c r="D497" s="419"/>
      <c r="E497" s="419"/>
      <c r="F497" s="419"/>
      <c r="G497" s="419"/>
      <c r="H497" s="391"/>
      <c r="I497" s="391"/>
      <c r="J497" s="310"/>
    </row>
    <row r="498" spans="1:10" ht="50.25" customHeight="1" x14ac:dyDescent="0.2">
      <c r="A498" s="391"/>
      <c r="B498" s="419"/>
      <c r="C498" s="419"/>
      <c r="D498" s="419"/>
      <c r="E498" s="419"/>
      <c r="F498" s="419"/>
      <c r="G498" s="419"/>
      <c r="H498" s="391"/>
      <c r="I498" s="391"/>
      <c r="J498" s="310"/>
    </row>
    <row r="499" spans="1:10" ht="50.25" customHeight="1" x14ac:dyDescent="0.2">
      <c r="A499" s="391"/>
      <c r="B499" s="419"/>
      <c r="C499" s="419"/>
      <c r="D499" s="419"/>
      <c r="E499" s="419"/>
      <c r="F499" s="419"/>
      <c r="G499" s="419"/>
      <c r="H499" s="391"/>
      <c r="I499" s="391"/>
      <c r="J499" s="310"/>
    </row>
    <row r="500" spans="1:10" ht="50.25" customHeight="1" x14ac:dyDescent="0.2">
      <c r="A500" s="391"/>
      <c r="B500" s="419"/>
      <c r="C500" s="419"/>
      <c r="D500" s="419"/>
      <c r="E500" s="419"/>
      <c r="F500" s="419"/>
      <c r="G500" s="419"/>
      <c r="H500" s="391"/>
      <c r="I500" s="391"/>
      <c r="J500" s="310"/>
    </row>
    <row r="501" spans="1:10" ht="50.25" customHeight="1" x14ac:dyDescent="0.2">
      <c r="A501" s="391"/>
      <c r="B501" s="419"/>
      <c r="C501" s="419"/>
      <c r="D501" s="419"/>
      <c r="E501" s="419"/>
      <c r="F501" s="419"/>
      <c r="G501" s="419"/>
      <c r="H501" s="391"/>
      <c r="I501" s="391"/>
      <c r="J501" s="310"/>
    </row>
    <row r="502" spans="1:10" ht="50.25" customHeight="1" x14ac:dyDescent="0.2">
      <c r="A502" s="391"/>
      <c r="B502" s="419"/>
      <c r="C502" s="419"/>
      <c r="D502" s="419"/>
      <c r="E502" s="419"/>
      <c r="F502" s="419"/>
      <c r="G502" s="419"/>
      <c r="H502" s="391"/>
      <c r="I502" s="391"/>
      <c r="J502" s="310"/>
    </row>
    <row r="503" spans="1:10" ht="50.25" customHeight="1" x14ac:dyDescent="0.2">
      <c r="A503" s="391"/>
      <c r="B503" s="419"/>
      <c r="C503" s="419"/>
      <c r="D503" s="419"/>
      <c r="E503" s="419"/>
      <c r="F503" s="419"/>
      <c r="G503" s="419"/>
      <c r="H503" s="391"/>
      <c r="I503" s="391"/>
      <c r="J503" s="310"/>
    </row>
    <row r="504" spans="1:10" ht="50.25" customHeight="1" x14ac:dyDescent="0.2">
      <c r="A504" s="391"/>
      <c r="B504" s="419"/>
      <c r="C504" s="419"/>
      <c r="D504" s="419"/>
      <c r="E504" s="419"/>
      <c r="F504" s="419"/>
      <c r="G504" s="419"/>
      <c r="H504" s="391"/>
      <c r="I504" s="391"/>
      <c r="J504" s="310"/>
    </row>
    <row r="505" spans="1:10" ht="50.25" customHeight="1" x14ac:dyDescent="0.2">
      <c r="A505" s="391"/>
      <c r="B505" s="419"/>
      <c r="C505" s="419"/>
      <c r="D505" s="419"/>
      <c r="E505" s="419"/>
      <c r="F505" s="419"/>
      <c r="G505" s="419"/>
      <c r="H505" s="391"/>
      <c r="I505" s="391"/>
      <c r="J505" s="310"/>
    </row>
    <row r="506" spans="1:10" ht="50.25" customHeight="1" x14ac:dyDescent="0.2">
      <c r="A506" s="391"/>
      <c r="B506" s="419"/>
      <c r="C506" s="419"/>
      <c r="D506" s="419"/>
      <c r="E506" s="419"/>
      <c r="F506" s="419"/>
      <c r="G506" s="419"/>
      <c r="H506" s="391"/>
      <c r="I506" s="391"/>
      <c r="J506" s="310"/>
    </row>
    <row r="507" spans="1:10" ht="50.25" customHeight="1" x14ac:dyDescent="0.2">
      <c r="A507" s="391"/>
      <c r="B507" s="419"/>
      <c r="C507" s="419"/>
      <c r="D507" s="419"/>
      <c r="E507" s="419"/>
      <c r="F507" s="419"/>
      <c r="G507" s="419"/>
      <c r="H507" s="391"/>
      <c r="I507" s="391"/>
      <c r="J507" s="310"/>
    </row>
    <row r="508" spans="1:10" ht="50.25" customHeight="1" x14ac:dyDescent="0.2">
      <c r="A508" s="391"/>
      <c r="B508" s="419"/>
      <c r="C508" s="419"/>
      <c r="D508" s="419"/>
      <c r="E508" s="419"/>
      <c r="F508" s="419"/>
      <c r="G508" s="419"/>
      <c r="H508" s="391"/>
      <c r="I508" s="391"/>
      <c r="J508" s="310"/>
    </row>
    <row r="509" spans="1:10" ht="50.25" customHeight="1" x14ac:dyDescent="0.2">
      <c r="A509" s="391"/>
      <c r="B509" s="419"/>
      <c r="C509" s="419"/>
      <c r="D509" s="419"/>
      <c r="E509" s="419"/>
      <c r="F509" s="419"/>
      <c r="G509" s="419"/>
      <c r="H509" s="391"/>
      <c r="I509" s="391"/>
      <c r="J509" s="310"/>
    </row>
    <row r="510" spans="1:10" ht="50.25" customHeight="1" x14ac:dyDescent="0.2">
      <c r="A510" s="391"/>
      <c r="B510" s="419"/>
      <c r="C510" s="419"/>
      <c r="D510" s="419"/>
      <c r="E510" s="419"/>
      <c r="F510" s="419"/>
      <c r="G510" s="419"/>
      <c r="H510" s="391"/>
      <c r="I510" s="391"/>
      <c r="J510" s="310"/>
    </row>
    <row r="511" spans="1:10" ht="50.25" customHeight="1" x14ac:dyDescent="0.2">
      <c r="A511" s="391"/>
      <c r="B511" s="419"/>
      <c r="C511" s="419"/>
      <c r="D511" s="419"/>
      <c r="E511" s="419"/>
      <c r="F511" s="419"/>
      <c r="G511" s="419"/>
      <c r="H511" s="391"/>
      <c r="I511" s="391"/>
      <c r="J511" s="310"/>
    </row>
    <row r="512" spans="1:10" ht="50.25" customHeight="1" x14ac:dyDescent="0.2">
      <c r="A512" s="391"/>
      <c r="B512" s="419"/>
      <c r="C512" s="419"/>
      <c r="D512" s="419"/>
      <c r="E512" s="419"/>
      <c r="F512" s="419"/>
      <c r="G512" s="419"/>
      <c r="H512" s="391"/>
      <c r="I512" s="391"/>
      <c r="J512" s="310"/>
    </row>
    <row r="513" spans="1:10" ht="50.25" customHeight="1" x14ac:dyDescent="0.2">
      <c r="A513" s="391"/>
      <c r="B513" s="419"/>
      <c r="C513" s="419"/>
      <c r="D513" s="419"/>
      <c r="E513" s="419"/>
      <c r="F513" s="419"/>
      <c r="G513" s="419"/>
      <c r="H513" s="391"/>
      <c r="I513" s="391"/>
      <c r="J513" s="310"/>
    </row>
    <row r="514" spans="1:10" ht="50.25" customHeight="1" x14ac:dyDescent="0.2">
      <c r="A514" s="391"/>
      <c r="B514" s="419"/>
      <c r="C514" s="419"/>
      <c r="D514" s="419"/>
      <c r="E514" s="419"/>
      <c r="F514" s="419"/>
      <c r="G514" s="419"/>
      <c r="H514" s="391"/>
      <c r="I514" s="391"/>
      <c r="J514" s="310"/>
    </row>
    <row r="515" spans="1:10" ht="50.25" customHeight="1" x14ac:dyDescent="0.2">
      <c r="A515" s="391"/>
      <c r="B515" s="419"/>
      <c r="C515" s="419"/>
      <c r="D515" s="419"/>
      <c r="E515" s="419"/>
      <c r="F515" s="419"/>
      <c r="G515" s="419"/>
      <c r="H515" s="391"/>
      <c r="I515" s="391"/>
      <c r="J515" s="310"/>
    </row>
    <row r="516" spans="1:10" ht="50.25" customHeight="1" x14ac:dyDescent="0.2">
      <c r="A516" s="391"/>
      <c r="B516" s="419"/>
      <c r="C516" s="419"/>
      <c r="D516" s="419"/>
      <c r="E516" s="419"/>
      <c r="F516" s="419"/>
      <c r="G516" s="419"/>
      <c r="H516" s="391"/>
      <c r="I516" s="391"/>
      <c r="J516" s="310"/>
    </row>
    <row r="517" spans="1:10" ht="50.25" customHeight="1" x14ac:dyDescent="0.2">
      <c r="A517" s="391"/>
      <c r="B517" s="419"/>
      <c r="C517" s="419"/>
      <c r="D517" s="419"/>
      <c r="E517" s="419"/>
      <c r="F517" s="419"/>
      <c r="G517" s="419"/>
      <c r="H517" s="391"/>
      <c r="I517" s="391"/>
      <c r="J517" s="310"/>
    </row>
    <row r="518" spans="1:10" ht="50.25" customHeight="1" x14ac:dyDescent="0.2">
      <c r="A518" s="391"/>
      <c r="B518" s="419"/>
      <c r="C518" s="419"/>
      <c r="D518" s="419"/>
      <c r="E518" s="419"/>
      <c r="F518" s="419"/>
      <c r="G518" s="419"/>
      <c r="H518" s="391"/>
      <c r="I518" s="391"/>
      <c r="J518" s="310"/>
    </row>
    <row r="519" spans="1:10" ht="50.25" customHeight="1" x14ac:dyDescent="0.2">
      <c r="A519" s="391"/>
      <c r="B519" s="419"/>
      <c r="C519" s="419"/>
      <c r="D519" s="419"/>
      <c r="E519" s="419"/>
      <c r="F519" s="419"/>
      <c r="G519" s="419"/>
      <c r="H519" s="391"/>
      <c r="I519" s="391"/>
      <c r="J519" s="310"/>
    </row>
    <row r="520" spans="1:10" ht="50.25" customHeight="1" x14ac:dyDescent="0.2">
      <c r="A520" s="391"/>
      <c r="B520" s="419"/>
      <c r="C520" s="419"/>
      <c r="D520" s="419"/>
      <c r="E520" s="419"/>
      <c r="F520" s="419"/>
      <c r="G520" s="419"/>
      <c r="H520" s="391"/>
      <c r="I520" s="391"/>
      <c r="J520" s="310"/>
    </row>
    <row r="521" spans="1:10" ht="50.25" customHeight="1" x14ac:dyDescent="0.2">
      <c r="A521" s="391"/>
      <c r="B521" s="419"/>
      <c r="C521" s="419"/>
      <c r="D521" s="419"/>
      <c r="E521" s="419"/>
      <c r="F521" s="419"/>
      <c r="G521" s="419"/>
      <c r="H521" s="391"/>
      <c r="I521" s="391"/>
      <c r="J521" s="310"/>
    </row>
    <row r="522" spans="1:10" ht="50.25" customHeight="1" x14ac:dyDescent="0.2">
      <c r="A522" s="391"/>
      <c r="B522" s="419"/>
      <c r="C522" s="419"/>
      <c r="D522" s="419"/>
      <c r="E522" s="419"/>
      <c r="F522" s="419"/>
      <c r="G522" s="419"/>
      <c r="H522" s="391"/>
      <c r="I522" s="391"/>
      <c r="J522" s="310"/>
    </row>
    <row r="523" spans="1:10" ht="50.25" customHeight="1" x14ac:dyDescent="0.2">
      <c r="A523" s="391"/>
      <c r="B523" s="419"/>
      <c r="C523" s="419"/>
      <c r="D523" s="419"/>
      <c r="E523" s="419"/>
      <c r="F523" s="419"/>
      <c r="G523" s="419"/>
      <c r="H523" s="391"/>
      <c r="I523" s="391"/>
      <c r="J523" s="310"/>
    </row>
    <row r="524" spans="1:10" ht="50.25" customHeight="1" x14ac:dyDescent="0.2">
      <c r="A524" s="391"/>
      <c r="B524" s="419"/>
      <c r="C524" s="419"/>
      <c r="D524" s="419"/>
      <c r="E524" s="419"/>
      <c r="F524" s="419"/>
      <c r="G524" s="419"/>
      <c r="H524" s="391"/>
      <c r="I524" s="391"/>
      <c r="J524" s="310"/>
    </row>
    <row r="525" spans="1:10" ht="50.25" customHeight="1" x14ac:dyDescent="0.2">
      <c r="A525" s="391"/>
      <c r="B525" s="419"/>
      <c r="C525" s="419"/>
      <c r="D525" s="419"/>
      <c r="E525" s="419"/>
      <c r="F525" s="419"/>
      <c r="G525" s="419"/>
      <c r="H525" s="391"/>
      <c r="I525" s="391"/>
      <c r="J525" s="310"/>
    </row>
    <row r="526" spans="1:10" ht="50.25" customHeight="1" x14ac:dyDescent="0.2">
      <c r="A526" s="391"/>
      <c r="B526" s="419"/>
      <c r="C526" s="419"/>
      <c r="D526" s="419"/>
      <c r="E526" s="419"/>
      <c r="F526" s="419"/>
      <c r="G526" s="419"/>
      <c r="H526" s="391"/>
      <c r="I526" s="391"/>
      <c r="J526" s="310"/>
    </row>
    <row r="527" spans="1:10" ht="50.25" customHeight="1" x14ac:dyDescent="0.2">
      <c r="A527" s="391"/>
      <c r="B527" s="419"/>
      <c r="C527" s="419"/>
      <c r="D527" s="419"/>
      <c r="E527" s="419"/>
      <c r="F527" s="419"/>
      <c r="G527" s="419"/>
      <c r="H527" s="391"/>
      <c r="I527" s="391"/>
      <c r="J527" s="310"/>
    </row>
    <row r="528" spans="1:10" ht="50.25" customHeight="1" x14ac:dyDescent="0.2">
      <c r="A528" s="391"/>
      <c r="B528" s="419"/>
      <c r="C528" s="419"/>
      <c r="D528" s="419"/>
      <c r="E528" s="419"/>
      <c r="F528" s="419"/>
      <c r="G528" s="419"/>
      <c r="H528" s="391"/>
      <c r="I528" s="391"/>
      <c r="J528" s="310"/>
    </row>
    <row r="529" spans="1:10" ht="50.25" customHeight="1" x14ac:dyDescent="0.2">
      <c r="A529" s="391"/>
      <c r="B529" s="419"/>
      <c r="C529" s="419"/>
      <c r="D529" s="419"/>
      <c r="E529" s="419"/>
      <c r="F529" s="419"/>
      <c r="G529" s="419"/>
      <c r="H529" s="391"/>
      <c r="I529" s="391"/>
      <c r="J529" s="310"/>
    </row>
    <row r="530" spans="1:10" ht="50.25" customHeight="1" x14ac:dyDescent="0.2">
      <c r="A530" s="391"/>
      <c r="B530" s="419"/>
      <c r="C530" s="419"/>
      <c r="D530" s="419"/>
      <c r="E530" s="419"/>
      <c r="F530" s="419"/>
      <c r="G530" s="419"/>
      <c r="H530" s="391"/>
      <c r="I530" s="391"/>
      <c r="J530" s="310"/>
    </row>
    <row r="531" spans="1:10" ht="50.25" customHeight="1" x14ac:dyDescent="0.2">
      <c r="A531" s="391"/>
      <c r="B531" s="419"/>
      <c r="C531" s="419"/>
      <c r="D531" s="419"/>
      <c r="E531" s="419"/>
      <c r="F531" s="419"/>
      <c r="G531" s="419"/>
      <c r="H531" s="391"/>
      <c r="I531" s="391"/>
      <c r="J531" s="310"/>
    </row>
    <row r="532" spans="1:10" ht="50.25" customHeight="1" x14ac:dyDescent="0.2">
      <c r="A532" s="391"/>
      <c r="B532" s="419"/>
      <c r="C532" s="419"/>
      <c r="D532" s="419"/>
      <c r="E532" s="419"/>
      <c r="F532" s="419"/>
      <c r="G532" s="419"/>
      <c r="H532" s="391"/>
      <c r="I532" s="391"/>
      <c r="J532" s="310"/>
    </row>
    <row r="533" spans="1:10" ht="50.25" customHeight="1" x14ac:dyDescent="0.2">
      <c r="A533" s="391"/>
      <c r="B533" s="419"/>
      <c r="C533" s="419"/>
      <c r="D533" s="419"/>
      <c r="E533" s="419"/>
      <c r="F533" s="419"/>
      <c r="G533" s="419"/>
      <c r="H533" s="391"/>
      <c r="I533" s="391"/>
      <c r="J533" s="310"/>
    </row>
    <row r="534" spans="1:10" ht="50.25" customHeight="1" x14ac:dyDescent="0.2">
      <c r="A534" s="391"/>
      <c r="B534" s="419"/>
      <c r="C534" s="419"/>
      <c r="D534" s="419"/>
      <c r="E534" s="419"/>
      <c r="F534" s="419"/>
      <c r="G534" s="419"/>
      <c r="H534" s="391"/>
      <c r="I534" s="391"/>
      <c r="J534" s="310"/>
    </row>
    <row r="535" spans="1:10" ht="50.25" customHeight="1" x14ac:dyDescent="0.2">
      <c r="A535" s="391"/>
      <c r="B535" s="419"/>
      <c r="C535" s="419"/>
      <c r="D535" s="419"/>
      <c r="E535" s="419"/>
      <c r="F535" s="419"/>
      <c r="G535" s="419"/>
      <c r="H535" s="391"/>
      <c r="I535" s="391"/>
      <c r="J535" s="310"/>
    </row>
    <row r="536" spans="1:10" ht="50.25" customHeight="1" x14ac:dyDescent="0.2">
      <c r="A536" s="391"/>
      <c r="B536" s="419"/>
      <c r="C536" s="419"/>
      <c r="D536" s="419"/>
      <c r="E536" s="419"/>
      <c r="F536" s="419"/>
      <c r="G536" s="419"/>
      <c r="H536" s="391"/>
      <c r="I536" s="391"/>
      <c r="J536" s="310"/>
    </row>
    <row r="537" spans="1:10" ht="50.25" customHeight="1" x14ac:dyDescent="0.2">
      <c r="A537" s="391"/>
      <c r="B537" s="419"/>
      <c r="C537" s="419"/>
      <c r="D537" s="419"/>
      <c r="E537" s="419"/>
      <c r="F537" s="419"/>
      <c r="G537" s="419"/>
      <c r="H537" s="391"/>
      <c r="I537" s="391"/>
      <c r="J537" s="310"/>
    </row>
    <row r="538" spans="1:10" ht="50.25" customHeight="1" x14ac:dyDescent="0.2">
      <c r="A538" s="391"/>
      <c r="B538" s="419"/>
      <c r="C538" s="419"/>
      <c r="D538" s="419"/>
      <c r="E538" s="419"/>
      <c r="F538" s="419"/>
      <c r="G538" s="419"/>
      <c r="H538" s="391"/>
      <c r="I538" s="391"/>
      <c r="J538" s="310"/>
    </row>
    <row r="539" spans="1:10" ht="50.25" customHeight="1" x14ac:dyDescent="0.2">
      <c r="A539" s="391"/>
      <c r="B539" s="419"/>
      <c r="C539" s="419"/>
      <c r="D539" s="419"/>
      <c r="E539" s="419"/>
      <c r="F539" s="419"/>
      <c r="G539" s="419"/>
      <c r="H539" s="391"/>
      <c r="I539" s="391"/>
      <c r="J539" s="310"/>
    </row>
    <row r="540" spans="1:10" ht="50.25" customHeight="1" x14ac:dyDescent="0.2">
      <c r="A540" s="391"/>
      <c r="B540" s="419"/>
      <c r="C540" s="419"/>
      <c r="D540" s="419"/>
      <c r="E540" s="419"/>
      <c r="F540" s="419"/>
      <c r="G540" s="419"/>
      <c r="H540" s="391"/>
      <c r="I540" s="391"/>
      <c r="J540" s="310"/>
    </row>
    <row r="541" spans="1:10" ht="50.25" customHeight="1" x14ac:dyDescent="0.2">
      <c r="A541" s="391"/>
      <c r="B541" s="419"/>
      <c r="C541" s="419"/>
      <c r="D541" s="419"/>
      <c r="E541" s="419"/>
      <c r="F541" s="419"/>
      <c r="G541" s="419"/>
      <c r="H541" s="391"/>
      <c r="I541" s="391"/>
      <c r="J541" s="310"/>
    </row>
    <row r="542" spans="1:10" ht="50.25" customHeight="1" x14ac:dyDescent="0.2">
      <c r="A542" s="391"/>
      <c r="B542" s="419"/>
      <c r="C542" s="419"/>
      <c r="D542" s="419"/>
      <c r="E542" s="419"/>
      <c r="F542" s="419"/>
      <c r="G542" s="419"/>
      <c r="H542" s="391"/>
      <c r="I542" s="391"/>
      <c r="J542" s="310"/>
    </row>
    <row r="543" spans="1:10" ht="50.25" customHeight="1" x14ac:dyDescent="0.2">
      <c r="A543" s="391"/>
      <c r="B543" s="419"/>
      <c r="C543" s="419"/>
      <c r="D543" s="419"/>
      <c r="E543" s="419"/>
      <c r="F543" s="419"/>
      <c r="G543" s="419"/>
      <c r="H543" s="391"/>
      <c r="I543" s="391"/>
      <c r="J543" s="310"/>
    </row>
    <row r="544" spans="1:10" ht="50.25" customHeight="1" x14ac:dyDescent="0.2">
      <c r="A544" s="391"/>
      <c r="B544" s="419"/>
      <c r="C544" s="419"/>
      <c r="D544" s="419"/>
      <c r="E544" s="419"/>
      <c r="F544" s="419"/>
      <c r="G544" s="419"/>
      <c r="H544" s="391"/>
      <c r="I544" s="391"/>
      <c r="J544" s="310"/>
    </row>
    <row r="545" spans="1:10" ht="50.25" customHeight="1" x14ac:dyDescent="0.2">
      <c r="A545" s="391"/>
      <c r="B545" s="419"/>
      <c r="C545" s="419"/>
      <c r="D545" s="419"/>
      <c r="E545" s="419"/>
      <c r="F545" s="419"/>
      <c r="G545" s="419"/>
      <c r="H545" s="391"/>
      <c r="I545" s="391"/>
      <c r="J545" s="310"/>
    </row>
    <row r="546" spans="1:10" ht="50.25" customHeight="1" x14ac:dyDescent="0.2">
      <c r="A546" s="391"/>
      <c r="B546" s="419"/>
      <c r="C546" s="419"/>
      <c r="D546" s="419"/>
      <c r="E546" s="419"/>
      <c r="F546" s="419"/>
      <c r="G546" s="419"/>
      <c r="H546" s="391"/>
      <c r="I546" s="391"/>
      <c r="J546" s="310"/>
    </row>
    <row r="547" spans="1:10" ht="50.25" customHeight="1" x14ac:dyDescent="0.2">
      <c r="A547" s="391"/>
      <c r="B547" s="419"/>
      <c r="C547" s="419"/>
      <c r="D547" s="419"/>
      <c r="E547" s="419"/>
      <c r="F547" s="419"/>
      <c r="G547" s="419"/>
      <c r="H547" s="391"/>
      <c r="I547" s="391"/>
      <c r="J547" s="310"/>
    </row>
    <row r="548" spans="1:10" ht="50.25" customHeight="1" x14ac:dyDescent="0.2">
      <c r="A548" s="391"/>
      <c r="B548" s="419"/>
      <c r="C548" s="419"/>
      <c r="D548" s="419"/>
      <c r="E548" s="419"/>
      <c r="F548" s="419"/>
      <c r="G548" s="419"/>
      <c r="H548" s="391"/>
      <c r="I548" s="391"/>
      <c r="J548" s="310"/>
    </row>
    <row r="549" spans="1:10" ht="50.25" customHeight="1" x14ac:dyDescent="0.2">
      <c r="A549" s="391"/>
      <c r="B549" s="419"/>
      <c r="C549" s="419"/>
      <c r="D549" s="419"/>
      <c r="E549" s="419"/>
      <c r="F549" s="419"/>
      <c r="G549" s="419"/>
      <c r="H549" s="391"/>
      <c r="I549" s="391"/>
      <c r="J549" s="310"/>
    </row>
    <row r="550" spans="1:10" ht="50.25" customHeight="1" x14ac:dyDescent="0.2">
      <c r="A550" s="391"/>
      <c r="B550" s="419"/>
      <c r="C550" s="419"/>
      <c r="D550" s="419"/>
      <c r="E550" s="419"/>
      <c r="F550" s="419"/>
      <c r="G550" s="419"/>
      <c r="H550" s="391"/>
      <c r="I550" s="391"/>
      <c r="J550" s="310"/>
    </row>
    <row r="551" spans="1:10" ht="50.25" customHeight="1" x14ac:dyDescent="0.2">
      <c r="A551" s="391"/>
      <c r="B551" s="419"/>
      <c r="C551" s="419"/>
      <c r="D551" s="419"/>
      <c r="E551" s="419"/>
      <c r="F551" s="419"/>
      <c r="G551" s="419"/>
      <c r="H551" s="391"/>
      <c r="I551" s="391"/>
      <c r="J551" s="310"/>
    </row>
    <row r="552" spans="1:10" ht="50.25" customHeight="1" x14ac:dyDescent="0.2">
      <c r="A552" s="391"/>
      <c r="B552" s="419"/>
      <c r="C552" s="419"/>
      <c r="D552" s="419"/>
      <c r="E552" s="419"/>
      <c r="F552" s="419"/>
      <c r="G552" s="419"/>
      <c r="H552" s="391"/>
      <c r="I552" s="391"/>
      <c r="J552" s="310"/>
    </row>
    <row r="553" spans="1:10" ht="50.25" customHeight="1" x14ac:dyDescent="0.2">
      <c r="A553" s="391"/>
      <c r="B553" s="419"/>
      <c r="C553" s="419"/>
      <c r="D553" s="419"/>
      <c r="E553" s="419"/>
      <c r="F553" s="419"/>
      <c r="G553" s="419"/>
      <c r="H553" s="391"/>
      <c r="I553" s="391"/>
      <c r="J553" s="310"/>
    </row>
    <row r="554" spans="1:10" ht="50.25" customHeight="1" x14ac:dyDescent="0.2">
      <c r="A554" s="391"/>
      <c r="B554" s="419"/>
      <c r="C554" s="419"/>
      <c r="D554" s="419"/>
      <c r="E554" s="419"/>
      <c r="F554" s="419"/>
      <c r="G554" s="419"/>
      <c r="H554" s="391"/>
      <c r="I554" s="391"/>
      <c r="J554" s="310"/>
    </row>
    <row r="555" spans="1:10" ht="50.25" customHeight="1" x14ac:dyDescent="0.2">
      <c r="A555" s="391"/>
      <c r="B555" s="419"/>
      <c r="C555" s="419"/>
      <c r="D555" s="419"/>
      <c r="E555" s="419"/>
      <c r="F555" s="419"/>
      <c r="G555" s="419"/>
      <c r="H555" s="391"/>
      <c r="I555" s="391"/>
      <c r="J555" s="310"/>
    </row>
    <row r="556" spans="1:10" ht="50.25" customHeight="1" x14ac:dyDescent="0.2">
      <c r="A556" s="391"/>
      <c r="B556" s="419"/>
      <c r="C556" s="419"/>
      <c r="D556" s="419"/>
      <c r="E556" s="419"/>
      <c r="F556" s="419"/>
      <c r="G556" s="419"/>
      <c r="H556" s="391"/>
      <c r="I556" s="391"/>
      <c r="J556" s="310"/>
    </row>
    <row r="557" spans="1:10" ht="50.25" customHeight="1" x14ac:dyDescent="0.2">
      <c r="A557" s="391"/>
      <c r="B557" s="419"/>
      <c r="C557" s="419"/>
      <c r="D557" s="419"/>
      <c r="E557" s="419"/>
      <c r="F557" s="419"/>
      <c r="G557" s="419"/>
      <c r="H557" s="391"/>
      <c r="I557" s="391"/>
      <c r="J557" s="310"/>
    </row>
    <row r="558" spans="1:10" ht="50.25" customHeight="1" x14ac:dyDescent="0.2">
      <c r="A558" s="391"/>
      <c r="B558" s="419"/>
      <c r="C558" s="419"/>
      <c r="D558" s="419"/>
      <c r="E558" s="419"/>
      <c r="F558" s="419"/>
      <c r="G558" s="419"/>
      <c r="H558" s="391"/>
      <c r="I558" s="391"/>
      <c r="J558" s="310"/>
    </row>
    <row r="559" spans="1:10" ht="50.25" customHeight="1" x14ac:dyDescent="0.2">
      <c r="A559" s="391"/>
      <c r="B559" s="419"/>
      <c r="C559" s="419"/>
      <c r="D559" s="419"/>
      <c r="E559" s="419"/>
      <c r="F559" s="419"/>
      <c r="G559" s="419"/>
      <c r="H559" s="391"/>
      <c r="I559" s="391"/>
      <c r="J559" s="310"/>
    </row>
    <row r="560" spans="1:10" ht="50.25" customHeight="1" x14ac:dyDescent="0.2">
      <c r="A560" s="391"/>
      <c r="B560" s="419"/>
      <c r="C560" s="419"/>
      <c r="D560" s="419"/>
      <c r="E560" s="419"/>
      <c r="F560" s="419"/>
      <c r="G560" s="419"/>
      <c r="H560" s="391"/>
      <c r="I560" s="391"/>
      <c r="J560" s="310"/>
    </row>
    <row r="561" spans="1:10" ht="50.25" customHeight="1" x14ac:dyDescent="0.2">
      <c r="A561" s="391"/>
      <c r="B561" s="419"/>
      <c r="C561" s="419"/>
      <c r="D561" s="419"/>
      <c r="E561" s="419"/>
      <c r="F561" s="419"/>
      <c r="G561" s="419"/>
      <c r="H561" s="391"/>
      <c r="I561" s="391"/>
      <c r="J561" s="310"/>
    </row>
    <row r="562" spans="1:10" ht="50.25" customHeight="1" x14ac:dyDescent="0.2">
      <c r="A562" s="391"/>
      <c r="B562" s="419"/>
      <c r="C562" s="419"/>
      <c r="D562" s="419"/>
      <c r="E562" s="419"/>
      <c r="F562" s="419"/>
      <c r="G562" s="419"/>
      <c r="H562" s="391"/>
      <c r="I562" s="391"/>
      <c r="J562" s="310"/>
    </row>
    <row r="563" spans="1:10" ht="50.25" customHeight="1" x14ac:dyDescent="0.2">
      <c r="A563" s="391"/>
      <c r="B563" s="419"/>
      <c r="C563" s="419"/>
      <c r="D563" s="419"/>
      <c r="E563" s="419"/>
      <c r="F563" s="419"/>
      <c r="G563" s="419"/>
      <c r="H563" s="391"/>
      <c r="I563" s="391"/>
      <c r="J563" s="310"/>
    </row>
    <row r="564" spans="1:10" ht="50.25" customHeight="1" x14ac:dyDescent="0.2">
      <c r="A564" s="391"/>
      <c r="B564" s="419"/>
      <c r="C564" s="419"/>
      <c r="D564" s="419"/>
      <c r="E564" s="419"/>
      <c r="F564" s="419"/>
      <c r="G564" s="419"/>
      <c r="H564" s="391"/>
      <c r="I564" s="391"/>
      <c r="J564" s="310"/>
    </row>
    <row r="565" spans="1:10" ht="50.25" customHeight="1" x14ac:dyDescent="0.2">
      <c r="A565" s="391"/>
      <c r="B565" s="419"/>
      <c r="C565" s="419"/>
      <c r="D565" s="419"/>
      <c r="E565" s="419"/>
      <c r="F565" s="419"/>
      <c r="G565" s="419"/>
      <c r="H565" s="391"/>
      <c r="I565" s="391"/>
      <c r="J565" s="310"/>
    </row>
    <row r="566" spans="1:10" ht="50.25" customHeight="1" x14ac:dyDescent="0.2">
      <c r="A566" s="391"/>
      <c r="B566" s="419"/>
      <c r="C566" s="419"/>
      <c r="D566" s="419"/>
      <c r="E566" s="419"/>
      <c r="F566" s="419"/>
      <c r="G566" s="419"/>
      <c r="H566" s="391"/>
      <c r="I566" s="391"/>
      <c r="J566" s="310"/>
    </row>
    <row r="567" spans="1:10" ht="50.25" customHeight="1" x14ac:dyDescent="0.2">
      <c r="A567" s="391"/>
      <c r="B567" s="419"/>
      <c r="C567" s="419"/>
      <c r="D567" s="419"/>
      <c r="E567" s="419"/>
      <c r="F567" s="419"/>
      <c r="G567" s="419"/>
      <c r="H567" s="391"/>
      <c r="I567" s="391"/>
      <c r="J567" s="310"/>
    </row>
    <row r="568" spans="1:10" ht="50.25" customHeight="1" x14ac:dyDescent="0.2">
      <c r="A568" s="391"/>
      <c r="B568" s="419"/>
      <c r="C568" s="419"/>
      <c r="D568" s="419"/>
      <c r="E568" s="419"/>
      <c r="F568" s="419"/>
      <c r="G568" s="419"/>
      <c r="H568" s="391"/>
      <c r="I568" s="391"/>
      <c r="J568" s="310"/>
    </row>
    <row r="569" spans="1:10" ht="50.25" customHeight="1" x14ac:dyDescent="0.2">
      <c r="A569" s="391"/>
      <c r="B569" s="419"/>
      <c r="C569" s="419"/>
      <c r="D569" s="419"/>
      <c r="E569" s="419"/>
      <c r="F569" s="419"/>
      <c r="G569" s="419"/>
      <c r="H569" s="391"/>
      <c r="I569" s="391"/>
      <c r="J569" s="310"/>
    </row>
    <row r="570" spans="1:10" ht="50.25" customHeight="1" x14ac:dyDescent="0.2">
      <c r="A570" s="391"/>
      <c r="B570" s="419"/>
      <c r="C570" s="419"/>
      <c r="D570" s="419"/>
      <c r="E570" s="419"/>
      <c r="F570" s="419"/>
      <c r="G570" s="419"/>
      <c r="H570" s="391"/>
      <c r="I570" s="391"/>
      <c r="J570" s="310"/>
    </row>
    <row r="571" spans="1:10" ht="50.25" customHeight="1" x14ac:dyDescent="0.2">
      <c r="A571" s="391"/>
      <c r="B571" s="419"/>
      <c r="C571" s="419"/>
      <c r="D571" s="419"/>
      <c r="E571" s="419"/>
      <c r="F571" s="419"/>
      <c r="G571" s="419"/>
      <c r="H571" s="391"/>
      <c r="I571" s="391"/>
      <c r="J571" s="310"/>
    </row>
    <row r="572" spans="1:10" ht="50.25" customHeight="1" x14ac:dyDescent="0.2">
      <c r="A572" s="391"/>
      <c r="B572" s="419"/>
      <c r="C572" s="419"/>
      <c r="D572" s="419"/>
      <c r="E572" s="419"/>
      <c r="F572" s="419"/>
      <c r="G572" s="419"/>
      <c r="H572" s="391"/>
      <c r="I572" s="391"/>
      <c r="J572" s="310"/>
    </row>
    <row r="573" spans="1:10" ht="50.25" customHeight="1" x14ac:dyDescent="0.2">
      <c r="A573" s="391"/>
      <c r="B573" s="419"/>
      <c r="C573" s="419"/>
      <c r="D573" s="419"/>
      <c r="E573" s="419"/>
      <c r="F573" s="419"/>
      <c r="G573" s="419"/>
      <c r="H573" s="391"/>
      <c r="I573" s="391"/>
      <c r="J573" s="310"/>
    </row>
    <row r="574" spans="1:10" ht="50.25" customHeight="1" x14ac:dyDescent="0.2">
      <c r="A574" s="391"/>
      <c r="B574" s="419"/>
      <c r="C574" s="419"/>
      <c r="D574" s="419"/>
      <c r="E574" s="419"/>
      <c r="F574" s="419"/>
      <c r="G574" s="419"/>
      <c r="H574" s="391"/>
      <c r="I574" s="391"/>
      <c r="J574" s="310"/>
    </row>
    <row r="575" spans="1:10" ht="50.25" customHeight="1" x14ac:dyDescent="0.2">
      <c r="A575" s="391"/>
      <c r="B575" s="419"/>
      <c r="C575" s="419"/>
      <c r="D575" s="419"/>
      <c r="E575" s="419"/>
      <c r="F575" s="419"/>
      <c r="G575" s="419"/>
      <c r="H575" s="391"/>
      <c r="I575" s="391"/>
      <c r="J575" s="310"/>
    </row>
    <row r="576" spans="1:10" ht="50.25" customHeight="1" x14ac:dyDescent="0.2">
      <c r="A576" s="391"/>
      <c r="B576" s="419"/>
      <c r="C576" s="419"/>
      <c r="D576" s="419"/>
      <c r="E576" s="419"/>
      <c r="F576" s="419"/>
      <c r="G576" s="419"/>
      <c r="H576" s="391"/>
      <c r="I576" s="391"/>
      <c r="J576" s="310"/>
    </row>
    <row r="577" spans="1:10" ht="50.25" customHeight="1" x14ac:dyDescent="0.2">
      <c r="A577" s="391"/>
      <c r="B577" s="419"/>
      <c r="C577" s="419"/>
      <c r="D577" s="419"/>
      <c r="E577" s="419"/>
      <c r="F577" s="419"/>
      <c r="G577" s="419"/>
      <c r="H577" s="391"/>
      <c r="I577" s="391"/>
      <c r="J577" s="310"/>
    </row>
    <row r="578" spans="1:10" ht="50.25" customHeight="1" x14ac:dyDescent="0.2">
      <c r="A578" s="391"/>
      <c r="B578" s="419"/>
      <c r="C578" s="419"/>
      <c r="D578" s="419"/>
      <c r="E578" s="419"/>
      <c r="F578" s="419"/>
      <c r="G578" s="419"/>
      <c r="H578" s="391"/>
      <c r="I578" s="391"/>
      <c r="J578" s="310"/>
    </row>
    <row r="579" spans="1:10" ht="50.25" customHeight="1" x14ac:dyDescent="0.2">
      <c r="A579" s="391"/>
      <c r="B579" s="419"/>
      <c r="C579" s="419"/>
      <c r="D579" s="419"/>
      <c r="E579" s="419"/>
      <c r="F579" s="419"/>
      <c r="G579" s="419"/>
      <c r="H579" s="391"/>
      <c r="I579" s="391"/>
      <c r="J579" s="310"/>
    </row>
    <row r="580" spans="1:10" ht="50.25" customHeight="1" x14ac:dyDescent="0.2">
      <c r="A580" s="391"/>
      <c r="B580" s="419"/>
      <c r="C580" s="419"/>
      <c r="D580" s="419"/>
      <c r="E580" s="419"/>
      <c r="F580" s="419"/>
      <c r="G580" s="419"/>
      <c r="H580" s="391"/>
      <c r="I580" s="391"/>
      <c r="J580" s="310"/>
    </row>
    <row r="581" spans="1:10" ht="50.25" customHeight="1" x14ac:dyDescent="0.2">
      <c r="A581" s="391"/>
      <c r="B581" s="419"/>
      <c r="C581" s="419"/>
      <c r="D581" s="419"/>
      <c r="E581" s="419"/>
      <c r="F581" s="419"/>
      <c r="G581" s="419"/>
      <c r="H581" s="391"/>
      <c r="I581" s="391"/>
      <c r="J581" s="310"/>
    </row>
    <row r="582" spans="1:10" ht="50.25" customHeight="1" x14ac:dyDescent="0.2">
      <c r="A582" s="391"/>
      <c r="B582" s="419"/>
      <c r="C582" s="419"/>
      <c r="D582" s="419"/>
      <c r="E582" s="419"/>
      <c r="F582" s="419"/>
      <c r="G582" s="419"/>
      <c r="H582" s="391"/>
      <c r="I582" s="391"/>
      <c r="J582" s="310"/>
    </row>
    <row r="583" spans="1:10" ht="50.25" customHeight="1" x14ac:dyDescent="0.2">
      <c r="A583" s="391"/>
      <c r="B583" s="419"/>
      <c r="C583" s="419"/>
      <c r="D583" s="419"/>
      <c r="E583" s="419"/>
      <c r="F583" s="419"/>
      <c r="G583" s="419"/>
      <c r="H583" s="391"/>
      <c r="I583" s="391"/>
      <c r="J583" s="310"/>
    </row>
    <row r="584" spans="1:10" ht="50.25" customHeight="1" x14ac:dyDescent="0.2">
      <c r="A584" s="391"/>
      <c r="B584" s="419"/>
      <c r="C584" s="419"/>
      <c r="D584" s="419"/>
      <c r="E584" s="419"/>
      <c r="F584" s="419"/>
      <c r="G584" s="419"/>
      <c r="H584" s="391"/>
      <c r="I584" s="391"/>
      <c r="J584" s="310"/>
    </row>
    <row r="585" spans="1:10" ht="50.25" customHeight="1" x14ac:dyDescent="0.2">
      <c r="A585" s="391"/>
      <c r="B585" s="419"/>
      <c r="C585" s="419"/>
      <c r="D585" s="419"/>
      <c r="E585" s="419"/>
      <c r="F585" s="419"/>
      <c r="G585" s="419"/>
      <c r="H585" s="391"/>
      <c r="I585" s="391"/>
      <c r="J585" s="310"/>
    </row>
    <row r="586" spans="1:10" ht="50.25" customHeight="1" x14ac:dyDescent="0.2">
      <c r="A586" s="391"/>
      <c r="B586" s="419"/>
      <c r="C586" s="419"/>
      <c r="D586" s="419"/>
      <c r="E586" s="419"/>
      <c r="F586" s="419"/>
      <c r="G586" s="419"/>
      <c r="H586" s="391"/>
      <c r="I586" s="391"/>
      <c r="J586" s="310"/>
    </row>
    <row r="587" spans="1:10" ht="50.25" customHeight="1" x14ac:dyDescent="0.2">
      <c r="A587" s="391"/>
      <c r="B587" s="419"/>
      <c r="C587" s="419"/>
      <c r="D587" s="419"/>
      <c r="E587" s="419"/>
      <c r="F587" s="419"/>
      <c r="G587" s="419"/>
      <c r="H587" s="391"/>
      <c r="I587" s="391"/>
      <c r="J587" s="310"/>
    </row>
    <row r="588" spans="1:10" ht="50.25" customHeight="1" x14ac:dyDescent="0.2">
      <c r="A588" s="391"/>
      <c r="B588" s="419"/>
      <c r="C588" s="419"/>
      <c r="D588" s="419"/>
      <c r="E588" s="419"/>
      <c r="F588" s="419"/>
      <c r="G588" s="419"/>
      <c r="H588" s="391"/>
      <c r="I588" s="391"/>
      <c r="J588" s="310"/>
    </row>
    <row r="589" spans="1:10" ht="50.25" customHeight="1" x14ac:dyDescent="0.2">
      <c r="A589" s="391"/>
      <c r="B589" s="419"/>
      <c r="C589" s="419"/>
      <c r="D589" s="419"/>
      <c r="E589" s="419"/>
      <c r="F589" s="419"/>
      <c r="G589" s="419"/>
      <c r="H589" s="391"/>
      <c r="I589" s="391"/>
      <c r="J589" s="310"/>
    </row>
    <row r="590" spans="1:10" ht="50.25" customHeight="1" x14ac:dyDescent="0.2">
      <c r="A590" s="391"/>
      <c r="B590" s="419"/>
      <c r="C590" s="419"/>
      <c r="D590" s="419"/>
      <c r="E590" s="419"/>
      <c r="F590" s="419"/>
      <c r="G590" s="419"/>
      <c r="H590" s="391"/>
      <c r="I590" s="391"/>
      <c r="J590" s="310"/>
    </row>
    <row r="591" spans="1:10" ht="50.25" customHeight="1" x14ac:dyDescent="0.2">
      <c r="A591" s="391"/>
      <c r="B591" s="419"/>
      <c r="C591" s="419"/>
      <c r="D591" s="419"/>
      <c r="E591" s="419"/>
      <c r="F591" s="419"/>
      <c r="G591" s="419"/>
      <c r="H591" s="391"/>
      <c r="I591" s="391"/>
      <c r="J591" s="310"/>
    </row>
    <row r="592" spans="1:10" ht="50.25" customHeight="1" x14ac:dyDescent="0.2">
      <c r="A592" s="391"/>
      <c r="B592" s="419"/>
      <c r="C592" s="419"/>
      <c r="D592" s="419"/>
      <c r="E592" s="419"/>
      <c r="F592" s="419"/>
      <c r="G592" s="419"/>
      <c r="H592" s="391"/>
      <c r="I592" s="391"/>
      <c r="J592" s="310"/>
    </row>
    <row r="593" spans="1:10" ht="50.25" customHeight="1" x14ac:dyDescent="0.2">
      <c r="A593" s="391"/>
      <c r="B593" s="419"/>
      <c r="C593" s="419"/>
      <c r="D593" s="419"/>
      <c r="E593" s="419"/>
      <c r="F593" s="419"/>
      <c r="G593" s="419"/>
      <c r="H593" s="391"/>
      <c r="I593" s="391"/>
      <c r="J593" s="310"/>
    </row>
    <row r="594" spans="1:10" ht="50.25" customHeight="1" x14ac:dyDescent="0.2">
      <c r="A594" s="391"/>
      <c r="B594" s="419"/>
      <c r="C594" s="419"/>
      <c r="D594" s="419"/>
      <c r="E594" s="419"/>
      <c r="F594" s="419"/>
      <c r="G594" s="419"/>
      <c r="H594" s="391"/>
      <c r="I594" s="391"/>
      <c r="J594" s="310"/>
    </row>
    <row r="595" spans="1:10" ht="50.25" customHeight="1" x14ac:dyDescent="0.2">
      <c r="A595" s="391"/>
      <c r="B595" s="419"/>
      <c r="C595" s="419"/>
      <c r="D595" s="419"/>
      <c r="E595" s="419"/>
      <c r="F595" s="419"/>
      <c r="G595" s="419"/>
      <c r="H595" s="391"/>
      <c r="I595" s="391"/>
      <c r="J595" s="310"/>
    </row>
    <row r="596" spans="1:10" ht="50.25" customHeight="1" x14ac:dyDescent="0.2">
      <c r="A596" s="391"/>
      <c r="B596" s="419"/>
      <c r="C596" s="419"/>
      <c r="D596" s="419"/>
      <c r="E596" s="419"/>
      <c r="F596" s="419"/>
      <c r="G596" s="419"/>
      <c r="H596" s="391"/>
      <c r="I596" s="391"/>
      <c r="J596" s="310"/>
    </row>
    <row r="597" spans="1:10" ht="50.25" customHeight="1" x14ac:dyDescent="0.2">
      <c r="A597" s="391"/>
      <c r="B597" s="419"/>
      <c r="C597" s="419"/>
      <c r="D597" s="419"/>
      <c r="E597" s="419"/>
      <c r="F597" s="419"/>
      <c r="G597" s="419"/>
      <c r="H597" s="391"/>
      <c r="I597" s="391"/>
      <c r="J597" s="310"/>
    </row>
    <row r="598" spans="1:10" ht="50.25" customHeight="1" x14ac:dyDescent="0.2">
      <c r="A598" s="391"/>
      <c r="B598" s="419"/>
      <c r="C598" s="419"/>
      <c r="D598" s="419"/>
      <c r="E598" s="419"/>
      <c r="F598" s="419"/>
      <c r="G598" s="419"/>
      <c r="H598" s="391"/>
      <c r="I598" s="391"/>
      <c r="J598" s="310"/>
    </row>
    <row r="599" spans="1:10" ht="50.25" customHeight="1" x14ac:dyDescent="0.2">
      <c r="A599" s="391"/>
      <c r="B599" s="419"/>
      <c r="C599" s="419"/>
      <c r="D599" s="419"/>
      <c r="E599" s="419"/>
      <c r="F599" s="419"/>
      <c r="G599" s="419"/>
      <c r="H599" s="391"/>
      <c r="I599" s="391"/>
      <c r="J599" s="310"/>
    </row>
    <row r="600" spans="1:10" ht="50.25" customHeight="1" x14ac:dyDescent="0.2">
      <c r="A600" s="391"/>
      <c r="B600" s="419"/>
      <c r="C600" s="419"/>
      <c r="D600" s="419"/>
      <c r="E600" s="419"/>
      <c r="F600" s="419"/>
      <c r="G600" s="419"/>
      <c r="H600" s="391"/>
      <c r="I600" s="391"/>
      <c r="J600" s="310"/>
    </row>
    <row r="601" spans="1:10" ht="50.25" customHeight="1" x14ac:dyDescent="0.2">
      <c r="A601" s="391"/>
      <c r="B601" s="419"/>
      <c r="C601" s="419"/>
      <c r="D601" s="419"/>
      <c r="E601" s="419"/>
      <c r="F601" s="419"/>
      <c r="G601" s="419"/>
      <c r="H601" s="391"/>
      <c r="I601" s="391"/>
      <c r="J601" s="310"/>
    </row>
    <row r="602" spans="1:10" ht="50.25" customHeight="1" x14ac:dyDescent="0.2">
      <c r="A602" s="391"/>
      <c r="B602" s="419"/>
      <c r="C602" s="419"/>
      <c r="D602" s="419"/>
      <c r="E602" s="419"/>
      <c r="F602" s="419"/>
      <c r="G602" s="419"/>
      <c r="H602" s="391"/>
      <c r="I602" s="391"/>
      <c r="J602" s="310"/>
    </row>
    <row r="603" spans="1:10" ht="50.25" customHeight="1" x14ac:dyDescent="0.2">
      <c r="A603" s="391"/>
      <c r="B603" s="419"/>
      <c r="C603" s="419"/>
      <c r="D603" s="419"/>
      <c r="E603" s="419"/>
      <c r="F603" s="419"/>
      <c r="G603" s="419"/>
      <c r="H603" s="391"/>
      <c r="I603" s="391"/>
      <c r="J603" s="310"/>
    </row>
    <row r="604" spans="1:10" ht="50.25" customHeight="1" x14ac:dyDescent="0.2">
      <c r="A604" s="391"/>
      <c r="B604" s="419"/>
      <c r="C604" s="419"/>
      <c r="D604" s="419"/>
      <c r="E604" s="419"/>
      <c r="F604" s="419"/>
      <c r="G604" s="419"/>
      <c r="H604" s="391"/>
      <c r="I604" s="391"/>
      <c r="J604" s="310"/>
    </row>
    <row r="605" spans="1:10" ht="50.25" customHeight="1" x14ac:dyDescent="0.2">
      <c r="A605" s="391"/>
      <c r="B605" s="419"/>
      <c r="C605" s="419"/>
      <c r="D605" s="419"/>
      <c r="E605" s="419"/>
      <c r="F605" s="419"/>
      <c r="G605" s="419"/>
      <c r="H605" s="391"/>
      <c r="I605" s="391"/>
      <c r="J605" s="310"/>
    </row>
    <row r="606" spans="1:10" ht="50.25" customHeight="1" x14ac:dyDescent="0.2">
      <c r="A606" s="391"/>
      <c r="B606" s="419"/>
      <c r="C606" s="419"/>
      <c r="D606" s="419"/>
      <c r="E606" s="419"/>
      <c r="F606" s="419"/>
      <c r="G606" s="419"/>
      <c r="H606" s="391"/>
      <c r="I606" s="391"/>
      <c r="J606" s="310"/>
    </row>
    <row r="607" spans="1:10" ht="50.25" customHeight="1" x14ac:dyDescent="0.2">
      <c r="A607" s="391"/>
      <c r="B607" s="419"/>
      <c r="C607" s="419"/>
      <c r="D607" s="419"/>
      <c r="E607" s="419"/>
      <c r="F607" s="419"/>
      <c r="G607" s="419"/>
      <c r="H607" s="391"/>
      <c r="I607" s="391"/>
      <c r="J607" s="310"/>
    </row>
    <row r="608" spans="1:10" ht="50.25" customHeight="1" x14ac:dyDescent="0.2">
      <c r="A608" s="391"/>
      <c r="B608" s="419"/>
      <c r="C608" s="419"/>
      <c r="D608" s="419"/>
      <c r="E608" s="419"/>
      <c r="F608" s="419"/>
      <c r="G608" s="419"/>
      <c r="H608" s="391"/>
      <c r="I608" s="391"/>
      <c r="J608" s="310"/>
    </row>
    <row r="609" spans="1:10" ht="50.25" customHeight="1" x14ac:dyDescent="0.2">
      <c r="A609" s="391"/>
      <c r="B609" s="419"/>
      <c r="C609" s="419"/>
      <c r="D609" s="419"/>
      <c r="E609" s="419"/>
      <c r="F609" s="419"/>
      <c r="G609" s="419"/>
      <c r="H609" s="391"/>
      <c r="I609" s="391"/>
      <c r="J609" s="310"/>
    </row>
    <row r="610" spans="1:10" ht="50.25" customHeight="1" x14ac:dyDescent="0.2">
      <c r="A610" s="391"/>
      <c r="B610" s="419"/>
      <c r="C610" s="419"/>
      <c r="D610" s="419"/>
      <c r="E610" s="419"/>
      <c r="F610" s="419"/>
      <c r="G610" s="419"/>
      <c r="H610" s="391"/>
      <c r="I610" s="391"/>
      <c r="J610" s="310"/>
    </row>
    <row r="611" spans="1:10" ht="50.25" customHeight="1" x14ac:dyDescent="0.2">
      <c r="A611" s="391"/>
      <c r="B611" s="419"/>
      <c r="C611" s="419"/>
      <c r="D611" s="419"/>
      <c r="E611" s="419"/>
      <c r="F611" s="419"/>
      <c r="G611" s="419"/>
      <c r="H611" s="391"/>
      <c r="I611" s="391"/>
      <c r="J611" s="310"/>
    </row>
    <row r="612" spans="1:10" ht="50.25" customHeight="1" x14ac:dyDescent="0.2">
      <c r="A612" s="391"/>
      <c r="B612" s="419"/>
      <c r="C612" s="419"/>
      <c r="D612" s="419"/>
      <c r="E612" s="419"/>
      <c r="F612" s="419"/>
      <c r="G612" s="419"/>
      <c r="H612" s="391"/>
      <c r="I612" s="391"/>
      <c r="J612" s="310"/>
    </row>
    <row r="613" spans="1:10" ht="50.25" customHeight="1" x14ac:dyDescent="0.2">
      <c r="A613" s="391"/>
      <c r="B613" s="419"/>
      <c r="C613" s="419"/>
      <c r="D613" s="419"/>
      <c r="E613" s="419"/>
      <c r="F613" s="419"/>
      <c r="G613" s="419"/>
      <c r="H613" s="391"/>
      <c r="I613" s="391"/>
      <c r="J613" s="310"/>
    </row>
    <row r="614" spans="1:10" ht="50.25" customHeight="1" x14ac:dyDescent="0.2">
      <c r="A614" s="391"/>
      <c r="B614" s="419"/>
      <c r="C614" s="419"/>
      <c r="D614" s="419"/>
      <c r="E614" s="419"/>
      <c r="F614" s="419"/>
      <c r="G614" s="419"/>
      <c r="H614" s="391"/>
      <c r="I614" s="391"/>
      <c r="J614" s="310"/>
    </row>
    <row r="615" spans="1:10" ht="50.25" customHeight="1" x14ac:dyDescent="0.2">
      <c r="A615" s="391"/>
      <c r="B615" s="419"/>
      <c r="C615" s="419"/>
      <c r="D615" s="419"/>
      <c r="E615" s="419"/>
      <c r="F615" s="419"/>
      <c r="G615" s="419"/>
      <c r="H615" s="391"/>
      <c r="I615" s="391"/>
      <c r="J615" s="310"/>
    </row>
    <row r="616" spans="1:10" ht="50.25" customHeight="1" x14ac:dyDescent="0.2">
      <c r="A616" s="391"/>
      <c r="B616" s="419"/>
      <c r="C616" s="419"/>
      <c r="D616" s="419"/>
      <c r="E616" s="419"/>
      <c r="F616" s="419"/>
      <c r="G616" s="419"/>
      <c r="H616" s="391"/>
      <c r="I616" s="391"/>
      <c r="J616" s="310"/>
    </row>
    <row r="617" spans="1:10" ht="50.25" customHeight="1" x14ac:dyDescent="0.2">
      <c r="A617" s="391"/>
      <c r="B617" s="419"/>
      <c r="C617" s="419"/>
      <c r="D617" s="419"/>
      <c r="E617" s="419"/>
      <c r="F617" s="419"/>
      <c r="G617" s="419"/>
      <c r="H617" s="391"/>
      <c r="I617" s="391"/>
      <c r="J617" s="310"/>
    </row>
    <row r="618" spans="1:10" ht="50.25" customHeight="1" x14ac:dyDescent="0.2">
      <c r="A618" s="391"/>
      <c r="B618" s="419"/>
      <c r="C618" s="419"/>
      <c r="D618" s="419"/>
      <c r="E618" s="419"/>
      <c r="F618" s="419"/>
      <c r="G618" s="419"/>
      <c r="H618" s="391"/>
      <c r="I618" s="391"/>
      <c r="J618" s="310"/>
    </row>
    <row r="619" spans="1:10" ht="50.25" customHeight="1" x14ac:dyDescent="0.2">
      <c r="A619" s="391"/>
      <c r="B619" s="419"/>
      <c r="C619" s="419"/>
      <c r="D619" s="419"/>
      <c r="E619" s="419"/>
      <c r="F619" s="419"/>
      <c r="G619" s="419"/>
      <c r="H619" s="391"/>
      <c r="I619" s="391"/>
      <c r="J619" s="310"/>
    </row>
    <row r="620" spans="1:10" ht="50.25" customHeight="1" x14ac:dyDescent="0.2">
      <c r="A620" s="391"/>
      <c r="B620" s="419"/>
      <c r="C620" s="419"/>
      <c r="D620" s="419"/>
      <c r="E620" s="419"/>
      <c r="F620" s="419"/>
      <c r="G620" s="419"/>
      <c r="H620" s="391"/>
      <c r="I620" s="391"/>
      <c r="J620" s="310"/>
    </row>
    <row r="621" spans="1:10" ht="50.25" customHeight="1" x14ac:dyDescent="0.2">
      <c r="A621" s="391"/>
      <c r="B621" s="419"/>
      <c r="C621" s="419"/>
      <c r="D621" s="419"/>
      <c r="E621" s="419"/>
      <c r="F621" s="419"/>
      <c r="G621" s="419"/>
      <c r="H621" s="391"/>
      <c r="I621" s="391"/>
      <c r="J621" s="310"/>
    </row>
    <row r="622" spans="1:10" ht="50.25" customHeight="1" x14ac:dyDescent="0.2">
      <c r="A622" s="391"/>
      <c r="B622" s="419"/>
      <c r="C622" s="419"/>
      <c r="D622" s="419"/>
      <c r="E622" s="419"/>
      <c r="F622" s="419"/>
      <c r="G622" s="419"/>
      <c r="H622" s="391"/>
      <c r="I622" s="391"/>
      <c r="J622" s="310"/>
    </row>
    <row r="623" spans="1:10" ht="50.25" customHeight="1" x14ac:dyDescent="0.2">
      <c r="A623" s="391"/>
      <c r="B623" s="419"/>
      <c r="C623" s="419"/>
      <c r="D623" s="419"/>
      <c r="E623" s="419"/>
      <c r="F623" s="419"/>
      <c r="G623" s="419"/>
      <c r="H623" s="391"/>
      <c r="I623" s="391"/>
      <c r="J623" s="310"/>
    </row>
    <row r="624" spans="1:10" ht="50.25" customHeight="1" x14ac:dyDescent="0.2">
      <c r="A624" s="391"/>
      <c r="B624" s="419"/>
      <c r="C624" s="419"/>
      <c r="D624" s="419"/>
      <c r="E624" s="419"/>
      <c r="F624" s="419"/>
      <c r="G624" s="419"/>
      <c r="H624" s="391"/>
      <c r="I624" s="391"/>
      <c r="J624" s="310"/>
    </row>
    <row r="625" spans="1:10" ht="50.25" customHeight="1" x14ac:dyDescent="0.2">
      <c r="A625" s="391"/>
      <c r="B625" s="419"/>
      <c r="C625" s="419"/>
      <c r="D625" s="419"/>
      <c r="E625" s="419"/>
      <c r="F625" s="419"/>
      <c r="G625" s="419"/>
      <c r="H625" s="391"/>
      <c r="I625" s="391"/>
      <c r="J625" s="310"/>
    </row>
    <row r="626" spans="1:10" ht="50.25" customHeight="1" x14ac:dyDescent="0.2">
      <c r="A626" s="391"/>
      <c r="B626" s="419"/>
      <c r="C626" s="419"/>
      <c r="D626" s="419"/>
      <c r="E626" s="419"/>
      <c r="F626" s="419"/>
      <c r="G626" s="419"/>
      <c r="H626" s="391"/>
      <c r="I626" s="391"/>
      <c r="J626" s="310"/>
    </row>
    <row r="627" spans="1:10" ht="50.25" customHeight="1" x14ac:dyDescent="0.2">
      <c r="A627" s="391"/>
      <c r="B627" s="419"/>
      <c r="C627" s="419"/>
      <c r="D627" s="419"/>
      <c r="E627" s="419"/>
      <c r="F627" s="419"/>
      <c r="G627" s="419"/>
      <c r="H627" s="391"/>
      <c r="I627" s="391"/>
      <c r="J627" s="310"/>
    </row>
    <row r="628" spans="1:10" ht="50.25" customHeight="1" x14ac:dyDescent="0.2">
      <c r="A628" s="391"/>
      <c r="B628" s="419"/>
      <c r="C628" s="419"/>
      <c r="D628" s="419"/>
      <c r="E628" s="419"/>
      <c r="F628" s="419"/>
      <c r="G628" s="419"/>
      <c r="H628" s="391"/>
      <c r="I628" s="391"/>
      <c r="J628" s="310"/>
    </row>
    <row r="629" spans="1:10" ht="50.25" customHeight="1" x14ac:dyDescent="0.2">
      <c r="A629" s="391"/>
      <c r="B629" s="419"/>
      <c r="C629" s="419"/>
      <c r="D629" s="419"/>
      <c r="E629" s="419"/>
      <c r="F629" s="419"/>
      <c r="G629" s="419"/>
      <c r="H629" s="391"/>
      <c r="I629" s="391"/>
      <c r="J629" s="310"/>
    </row>
    <row r="630" spans="1:10" ht="50.25" customHeight="1" x14ac:dyDescent="0.2">
      <c r="A630" s="391"/>
      <c r="B630" s="419"/>
      <c r="C630" s="419"/>
      <c r="D630" s="419"/>
      <c r="E630" s="419"/>
      <c r="F630" s="419"/>
      <c r="G630" s="419"/>
      <c r="H630" s="391"/>
      <c r="I630" s="391"/>
      <c r="J630" s="310"/>
    </row>
    <row r="631" spans="1:10" ht="50.25" customHeight="1" x14ac:dyDescent="0.2">
      <c r="A631" s="391"/>
      <c r="B631" s="419"/>
      <c r="C631" s="419"/>
      <c r="D631" s="419"/>
      <c r="E631" s="419"/>
      <c r="F631" s="419"/>
      <c r="G631" s="419"/>
      <c r="H631" s="391"/>
      <c r="I631" s="391"/>
      <c r="J631" s="310"/>
    </row>
    <row r="632" spans="1:10" ht="50.25" customHeight="1" x14ac:dyDescent="0.2">
      <c r="A632" s="391"/>
      <c r="B632" s="419"/>
      <c r="C632" s="419"/>
      <c r="D632" s="419"/>
      <c r="E632" s="419"/>
      <c r="F632" s="419"/>
      <c r="G632" s="419"/>
      <c r="H632" s="391"/>
      <c r="I632" s="391"/>
      <c r="J632" s="310"/>
    </row>
    <row r="633" spans="1:10" ht="50.25" customHeight="1" x14ac:dyDescent="0.2">
      <c r="A633" s="391"/>
      <c r="B633" s="419"/>
      <c r="C633" s="419"/>
      <c r="D633" s="419"/>
      <c r="E633" s="419"/>
      <c r="F633" s="419"/>
      <c r="G633" s="419"/>
      <c r="H633" s="391"/>
      <c r="I633" s="391"/>
      <c r="J633" s="310"/>
    </row>
    <row r="634" spans="1:10" ht="50.25" customHeight="1" x14ac:dyDescent="0.2">
      <c r="A634" s="391"/>
      <c r="B634" s="419"/>
      <c r="C634" s="419"/>
      <c r="D634" s="419"/>
      <c r="E634" s="419"/>
      <c r="F634" s="419"/>
      <c r="G634" s="419"/>
      <c r="H634" s="391"/>
      <c r="I634" s="391"/>
      <c r="J634" s="310"/>
    </row>
    <row r="635" spans="1:10" ht="50.25" customHeight="1" x14ac:dyDescent="0.2">
      <c r="A635" s="391"/>
      <c r="B635" s="419"/>
      <c r="C635" s="419"/>
      <c r="D635" s="419"/>
      <c r="E635" s="419"/>
      <c r="F635" s="419"/>
      <c r="G635" s="419"/>
      <c r="H635" s="391"/>
      <c r="I635" s="391"/>
      <c r="J635" s="310"/>
    </row>
    <row r="636" spans="1:10" ht="50.25" customHeight="1" x14ac:dyDescent="0.2">
      <c r="A636" s="391"/>
      <c r="B636" s="419"/>
      <c r="C636" s="419"/>
      <c r="D636" s="419"/>
      <c r="E636" s="419"/>
      <c r="F636" s="419"/>
      <c r="G636" s="419"/>
      <c r="H636" s="391"/>
      <c r="I636" s="391"/>
      <c r="J636" s="310"/>
    </row>
    <row r="637" spans="1:10" ht="50.25" customHeight="1" x14ac:dyDescent="0.2">
      <c r="A637" s="391"/>
      <c r="B637" s="419"/>
      <c r="C637" s="419"/>
      <c r="D637" s="419"/>
      <c r="E637" s="419"/>
      <c r="F637" s="419"/>
      <c r="G637" s="419"/>
      <c r="H637" s="391"/>
      <c r="I637" s="391"/>
      <c r="J637" s="310"/>
    </row>
    <row r="638" spans="1:10" ht="50.25" customHeight="1" x14ac:dyDescent="0.2">
      <c r="A638" s="391"/>
      <c r="B638" s="419"/>
      <c r="C638" s="419"/>
      <c r="D638" s="419"/>
      <c r="E638" s="419"/>
      <c r="F638" s="419"/>
      <c r="G638" s="419"/>
      <c r="H638" s="391"/>
      <c r="I638" s="391"/>
      <c r="J638" s="310"/>
    </row>
    <row r="639" spans="1:10" ht="50.25" customHeight="1" x14ac:dyDescent="0.2">
      <c r="A639" s="391"/>
      <c r="B639" s="419"/>
      <c r="C639" s="419"/>
      <c r="D639" s="419"/>
      <c r="E639" s="419"/>
      <c r="F639" s="419"/>
      <c r="G639" s="419"/>
      <c r="H639" s="391"/>
      <c r="I639" s="391"/>
      <c r="J639" s="310"/>
    </row>
    <row r="640" spans="1:10" ht="50.25" customHeight="1" x14ac:dyDescent="0.2">
      <c r="A640" s="391"/>
      <c r="B640" s="419"/>
      <c r="C640" s="419"/>
      <c r="D640" s="419"/>
      <c r="E640" s="419"/>
      <c r="F640" s="419"/>
      <c r="G640" s="419"/>
      <c r="H640" s="391"/>
      <c r="I640" s="391"/>
      <c r="J640" s="310"/>
    </row>
    <row r="641" spans="1:10" ht="50.25" customHeight="1" x14ac:dyDescent="0.2">
      <c r="A641" s="391"/>
      <c r="B641" s="419"/>
      <c r="C641" s="419"/>
      <c r="D641" s="419"/>
      <c r="E641" s="419"/>
      <c r="F641" s="419"/>
      <c r="G641" s="419"/>
      <c r="H641" s="391"/>
      <c r="I641" s="391"/>
      <c r="J641" s="310"/>
    </row>
    <row r="642" spans="1:10" ht="50.25" customHeight="1" x14ac:dyDescent="0.2">
      <c r="A642" s="391"/>
      <c r="B642" s="419"/>
      <c r="C642" s="419"/>
      <c r="D642" s="419"/>
      <c r="E642" s="419"/>
      <c r="F642" s="419"/>
      <c r="G642" s="419"/>
      <c r="H642" s="391"/>
      <c r="I642" s="391"/>
      <c r="J642" s="310"/>
    </row>
    <row r="643" spans="1:10" ht="50.25" customHeight="1" x14ac:dyDescent="0.2">
      <c r="A643" s="391"/>
      <c r="B643" s="419"/>
      <c r="C643" s="419"/>
      <c r="D643" s="419"/>
      <c r="E643" s="419"/>
      <c r="F643" s="419"/>
      <c r="G643" s="419"/>
      <c r="H643" s="391"/>
      <c r="I643" s="391"/>
      <c r="J643" s="310"/>
    </row>
    <row r="644" spans="1:10" ht="50.25" customHeight="1" x14ac:dyDescent="0.2">
      <c r="A644" s="391"/>
      <c r="B644" s="419"/>
      <c r="C644" s="419"/>
      <c r="D644" s="419"/>
      <c r="E644" s="419"/>
      <c r="F644" s="419"/>
      <c r="G644" s="419"/>
      <c r="H644" s="391"/>
      <c r="I644" s="391"/>
      <c r="J644" s="310"/>
    </row>
    <row r="645" spans="1:10" ht="50.25" customHeight="1" x14ac:dyDescent="0.2">
      <c r="A645" s="391"/>
      <c r="B645" s="419"/>
      <c r="C645" s="419"/>
      <c r="D645" s="419"/>
      <c r="E645" s="419"/>
      <c r="F645" s="419"/>
      <c r="G645" s="419"/>
      <c r="H645" s="391"/>
      <c r="I645" s="391"/>
      <c r="J645" s="310"/>
    </row>
    <row r="646" spans="1:10" ht="50.25" customHeight="1" x14ac:dyDescent="0.2">
      <c r="A646" s="391"/>
      <c r="B646" s="419"/>
      <c r="C646" s="419"/>
      <c r="D646" s="419"/>
      <c r="E646" s="419"/>
      <c r="F646" s="419"/>
      <c r="G646" s="419"/>
      <c r="H646" s="391"/>
      <c r="I646" s="391"/>
      <c r="J646" s="310"/>
    </row>
    <row r="647" spans="1:10" ht="50.25" customHeight="1" x14ac:dyDescent="0.2">
      <c r="A647" s="391"/>
      <c r="B647" s="419"/>
      <c r="C647" s="419"/>
      <c r="D647" s="419"/>
      <c r="E647" s="419"/>
      <c r="F647" s="419"/>
      <c r="G647" s="419"/>
      <c r="H647" s="391"/>
      <c r="I647" s="391"/>
      <c r="J647" s="310"/>
    </row>
    <row r="648" spans="1:10" ht="50.25" customHeight="1" x14ac:dyDescent="0.2">
      <c r="A648" s="391"/>
      <c r="B648" s="419"/>
      <c r="C648" s="419"/>
      <c r="D648" s="419"/>
      <c r="E648" s="419"/>
      <c r="F648" s="419"/>
      <c r="G648" s="419"/>
      <c r="H648" s="391"/>
      <c r="I648" s="391"/>
      <c r="J648" s="310"/>
    </row>
    <row r="649" spans="1:10" ht="50.25" customHeight="1" x14ac:dyDescent="0.2">
      <c r="A649" s="391"/>
      <c r="B649" s="419"/>
      <c r="C649" s="419"/>
      <c r="D649" s="419"/>
      <c r="E649" s="419"/>
      <c r="F649" s="419"/>
      <c r="G649" s="419"/>
      <c r="H649" s="391"/>
      <c r="I649" s="391"/>
      <c r="J649" s="310"/>
    </row>
    <row r="650" spans="1:10" ht="50.25" customHeight="1" x14ac:dyDescent="0.2">
      <c r="A650" s="391"/>
      <c r="B650" s="419"/>
      <c r="C650" s="419"/>
      <c r="D650" s="419"/>
      <c r="E650" s="419"/>
      <c r="F650" s="419"/>
      <c r="G650" s="419"/>
      <c r="H650" s="391"/>
      <c r="I650" s="391"/>
      <c r="J650" s="310"/>
    </row>
    <row r="651" spans="1:10" ht="50.25" customHeight="1" x14ac:dyDescent="0.2">
      <c r="A651" s="391"/>
      <c r="B651" s="419"/>
      <c r="C651" s="419"/>
      <c r="D651" s="419"/>
      <c r="E651" s="419"/>
      <c r="F651" s="419"/>
      <c r="G651" s="419"/>
      <c r="H651" s="391"/>
      <c r="I651" s="391"/>
      <c r="J651" s="310"/>
    </row>
    <row r="652" spans="1:10" ht="50.25" customHeight="1" x14ac:dyDescent="0.2">
      <c r="A652" s="391"/>
      <c r="B652" s="419"/>
      <c r="C652" s="419"/>
      <c r="D652" s="419"/>
      <c r="E652" s="419"/>
      <c r="F652" s="419"/>
      <c r="G652" s="419"/>
      <c r="H652" s="391"/>
      <c r="I652" s="391"/>
      <c r="J652" s="310"/>
    </row>
    <row r="653" spans="1:10" ht="50.25" customHeight="1" x14ac:dyDescent="0.2">
      <c r="A653" s="391"/>
      <c r="B653" s="419"/>
      <c r="C653" s="419"/>
      <c r="D653" s="419"/>
      <c r="E653" s="419"/>
      <c r="F653" s="419"/>
      <c r="G653" s="419"/>
      <c r="H653" s="391"/>
      <c r="I653" s="391"/>
      <c r="J653" s="310"/>
    </row>
    <row r="654" spans="1:10" ht="50.25" customHeight="1" x14ac:dyDescent="0.2">
      <c r="A654" s="391"/>
      <c r="B654" s="419"/>
      <c r="C654" s="419"/>
      <c r="D654" s="419"/>
      <c r="E654" s="419"/>
      <c r="F654" s="419"/>
      <c r="G654" s="419"/>
      <c r="H654" s="391"/>
      <c r="I654" s="391"/>
      <c r="J654" s="310"/>
    </row>
    <row r="655" spans="1:10" ht="50.25" customHeight="1" x14ac:dyDescent="0.2">
      <c r="A655" s="391"/>
      <c r="B655" s="419"/>
      <c r="C655" s="419"/>
      <c r="D655" s="419"/>
      <c r="E655" s="419"/>
      <c r="F655" s="419"/>
      <c r="G655" s="419"/>
      <c r="H655" s="391"/>
      <c r="I655" s="391"/>
      <c r="J655" s="310"/>
    </row>
    <row r="656" spans="1:10" ht="50.25" customHeight="1" x14ac:dyDescent="0.2">
      <c r="A656" s="391"/>
      <c r="B656" s="419"/>
      <c r="C656" s="419"/>
      <c r="D656" s="419"/>
      <c r="E656" s="419"/>
      <c r="F656" s="419"/>
      <c r="G656" s="419"/>
      <c r="H656" s="391"/>
      <c r="I656" s="391"/>
      <c r="J656" s="310"/>
    </row>
    <row r="657" spans="1:10" ht="50.25" customHeight="1" x14ac:dyDescent="0.2">
      <c r="A657" s="391"/>
      <c r="B657" s="419"/>
      <c r="C657" s="419"/>
      <c r="D657" s="419"/>
      <c r="E657" s="419"/>
      <c r="F657" s="419"/>
      <c r="G657" s="419"/>
      <c r="H657" s="391"/>
      <c r="I657" s="391"/>
      <c r="J657" s="310"/>
    </row>
    <row r="658" spans="1:10" ht="50.25" customHeight="1" x14ac:dyDescent="0.2">
      <c r="A658" s="391"/>
      <c r="B658" s="419"/>
      <c r="C658" s="419"/>
      <c r="D658" s="419"/>
      <c r="E658" s="419"/>
      <c r="F658" s="419"/>
      <c r="G658" s="419"/>
      <c r="H658" s="391"/>
      <c r="I658" s="391"/>
      <c r="J658" s="310"/>
    </row>
    <row r="659" spans="1:10" ht="50.25" customHeight="1" x14ac:dyDescent="0.2">
      <c r="A659" s="391"/>
      <c r="B659" s="419"/>
      <c r="C659" s="419"/>
      <c r="D659" s="419"/>
      <c r="E659" s="419"/>
      <c r="F659" s="419"/>
      <c r="G659" s="419"/>
      <c r="H659" s="391"/>
      <c r="I659" s="391"/>
      <c r="J659" s="310"/>
    </row>
    <row r="660" spans="1:10" ht="50.25" customHeight="1" x14ac:dyDescent="0.2">
      <c r="A660" s="391"/>
      <c r="B660" s="419"/>
      <c r="C660" s="419"/>
      <c r="D660" s="419"/>
      <c r="E660" s="419"/>
      <c r="F660" s="419"/>
      <c r="G660" s="419"/>
      <c r="H660" s="391"/>
      <c r="I660" s="391"/>
      <c r="J660" s="310"/>
    </row>
    <row r="661" spans="1:10" ht="50.25" customHeight="1" x14ac:dyDescent="0.2">
      <c r="A661" s="391"/>
      <c r="B661" s="419"/>
      <c r="C661" s="419"/>
      <c r="D661" s="419"/>
      <c r="E661" s="419"/>
      <c r="F661" s="419"/>
      <c r="G661" s="419"/>
      <c r="H661" s="391"/>
      <c r="I661" s="391"/>
      <c r="J661" s="310"/>
    </row>
    <row r="662" spans="1:10" ht="50.25" customHeight="1" x14ac:dyDescent="0.2">
      <c r="A662" s="391"/>
      <c r="B662" s="419"/>
      <c r="C662" s="419"/>
      <c r="D662" s="419"/>
      <c r="E662" s="419"/>
      <c r="F662" s="419"/>
      <c r="G662" s="419"/>
      <c r="H662" s="391"/>
      <c r="I662" s="391"/>
      <c r="J662" s="310"/>
    </row>
    <row r="663" spans="1:10" ht="50.25" customHeight="1" x14ac:dyDescent="0.2">
      <c r="A663" s="391"/>
      <c r="B663" s="419"/>
      <c r="C663" s="419"/>
      <c r="D663" s="419"/>
      <c r="E663" s="419"/>
      <c r="F663" s="419"/>
      <c r="G663" s="419"/>
      <c r="H663" s="391"/>
      <c r="I663" s="391"/>
      <c r="J663" s="310"/>
    </row>
    <row r="664" spans="1:10" ht="50.25" customHeight="1" x14ac:dyDescent="0.2">
      <c r="A664" s="391"/>
      <c r="B664" s="419"/>
      <c r="C664" s="419"/>
      <c r="D664" s="419"/>
      <c r="E664" s="419"/>
      <c r="F664" s="419"/>
      <c r="G664" s="419"/>
      <c r="H664" s="391"/>
      <c r="I664" s="391"/>
      <c r="J664" s="310"/>
    </row>
    <row r="665" spans="1:10" ht="50.25" customHeight="1" x14ac:dyDescent="0.2">
      <c r="A665" s="391"/>
      <c r="B665" s="419"/>
      <c r="C665" s="419"/>
      <c r="D665" s="419"/>
      <c r="E665" s="419"/>
      <c r="F665" s="419"/>
      <c r="G665" s="419"/>
      <c r="H665" s="391"/>
      <c r="I665" s="391"/>
      <c r="J665" s="310"/>
    </row>
    <row r="666" spans="1:10" ht="50.25" customHeight="1" x14ac:dyDescent="0.2">
      <c r="A666" s="391"/>
      <c r="B666" s="419"/>
      <c r="C666" s="419"/>
      <c r="D666" s="419"/>
      <c r="E666" s="419"/>
      <c r="F666" s="419"/>
      <c r="G666" s="419"/>
      <c r="H666" s="391"/>
      <c r="I666" s="391"/>
      <c r="J666" s="310"/>
    </row>
    <row r="667" spans="1:10" ht="50.25" customHeight="1" x14ac:dyDescent="0.2">
      <c r="A667" s="391"/>
      <c r="B667" s="419"/>
      <c r="C667" s="419"/>
      <c r="D667" s="419"/>
      <c r="E667" s="419"/>
      <c r="F667" s="419"/>
      <c r="G667" s="419"/>
      <c r="H667" s="391"/>
      <c r="I667" s="391"/>
      <c r="J667" s="310"/>
    </row>
    <row r="668" spans="1:10" ht="50.25" customHeight="1" x14ac:dyDescent="0.2">
      <c r="A668" s="391"/>
      <c r="B668" s="419"/>
      <c r="C668" s="419"/>
      <c r="D668" s="419"/>
      <c r="E668" s="419"/>
      <c r="F668" s="419"/>
      <c r="G668" s="419"/>
      <c r="H668" s="391"/>
      <c r="I668" s="391"/>
      <c r="J668" s="310"/>
    </row>
    <row r="669" spans="1:10" ht="50.25" customHeight="1" x14ac:dyDescent="0.2">
      <c r="A669" s="391"/>
      <c r="B669" s="419"/>
      <c r="C669" s="419"/>
      <c r="D669" s="419"/>
      <c r="E669" s="419"/>
      <c r="F669" s="419"/>
      <c r="G669" s="419"/>
      <c r="H669" s="391"/>
      <c r="I669" s="391"/>
      <c r="J669" s="310"/>
    </row>
    <row r="670" spans="1:10" ht="50.25" customHeight="1" x14ac:dyDescent="0.2">
      <c r="A670" s="391"/>
      <c r="B670" s="419"/>
      <c r="C670" s="419"/>
      <c r="D670" s="419"/>
      <c r="E670" s="419"/>
      <c r="F670" s="419"/>
      <c r="G670" s="419"/>
      <c r="H670" s="391"/>
      <c r="I670" s="391"/>
      <c r="J670" s="310"/>
    </row>
    <row r="671" spans="1:10" ht="50.25" customHeight="1" x14ac:dyDescent="0.2">
      <c r="A671" s="391"/>
      <c r="B671" s="419"/>
      <c r="C671" s="419"/>
      <c r="D671" s="419"/>
      <c r="E671" s="419"/>
      <c r="F671" s="419"/>
      <c r="G671" s="419"/>
      <c r="H671" s="391"/>
      <c r="I671" s="391"/>
      <c r="J671" s="310"/>
    </row>
    <row r="672" spans="1:10" ht="50.25" customHeight="1" x14ac:dyDescent="0.2">
      <c r="A672" s="391"/>
      <c r="B672" s="419"/>
      <c r="C672" s="419"/>
      <c r="D672" s="419"/>
      <c r="E672" s="419"/>
      <c r="F672" s="419"/>
      <c r="G672" s="419"/>
      <c r="H672" s="391"/>
      <c r="I672" s="391"/>
      <c r="J672" s="310"/>
    </row>
    <row r="673" spans="1:10" ht="50.25" customHeight="1" x14ac:dyDescent="0.2">
      <c r="A673" s="391"/>
      <c r="B673" s="419"/>
      <c r="C673" s="419"/>
      <c r="D673" s="419"/>
      <c r="E673" s="419"/>
      <c r="F673" s="419"/>
      <c r="G673" s="419"/>
      <c r="H673" s="391"/>
      <c r="I673" s="391"/>
      <c r="J673" s="310"/>
    </row>
    <row r="674" spans="1:10" ht="50.25" customHeight="1" x14ac:dyDescent="0.2">
      <c r="A674" s="391"/>
      <c r="B674" s="419"/>
      <c r="C674" s="419"/>
      <c r="D674" s="419"/>
      <c r="E674" s="419"/>
      <c r="F674" s="419"/>
      <c r="G674" s="419"/>
      <c r="H674" s="391"/>
      <c r="I674" s="391"/>
      <c r="J674" s="310"/>
    </row>
    <row r="675" spans="1:10" ht="50.25" customHeight="1" x14ac:dyDescent="0.2">
      <c r="A675" s="391"/>
      <c r="B675" s="419"/>
      <c r="C675" s="419"/>
      <c r="D675" s="419"/>
      <c r="E675" s="419"/>
      <c r="F675" s="419"/>
      <c r="G675" s="419"/>
      <c r="H675" s="391"/>
      <c r="I675" s="391"/>
      <c r="J675" s="310"/>
    </row>
    <row r="676" spans="1:10" ht="50.25" customHeight="1" x14ac:dyDescent="0.2">
      <c r="A676" s="391"/>
      <c r="B676" s="419"/>
      <c r="C676" s="419"/>
      <c r="D676" s="419"/>
      <c r="E676" s="419"/>
      <c r="F676" s="419"/>
      <c r="G676" s="419"/>
      <c r="H676" s="391"/>
      <c r="I676" s="391"/>
      <c r="J676" s="310"/>
    </row>
    <row r="677" spans="1:10" ht="50.25" customHeight="1" x14ac:dyDescent="0.2">
      <c r="A677" s="391"/>
      <c r="B677" s="419"/>
      <c r="C677" s="419"/>
      <c r="D677" s="419"/>
      <c r="E677" s="419"/>
      <c r="F677" s="419"/>
      <c r="G677" s="419"/>
      <c r="H677" s="391"/>
      <c r="I677" s="391"/>
      <c r="J677" s="310"/>
    </row>
    <row r="678" spans="1:10" ht="50.25" customHeight="1" x14ac:dyDescent="0.2">
      <c r="A678" s="391"/>
      <c r="B678" s="419"/>
      <c r="C678" s="419"/>
      <c r="D678" s="419"/>
      <c r="E678" s="419"/>
      <c r="F678" s="419"/>
      <c r="G678" s="419"/>
      <c r="H678" s="391"/>
      <c r="I678" s="391"/>
      <c r="J678" s="310"/>
    </row>
    <row r="679" spans="1:10" ht="50.25" customHeight="1" x14ac:dyDescent="0.2">
      <c r="A679" s="391"/>
      <c r="B679" s="419"/>
      <c r="C679" s="419"/>
      <c r="D679" s="419"/>
      <c r="E679" s="419"/>
      <c r="F679" s="419"/>
      <c r="G679" s="419"/>
      <c r="H679" s="391"/>
      <c r="I679" s="391"/>
      <c r="J679" s="310"/>
    </row>
    <row r="680" spans="1:10" ht="50.25" customHeight="1" x14ac:dyDescent="0.2">
      <c r="A680" s="391"/>
      <c r="B680" s="419"/>
      <c r="C680" s="419"/>
      <c r="D680" s="419"/>
      <c r="E680" s="419"/>
      <c r="F680" s="419"/>
      <c r="G680" s="419"/>
      <c r="H680" s="391"/>
      <c r="I680" s="391"/>
      <c r="J680" s="310"/>
    </row>
    <row r="681" spans="1:10" ht="50.25" customHeight="1" x14ac:dyDescent="0.2">
      <c r="A681" s="391"/>
      <c r="B681" s="419"/>
      <c r="C681" s="419"/>
      <c r="D681" s="419"/>
      <c r="E681" s="419"/>
      <c r="F681" s="419"/>
      <c r="G681" s="419"/>
      <c r="H681" s="391"/>
      <c r="I681" s="391"/>
      <c r="J681" s="310"/>
    </row>
    <row r="682" spans="1:10" ht="50.25" customHeight="1" x14ac:dyDescent="0.2">
      <c r="A682" s="391"/>
      <c r="B682" s="419"/>
      <c r="C682" s="419"/>
      <c r="D682" s="419"/>
      <c r="E682" s="419"/>
      <c r="F682" s="419"/>
      <c r="G682" s="419"/>
      <c r="H682" s="391"/>
      <c r="I682" s="391"/>
      <c r="J682" s="310"/>
    </row>
    <row r="683" spans="1:10" ht="50.25" customHeight="1" x14ac:dyDescent="0.2">
      <c r="A683" s="391"/>
      <c r="B683" s="419"/>
      <c r="C683" s="419"/>
      <c r="D683" s="419"/>
      <c r="E683" s="419"/>
      <c r="F683" s="419"/>
      <c r="G683" s="419"/>
      <c r="H683" s="391"/>
      <c r="I683" s="391"/>
      <c r="J683" s="310"/>
    </row>
    <row r="684" spans="1:10" ht="50.25" customHeight="1" x14ac:dyDescent="0.2">
      <c r="A684" s="391"/>
      <c r="B684" s="419"/>
      <c r="C684" s="419"/>
      <c r="D684" s="419"/>
      <c r="E684" s="419"/>
      <c r="F684" s="419"/>
      <c r="G684" s="419"/>
      <c r="H684" s="391"/>
      <c r="I684" s="391"/>
      <c r="J684" s="310"/>
    </row>
    <row r="685" spans="1:10" ht="50.25" customHeight="1" x14ac:dyDescent="0.2">
      <c r="A685" s="391"/>
      <c r="B685" s="419"/>
      <c r="C685" s="419"/>
      <c r="D685" s="419"/>
      <c r="E685" s="419"/>
      <c r="F685" s="419"/>
      <c r="G685" s="419"/>
      <c r="H685" s="391"/>
      <c r="I685" s="391"/>
      <c r="J685" s="310"/>
    </row>
    <row r="686" spans="1:10" ht="50.25" customHeight="1" x14ac:dyDescent="0.2">
      <c r="A686" s="391"/>
      <c r="B686" s="419"/>
      <c r="C686" s="419"/>
      <c r="D686" s="419"/>
      <c r="E686" s="419"/>
      <c r="F686" s="419"/>
      <c r="G686" s="419"/>
      <c r="H686" s="391"/>
      <c r="I686" s="391"/>
      <c r="J686" s="310"/>
    </row>
    <row r="687" spans="1:10" ht="50.25" customHeight="1" x14ac:dyDescent="0.2">
      <c r="A687" s="391"/>
      <c r="B687" s="419"/>
      <c r="C687" s="419"/>
      <c r="D687" s="419"/>
      <c r="E687" s="419"/>
      <c r="F687" s="419"/>
      <c r="G687" s="419"/>
      <c r="H687" s="391"/>
      <c r="I687" s="391"/>
      <c r="J687" s="310"/>
    </row>
    <row r="688" spans="1:10" ht="50.25" customHeight="1" x14ac:dyDescent="0.2">
      <c r="A688" s="391"/>
      <c r="B688" s="419"/>
      <c r="C688" s="419"/>
      <c r="D688" s="419"/>
      <c r="E688" s="419"/>
      <c r="F688" s="419"/>
      <c r="G688" s="419"/>
      <c r="H688" s="391"/>
      <c r="I688" s="391"/>
      <c r="J688" s="310"/>
    </row>
    <row r="689" spans="1:10" ht="50.25" customHeight="1" x14ac:dyDescent="0.2">
      <c r="A689" s="391"/>
      <c r="B689" s="419"/>
      <c r="C689" s="419"/>
      <c r="D689" s="419"/>
      <c r="E689" s="419"/>
      <c r="F689" s="419"/>
      <c r="G689" s="419"/>
      <c r="H689" s="391"/>
      <c r="I689" s="391"/>
      <c r="J689" s="310"/>
    </row>
    <row r="690" spans="1:10" ht="50.25" customHeight="1" x14ac:dyDescent="0.2">
      <c r="A690" s="391"/>
      <c r="B690" s="419"/>
      <c r="C690" s="419"/>
      <c r="D690" s="419"/>
      <c r="E690" s="419"/>
      <c r="F690" s="419"/>
      <c r="G690" s="419"/>
      <c r="H690" s="391"/>
      <c r="I690" s="391"/>
      <c r="J690" s="310"/>
    </row>
    <row r="691" spans="1:10" ht="50.25" customHeight="1" x14ac:dyDescent="0.2">
      <c r="A691" s="391"/>
      <c r="B691" s="419"/>
      <c r="C691" s="419"/>
      <c r="D691" s="419"/>
      <c r="E691" s="419"/>
      <c r="F691" s="419"/>
      <c r="G691" s="419"/>
      <c r="H691" s="391"/>
      <c r="I691" s="391"/>
      <c r="J691" s="310"/>
    </row>
    <row r="692" spans="1:10" ht="50.25" customHeight="1" x14ac:dyDescent="0.2">
      <c r="A692" s="391"/>
      <c r="B692" s="419"/>
      <c r="C692" s="419"/>
      <c r="D692" s="419"/>
      <c r="E692" s="419"/>
      <c r="F692" s="419"/>
      <c r="G692" s="419"/>
      <c r="H692" s="391"/>
      <c r="I692" s="391"/>
      <c r="J692" s="310"/>
    </row>
    <row r="693" spans="1:10" ht="50.25" customHeight="1" x14ac:dyDescent="0.2">
      <c r="A693" s="391"/>
      <c r="B693" s="419"/>
      <c r="C693" s="419"/>
      <c r="D693" s="419"/>
      <c r="E693" s="419"/>
      <c r="F693" s="419"/>
      <c r="G693" s="419"/>
      <c r="H693" s="391"/>
      <c r="I693" s="391"/>
      <c r="J693" s="310"/>
    </row>
    <row r="694" spans="1:10" ht="50.25" customHeight="1" x14ac:dyDescent="0.2">
      <c r="A694" s="391"/>
      <c r="B694" s="419"/>
      <c r="C694" s="419"/>
      <c r="D694" s="419"/>
      <c r="E694" s="419"/>
      <c r="F694" s="419"/>
      <c r="G694" s="419"/>
      <c r="H694" s="391"/>
      <c r="I694" s="391"/>
      <c r="J694" s="310"/>
    </row>
    <row r="695" spans="1:10" ht="50.25" customHeight="1" x14ac:dyDescent="0.2">
      <c r="A695" s="391"/>
      <c r="B695" s="419"/>
      <c r="C695" s="419"/>
      <c r="D695" s="419"/>
      <c r="E695" s="419"/>
      <c r="F695" s="419"/>
      <c r="G695" s="419"/>
      <c r="H695" s="391"/>
      <c r="I695" s="391"/>
      <c r="J695" s="310"/>
    </row>
    <row r="696" spans="1:10" ht="50.25" customHeight="1" x14ac:dyDescent="0.2">
      <c r="A696" s="391"/>
      <c r="B696" s="419"/>
      <c r="C696" s="419"/>
      <c r="D696" s="419"/>
      <c r="E696" s="419"/>
      <c r="F696" s="419"/>
      <c r="G696" s="419"/>
      <c r="H696" s="391"/>
      <c r="I696" s="391"/>
      <c r="J696" s="310"/>
    </row>
    <row r="697" spans="1:10" ht="50.25" customHeight="1" x14ac:dyDescent="0.2">
      <c r="A697" s="391"/>
      <c r="B697" s="419"/>
      <c r="C697" s="419"/>
      <c r="D697" s="419"/>
      <c r="E697" s="419"/>
      <c r="F697" s="419"/>
      <c r="G697" s="419"/>
      <c r="H697" s="391"/>
      <c r="I697" s="391"/>
      <c r="J697" s="310"/>
    </row>
    <row r="698" spans="1:10" ht="50.25" customHeight="1" x14ac:dyDescent="0.2">
      <c r="A698" s="391"/>
      <c r="B698" s="419"/>
      <c r="C698" s="419"/>
      <c r="D698" s="419"/>
      <c r="E698" s="419"/>
      <c r="F698" s="419"/>
      <c r="G698" s="419"/>
      <c r="H698" s="391"/>
      <c r="I698" s="391"/>
      <c r="J698" s="310"/>
    </row>
    <row r="699" spans="1:10" ht="50.25" customHeight="1" x14ac:dyDescent="0.2">
      <c r="A699" s="391"/>
      <c r="B699" s="419"/>
      <c r="C699" s="419"/>
      <c r="D699" s="419"/>
      <c r="E699" s="419"/>
      <c r="F699" s="419"/>
      <c r="G699" s="419"/>
      <c r="H699" s="391"/>
      <c r="I699" s="391"/>
      <c r="J699" s="310"/>
    </row>
    <row r="700" spans="1:10" ht="50.25" customHeight="1" x14ac:dyDescent="0.2">
      <c r="A700" s="391"/>
      <c r="B700" s="419"/>
      <c r="C700" s="419"/>
      <c r="D700" s="419"/>
      <c r="E700" s="419"/>
      <c r="F700" s="419"/>
      <c r="G700" s="419"/>
      <c r="H700" s="391"/>
      <c r="I700" s="391"/>
      <c r="J700" s="310"/>
    </row>
    <row r="701" spans="1:10" ht="50.25" customHeight="1" x14ac:dyDescent="0.2">
      <c r="A701" s="391"/>
      <c r="B701" s="419"/>
      <c r="C701" s="419"/>
      <c r="D701" s="419"/>
      <c r="E701" s="419"/>
      <c r="F701" s="419"/>
      <c r="G701" s="419"/>
      <c r="H701" s="391"/>
      <c r="I701" s="391"/>
      <c r="J701" s="310"/>
    </row>
    <row r="702" spans="1:10" ht="50.25" customHeight="1" x14ac:dyDescent="0.2">
      <c r="A702" s="391"/>
      <c r="B702" s="419"/>
      <c r="C702" s="419"/>
      <c r="D702" s="419"/>
      <c r="E702" s="419"/>
      <c r="F702" s="419"/>
      <c r="G702" s="419"/>
      <c r="H702" s="391"/>
      <c r="I702" s="391"/>
      <c r="J702" s="310"/>
    </row>
    <row r="703" spans="1:10" ht="50.25" customHeight="1" x14ac:dyDescent="0.2">
      <c r="A703" s="391"/>
      <c r="B703" s="419"/>
      <c r="C703" s="419"/>
      <c r="D703" s="419"/>
      <c r="E703" s="419"/>
      <c r="F703" s="419"/>
      <c r="G703" s="419"/>
      <c r="H703" s="391"/>
      <c r="I703" s="391"/>
      <c r="J703" s="310"/>
    </row>
    <row r="704" spans="1:10" ht="50.25" customHeight="1" x14ac:dyDescent="0.2">
      <c r="A704" s="391"/>
      <c r="B704" s="419"/>
      <c r="C704" s="419"/>
      <c r="D704" s="419"/>
      <c r="E704" s="419"/>
      <c r="F704" s="419"/>
      <c r="G704" s="419"/>
      <c r="H704" s="391"/>
      <c r="I704" s="391"/>
      <c r="J704" s="310"/>
    </row>
    <row r="705" spans="1:10" ht="50.25" customHeight="1" x14ac:dyDescent="0.2">
      <c r="A705" s="391"/>
      <c r="B705" s="419"/>
      <c r="C705" s="419"/>
      <c r="D705" s="419"/>
      <c r="E705" s="419"/>
      <c r="F705" s="419"/>
      <c r="G705" s="419"/>
      <c r="H705" s="391"/>
      <c r="I705" s="391"/>
      <c r="J705" s="310"/>
    </row>
    <row r="706" spans="1:10" ht="50.25" customHeight="1" x14ac:dyDescent="0.2">
      <c r="A706" s="391"/>
      <c r="B706" s="419"/>
      <c r="C706" s="419"/>
      <c r="D706" s="419"/>
      <c r="E706" s="419"/>
      <c r="F706" s="419"/>
      <c r="G706" s="419"/>
      <c r="H706" s="391"/>
      <c r="I706" s="391"/>
      <c r="J706" s="310"/>
    </row>
    <row r="707" spans="1:10" ht="50.25" customHeight="1" x14ac:dyDescent="0.2">
      <c r="A707" s="391"/>
      <c r="B707" s="419"/>
      <c r="C707" s="419"/>
      <c r="D707" s="419"/>
      <c r="E707" s="419"/>
      <c r="F707" s="419"/>
      <c r="G707" s="419"/>
      <c r="H707" s="391"/>
      <c r="I707" s="391"/>
      <c r="J707" s="310"/>
    </row>
    <row r="708" spans="1:10" ht="50.25" customHeight="1" x14ac:dyDescent="0.2">
      <c r="A708" s="391"/>
      <c r="B708" s="419"/>
      <c r="C708" s="419"/>
      <c r="D708" s="419"/>
      <c r="E708" s="419"/>
      <c r="F708" s="419"/>
      <c r="G708" s="419"/>
      <c r="H708" s="391"/>
      <c r="I708" s="391"/>
      <c r="J708" s="310"/>
    </row>
    <row r="709" spans="1:10" ht="50.25" customHeight="1" x14ac:dyDescent="0.2">
      <c r="A709" s="391"/>
      <c r="B709" s="419"/>
      <c r="C709" s="419"/>
      <c r="D709" s="419"/>
      <c r="E709" s="419"/>
      <c r="F709" s="419"/>
      <c r="G709" s="419"/>
      <c r="H709" s="391"/>
      <c r="I709" s="391"/>
      <c r="J709" s="310"/>
    </row>
    <row r="710" spans="1:10" ht="50.25" customHeight="1" x14ac:dyDescent="0.2">
      <c r="A710" s="391"/>
      <c r="B710" s="419"/>
      <c r="C710" s="419"/>
      <c r="D710" s="419"/>
      <c r="E710" s="419"/>
      <c r="F710" s="419"/>
      <c r="G710" s="419"/>
      <c r="H710" s="391"/>
      <c r="I710" s="391"/>
      <c r="J710" s="310"/>
    </row>
    <row r="711" spans="1:10" ht="50.25" customHeight="1" x14ac:dyDescent="0.2">
      <c r="A711" s="391"/>
      <c r="B711" s="419"/>
      <c r="C711" s="419"/>
      <c r="D711" s="419"/>
      <c r="E711" s="419"/>
      <c r="F711" s="419"/>
      <c r="G711" s="419"/>
      <c r="H711" s="391"/>
      <c r="I711" s="391"/>
      <c r="J711" s="310"/>
    </row>
    <row r="712" spans="1:10" ht="50.25" customHeight="1" x14ac:dyDescent="0.2">
      <c r="A712" s="391"/>
      <c r="B712" s="419"/>
      <c r="C712" s="419"/>
      <c r="D712" s="419"/>
      <c r="E712" s="419"/>
      <c r="F712" s="419"/>
      <c r="G712" s="419"/>
      <c r="H712" s="391"/>
      <c r="I712" s="391"/>
      <c r="J712" s="310"/>
    </row>
    <row r="713" spans="1:10" ht="50.25" customHeight="1" x14ac:dyDescent="0.2">
      <c r="A713" s="391"/>
      <c r="B713" s="419"/>
      <c r="C713" s="419"/>
      <c r="D713" s="419"/>
      <c r="E713" s="419"/>
      <c r="F713" s="419"/>
      <c r="G713" s="419"/>
      <c r="H713" s="391"/>
      <c r="I713" s="391"/>
      <c r="J713" s="310"/>
    </row>
    <row r="714" spans="1:10" ht="50.25" customHeight="1" x14ac:dyDescent="0.2">
      <c r="A714" s="391"/>
      <c r="B714" s="419"/>
      <c r="C714" s="419"/>
      <c r="D714" s="419"/>
      <c r="E714" s="419"/>
      <c r="F714" s="419"/>
      <c r="G714" s="419"/>
      <c r="H714" s="391"/>
      <c r="I714" s="391"/>
      <c r="J714" s="310"/>
    </row>
    <row r="715" spans="1:10" ht="50.25" customHeight="1" x14ac:dyDescent="0.2">
      <c r="A715" s="391"/>
      <c r="B715" s="419"/>
      <c r="C715" s="419"/>
      <c r="D715" s="419"/>
      <c r="E715" s="419"/>
      <c r="F715" s="419"/>
      <c r="G715" s="419"/>
      <c r="H715" s="391"/>
      <c r="I715" s="391"/>
      <c r="J715" s="310"/>
    </row>
    <row r="716" spans="1:10" ht="50.25" customHeight="1" x14ac:dyDescent="0.2">
      <c r="A716" s="391"/>
      <c r="B716" s="419"/>
      <c r="C716" s="419"/>
      <c r="D716" s="419"/>
      <c r="E716" s="419"/>
      <c r="F716" s="419"/>
      <c r="G716" s="419"/>
      <c r="H716" s="391"/>
      <c r="I716" s="391"/>
      <c r="J716" s="310"/>
    </row>
    <row r="717" spans="1:10" ht="50.25" customHeight="1" x14ac:dyDescent="0.2">
      <c r="A717" s="391"/>
      <c r="B717" s="419"/>
      <c r="C717" s="419"/>
      <c r="D717" s="419"/>
      <c r="E717" s="419"/>
      <c r="F717" s="419"/>
      <c r="G717" s="419"/>
      <c r="H717" s="391"/>
      <c r="I717" s="391"/>
      <c r="J717" s="310"/>
    </row>
    <row r="718" spans="1:10" ht="50.25" customHeight="1" x14ac:dyDescent="0.2">
      <c r="A718" s="391"/>
      <c r="B718" s="419"/>
      <c r="C718" s="419"/>
      <c r="D718" s="419"/>
      <c r="E718" s="419"/>
      <c r="F718" s="419"/>
      <c r="G718" s="419"/>
      <c r="H718" s="391"/>
      <c r="I718" s="391"/>
      <c r="J718" s="310"/>
    </row>
    <row r="719" spans="1:10" ht="50.25" customHeight="1" x14ac:dyDescent="0.2">
      <c r="A719" s="391"/>
      <c r="B719" s="419"/>
      <c r="C719" s="419"/>
      <c r="D719" s="419"/>
      <c r="E719" s="419"/>
      <c r="F719" s="419"/>
      <c r="G719" s="419"/>
      <c r="H719" s="391"/>
      <c r="I719" s="391"/>
      <c r="J719" s="310"/>
    </row>
    <row r="720" spans="1:10" ht="50.25" customHeight="1" x14ac:dyDescent="0.2">
      <c r="A720" s="391"/>
      <c r="B720" s="419"/>
      <c r="C720" s="419"/>
      <c r="D720" s="419"/>
      <c r="E720" s="419"/>
      <c r="F720" s="419"/>
      <c r="G720" s="419"/>
      <c r="H720" s="391"/>
      <c r="I720" s="391"/>
      <c r="J720" s="310"/>
    </row>
    <row r="721" spans="1:10" ht="50.25" customHeight="1" x14ac:dyDescent="0.2">
      <c r="A721" s="391"/>
      <c r="B721" s="419"/>
      <c r="C721" s="419"/>
      <c r="D721" s="419"/>
      <c r="E721" s="419"/>
      <c r="F721" s="419"/>
      <c r="G721" s="419"/>
      <c r="H721" s="391"/>
      <c r="I721" s="391"/>
      <c r="J721" s="310"/>
    </row>
    <row r="722" spans="1:10" ht="50.25" customHeight="1" x14ac:dyDescent="0.2">
      <c r="A722" s="391"/>
      <c r="B722" s="419"/>
      <c r="C722" s="419"/>
      <c r="D722" s="419"/>
      <c r="E722" s="419"/>
      <c r="F722" s="419"/>
      <c r="G722" s="419"/>
      <c r="H722" s="391"/>
      <c r="I722" s="391"/>
      <c r="J722" s="310"/>
    </row>
    <row r="723" spans="1:10" ht="50.25" customHeight="1" x14ac:dyDescent="0.2">
      <c r="A723" s="391"/>
      <c r="B723" s="419"/>
      <c r="C723" s="419"/>
      <c r="D723" s="419"/>
      <c r="E723" s="419"/>
      <c r="F723" s="419"/>
      <c r="G723" s="419"/>
      <c r="H723" s="391"/>
      <c r="I723" s="391"/>
      <c r="J723" s="310"/>
    </row>
    <row r="724" spans="1:10" ht="50.25" customHeight="1" x14ac:dyDescent="0.2">
      <c r="A724" s="391"/>
      <c r="B724" s="419"/>
      <c r="C724" s="419"/>
      <c r="D724" s="419"/>
      <c r="E724" s="419"/>
      <c r="F724" s="419"/>
      <c r="G724" s="419"/>
      <c r="H724" s="391"/>
      <c r="I724" s="391"/>
      <c r="J724" s="310"/>
    </row>
    <row r="725" spans="1:10" ht="50.25" customHeight="1" x14ac:dyDescent="0.2">
      <c r="A725" s="391"/>
      <c r="B725" s="419"/>
      <c r="C725" s="419"/>
      <c r="D725" s="419"/>
      <c r="E725" s="419"/>
      <c r="F725" s="419"/>
      <c r="G725" s="419"/>
      <c r="H725" s="391"/>
      <c r="I725" s="391"/>
      <c r="J725" s="310"/>
    </row>
    <row r="726" spans="1:10" ht="50.25" customHeight="1" x14ac:dyDescent="0.2">
      <c r="A726" s="391"/>
      <c r="B726" s="419"/>
      <c r="C726" s="419"/>
      <c r="D726" s="419"/>
      <c r="E726" s="419"/>
      <c r="F726" s="419"/>
      <c r="G726" s="419"/>
      <c r="H726" s="391"/>
      <c r="I726" s="391"/>
      <c r="J726" s="310"/>
    </row>
    <row r="727" spans="1:10" ht="50.25" customHeight="1" x14ac:dyDescent="0.2">
      <c r="A727" s="391"/>
      <c r="B727" s="419"/>
      <c r="C727" s="419"/>
      <c r="D727" s="419"/>
      <c r="E727" s="419"/>
      <c r="F727" s="419"/>
      <c r="G727" s="419"/>
      <c r="H727" s="391"/>
      <c r="I727" s="391"/>
      <c r="J727" s="310"/>
    </row>
    <row r="728" spans="1:10" ht="50.25" customHeight="1" x14ac:dyDescent="0.2">
      <c r="A728" s="391"/>
      <c r="B728" s="419"/>
      <c r="C728" s="419"/>
      <c r="D728" s="419"/>
      <c r="E728" s="419"/>
      <c r="F728" s="419"/>
      <c r="G728" s="419"/>
      <c r="H728" s="391"/>
      <c r="I728" s="391"/>
      <c r="J728" s="310"/>
    </row>
    <row r="729" spans="1:10" ht="50.25" customHeight="1" x14ac:dyDescent="0.2">
      <c r="A729" s="391"/>
      <c r="B729" s="419"/>
      <c r="C729" s="419"/>
      <c r="D729" s="419"/>
      <c r="E729" s="419"/>
      <c r="F729" s="419"/>
      <c r="G729" s="419"/>
      <c r="H729" s="391"/>
      <c r="I729" s="391"/>
      <c r="J729" s="310"/>
    </row>
    <row r="730" spans="1:10" ht="50.25" customHeight="1" x14ac:dyDescent="0.2">
      <c r="A730" s="391"/>
      <c r="B730" s="419"/>
      <c r="C730" s="419"/>
      <c r="D730" s="419"/>
      <c r="E730" s="419"/>
      <c r="F730" s="419"/>
      <c r="G730" s="419"/>
      <c r="H730" s="391"/>
      <c r="I730" s="391"/>
      <c r="J730" s="310"/>
    </row>
    <row r="731" spans="1:10" ht="50.25" customHeight="1" x14ac:dyDescent="0.2">
      <c r="A731" s="391"/>
      <c r="B731" s="419"/>
      <c r="C731" s="419"/>
      <c r="D731" s="419"/>
      <c r="E731" s="419"/>
      <c r="F731" s="419"/>
      <c r="G731" s="419"/>
      <c r="H731" s="391"/>
      <c r="I731" s="391"/>
      <c r="J731" s="310"/>
    </row>
    <row r="732" spans="1:10" ht="50.25" customHeight="1" x14ac:dyDescent="0.2">
      <c r="A732" s="391"/>
      <c r="B732" s="419"/>
      <c r="C732" s="419"/>
      <c r="D732" s="419"/>
      <c r="E732" s="419"/>
      <c r="F732" s="419"/>
      <c r="G732" s="419"/>
      <c r="H732" s="391"/>
      <c r="I732" s="391"/>
      <c r="J732" s="310"/>
    </row>
    <row r="733" spans="1:10" ht="50.25" customHeight="1" x14ac:dyDescent="0.2">
      <c r="A733" s="391"/>
      <c r="B733" s="419"/>
      <c r="C733" s="419"/>
      <c r="D733" s="419"/>
      <c r="E733" s="419"/>
      <c r="F733" s="419"/>
      <c r="G733" s="419"/>
      <c r="H733" s="391"/>
      <c r="I733" s="391"/>
      <c r="J733" s="310"/>
    </row>
    <row r="734" spans="1:10" ht="50.25" customHeight="1" x14ac:dyDescent="0.2">
      <c r="A734" s="391"/>
      <c r="B734" s="419"/>
      <c r="C734" s="419"/>
      <c r="D734" s="419"/>
      <c r="E734" s="419"/>
      <c r="F734" s="419"/>
      <c r="G734" s="419"/>
      <c r="H734" s="391"/>
      <c r="I734" s="391"/>
      <c r="J734" s="310"/>
    </row>
    <row r="735" spans="1:10" ht="50.25" customHeight="1" x14ac:dyDescent="0.2">
      <c r="A735" s="391"/>
      <c r="B735" s="419"/>
      <c r="C735" s="419"/>
      <c r="D735" s="419"/>
      <c r="E735" s="419"/>
      <c r="F735" s="419"/>
      <c r="G735" s="419"/>
      <c r="H735" s="391"/>
      <c r="I735" s="391"/>
      <c r="J735" s="310"/>
    </row>
    <row r="736" spans="1:10" ht="50.25" customHeight="1" x14ac:dyDescent="0.2">
      <c r="A736" s="391"/>
      <c r="B736" s="419"/>
      <c r="C736" s="419"/>
      <c r="D736" s="419"/>
      <c r="E736" s="419"/>
      <c r="F736" s="419"/>
      <c r="G736" s="419"/>
      <c r="H736" s="391"/>
      <c r="I736" s="391"/>
      <c r="J736" s="310"/>
    </row>
    <row r="737" spans="1:10" ht="50.25" customHeight="1" x14ac:dyDescent="0.2">
      <c r="A737" s="391"/>
      <c r="B737" s="419"/>
      <c r="C737" s="419"/>
      <c r="D737" s="419"/>
      <c r="E737" s="419"/>
      <c r="F737" s="419"/>
      <c r="G737" s="419"/>
      <c r="H737" s="391"/>
      <c r="I737" s="391"/>
      <c r="J737" s="310"/>
    </row>
    <row r="738" spans="1:10" ht="50.25" customHeight="1" x14ac:dyDescent="0.2">
      <c r="A738" s="391"/>
      <c r="B738" s="419"/>
      <c r="C738" s="419"/>
      <c r="D738" s="419"/>
      <c r="E738" s="419"/>
      <c r="F738" s="419"/>
      <c r="G738" s="419"/>
      <c r="H738" s="391"/>
      <c r="I738" s="391"/>
      <c r="J738" s="310"/>
    </row>
    <row r="739" spans="1:10" ht="50.25" customHeight="1" x14ac:dyDescent="0.2">
      <c r="A739" s="391"/>
      <c r="B739" s="419"/>
      <c r="C739" s="419"/>
      <c r="D739" s="419"/>
      <c r="E739" s="419"/>
      <c r="F739" s="419"/>
      <c r="G739" s="419"/>
      <c r="H739" s="391"/>
      <c r="I739" s="391"/>
      <c r="J739" s="310"/>
    </row>
    <row r="740" spans="1:10" ht="50.25" customHeight="1" x14ac:dyDescent="0.2">
      <c r="A740" s="391"/>
      <c r="B740" s="419"/>
      <c r="C740" s="419"/>
      <c r="D740" s="419"/>
      <c r="E740" s="419"/>
      <c r="F740" s="419"/>
      <c r="G740" s="419"/>
      <c r="H740" s="391"/>
      <c r="I740" s="391"/>
      <c r="J740" s="310"/>
    </row>
    <row r="741" spans="1:10" ht="50.25" customHeight="1" x14ac:dyDescent="0.2">
      <c r="A741" s="391"/>
      <c r="B741" s="419"/>
      <c r="C741" s="419"/>
      <c r="D741" s="419"/>
      <c r="E741" s="419"/>
      <c r="F741" s="419"/>
      <c r="G741" s="419"/>
      <c r="H741" s="391"/>
      <c r="I741" s="391"/>
      <c r="J741" s="310"/>
    </row>
    <row r="742" spans="1:10" ht="50.25" customHeight="1" x14ac:dyDescent="0.2">
      <c r="A742" s="391"/>
      <c r="B742" s="419"/>
      <c r="C742" s="419"/>
      <c r="D742" s="419"/>
      <c r="E742" s="419"/>
      <c r="F742" s="419"/>
      <c r="G742" s="419"/>
      <c r="H742" s="391"/>
      <c r="I742" s="391"/>
      <c r="J742" s="310"/>
    </row>
    <row r="743" spans="1:10" ht="50.25" customHeight="1" x14ac:dyDescent="0.2">
      <c r="A743" s="391"/>
      <c r="B743" s="419"/>
      <c r="C743" s="419"/>
      <c r="D743" s="419"/>
      <c r="E743" s="419"/>
      <c r="F743" s="419"/>
      <c r="G743" s="419"/>
      <c r="H743" s="391"/>
      <c r="I743" s="391"/>
      <c r="J743" s="310"/>
    </row>
    <row r="744" spans="1:10" ht="50.25" customHeight="1" x14ac:dyDescent="0.2">
      <c r="A744" s="391"/>
      <c r="B744" s="419"/>
      <c r="C744" s="419"/>
      <c r="D744" s="419"/>
      <c r="E744" s="419"/>
      <c r="F744" s="419"/>
      <c r="G744" s="419"/>
      <c r="H744" s="391"/>
      <c r="I744" s="391"/>
      <c r="J744" s="310"/>
    </row>
    <row r="745" spans="1:10" ht="50.25" customHeight="1" x14ac:dyDescent="0.2">
      <c r="A745" s="391"/>
      <c r="B745" s="419"/>
      <c r="C745" s="419"/>
      <c r="D745" s="419"/>
      <c r="E745" s="419"/>
      <c r="F745" s="419"/>
      <c r="G745" s="419"/>
      <c r="H745" s="391"/>
      <c r="I745" s="391"/>
      <c r="J745" s="310"/>
    </row>
    <row r="746" spans="1:10" ht="50.25" customHeight="1" x14ac:dyDescent="0.2">
      <c r="A746" s="391"/>
      <c r="B746" s="419"/>
      <c r="C746" s="419"/>
      <c r="D746" s="419"/>
      <c r="E746" s="419"/>
      <c r="F746" s="419"/>
      <c r="G746" s="419"/>
      <c r="H746" s="391"/>
      <c r="I746" s="391"/>
      <c r="J746" s="310"/>
    </row>
    <row r="747" spans="1:10" ht="50.25" customHeight="1" x14ac:dyDescent="0.2">
      <c r="A747" s="391"/>
      <c r="B747" s="419"/>
      <c r="C747" s="419"/>
      <c r="D747" s="419"/>
      <c r="E747" s="419"/>
      <c r="F747" s="419"/>
      <c r="G747" s="419"/>
      <c r="H747" s="391"/>
      <c r="I747" s="391"/>
      <c r="J747" s="310"/>
    </row>
    <row r="748" spans="1:10" ht="50.25" customHeight="1" x14ac:dyDescent="0.2">
      <c r="A748" s="391"/>
      <c r="B748" s="419"/>
      <c r="C748" s="419"/>
      <c r="D748" s="419"/>
      <c r="E748" s="419"/>
      <c r="F748" s="419"/>
      <c r="G748" s="419"/>
      <c r="H748" s="391"/>
      <c r="I748" s="391"/>
      <c r="J748" s="310"/>
    </row>
    <row r="749" spans="1:10" ht="50.25" customHeight="1" x14ac:dyDescent="0.2">
      <c r="A749" s="391"/>
      <c r="B749" s="419"/>
      <c r="C749" s="419"/>
      <c r="D749" s="419"/>
      <c r="E749" s="419"/>
      <c r="F749" s="419"/>
      <c r="G749" s="419"/>
      <c r="H749" s="391"/>
      <c r="I749" s="391"/>
      <c r="J749" s="310"/>
    </row>
    <row r="750" spans="1:10" ht="50.25" customHeight="1" x14ac:dyDescent="0.2">
      <c r="A750" s="391"/>
      <c r="B750" s="419"/>
      <c r="C750" s="419"/>
      <c r="D750" s="419"/>
      <c r="E750" s="419"/>
      <c r="F750" s="419"/>
      <c r="G750" s="419"/>
      <c r="H750" s="391"/>
      <c r="I750" s="391"/>
      <c r="J750" s="310"/>
    </row>
    <row r="751" spans="1:10" ht="50.25" customHeight="1" x14ac:dyDescent="0.2">
      <c r="A751" s="391"/>
      <c r="B751" s="419"/>
      <c r="C751" s="419"/>
      <c r="D751" s="419"/>
      <c r="E751" s="419"/>
      <c r="F751" s="419"/>
      <c r="G751" s="419"/>
      <c r="H751" s="391"/>
      <c r="I751" s="391"/>
      <c r="J751" s="310"/>
    </row>
    <row r="752" spans="1:10" ht="50.25" customHeight="1" x14ac:dyDescent="0.2">
      <c r="A752" s="391"/>
      <c r="B752" s="419"/>
      <c r="C752" s="419"/>
      <c r="D752" s="419"/>
      <c r="E752" s="419"/>
      <c r="F752" s="419"/>
      <c r="G752" s="419"/>
      <c r="H752" s="391"/>
      <c r="I752" s="391"/>
      <c r="J752" s="310"/>
    </row>
    <row r="753" spans="1:10" ht="50.25" customHeight="1" x14ac:dyDescent="0.2">
      <c r="A753" s="391"/>
      <c r="B753" s="419"/>
      <c r="C753" s="419"/>
      <c r="D753" s="419"/>
      <c r="E753" s="419"/>
      <c r="F753" s="419"/>
      <c r="G753" s="419"/>
      <c r="H753" s="391"/>
      <c r="I753" s="391"/>
      <c r="J753" s="310"/>
    </row>
    <row r="754" spans="1:10" ht="50.25" customHeight="1" x14ac:dyDescent="0.2">
      <c r="A754" s="391"/>
      <c r="B754" s="419"/>
      <c r="C754" s="419"/>
      <c r="D754" s="419"/>
      <c r="E754" s="419"/>
      <c r="F754" s="419"/>
      <c r="G754" s="419"/>
      <c r="H754" s="391"/>
      <c r="I754" s="391"/>
      <c r="J754" s="310"/>
    </row>
    <row r="755" spans="1:10" ht="50.25" customHeight="1" x14ac:dyDescent="0.2">
      <c r="A755" s="391"/>
      <c r="B755" s="419"/>
      <c r="C755" s="419"/>
      <c r="D755" s="419"/>
      <c r="E755" s="419"/>
      <c r="F755" s="419"/>
      <c r="G755" s="419"/>
      <c r="H755" s="391"/>
      <c r="I755" s="391"/>
      <c r="J755" s="310"/>
    </row>
    <row r="756" spans="1:10" ht="50.25" customHeight="1" x14ac:dyDescent="0.2">
      <c r="A756" s="391"/>
      <c r="B756" s="419"/>
      <c r="C756" s="419"/>
      <c r="D756" s="419"/>
      <c r="E756" s="419"/>
      <c r="F756" s="419"/>
      <c r="G756" s="419"/>
      <c r="H756" s="391"/>
      <c r="I756" s="391"/>
      <c r="J756" s="310"/>
    </row>
    <row r="757" spans="1:10" ht="50.25" customHeight="1" x14ac:dyDescent="0.2">
      <c r="A757" s="391"/>
      <c r="B757" s="419"/>
      <c r="C757" s="419"/>
      <c r="D757" s="419"/>
      <c r="E757" s="419"/>
      <c r="F757" s="419"/>
      <c r="G757" s="419"/>
      <c r="H757" s="391"/>
      <c r="I757" s="391"/>
      <c r="J757" s="310"/>
    </row>
    <row r="758" spans="1:10" ht="50.25" customHeight="1" x14ac:dyDescent="0.2">
      <c r="A758" s="391"/>
      <c r="B758" s="419"/>
      <c r="C758" s="419"/>
      <c r="D758" s="419"/>
      <c r="E758" s="419"/>
      <c r="F758" s="419"/>
      <c r="G758" s="419"/>
      <c r="H758" s="391"/>
      <c r="I758" s="391"/>
      <c r="J758" s="310"/>
    </row>
    <row r="759" spans="1:10" ht="50.25" customHeight="1" x14ac:dyDescent="0.2">
      <c r="A759" s="391"/>
      <c r="B759" s="419"/>
      <c r="C759" s="419"/>
      <c r="D759" s="419"/>
      <c r="E759" s="419"/>
      <c r="F759" s="419"/>
      <c r="G759" s="419"/>
      <c r="H759" s="391"/>
      <c r="I759" s="391"/>
      <c r="J759" s="310"/>
    </row>
    <row r="760" spans="1:10" ht="50.25" customHeight="1" x14ac:dyDescent="0.2">
      <c r="A760" s="391"/>
      <c r="B760" s="419"/>
      <c r="C760" s="419"/>
      <c r="D760" s="419"/>
      <c r="E760" s="419"/>
      <c r="F760" s="419"/>
      <c r="G760" s="419"/>
      <c r="H760" s="391"/>
      <c r="I760" s="391"/>
      <c r="J760" s="310"/>
    </row>
    <row r="761" spans="1:10" ht="50.25" customHeight="1" x14ac:dyDescent="0.2">
      <c r="A761" s="391"/>
      <c r="B761" s="419"/>
      <c r="C761" s="419"/>
      <c r="D761" s="419"/>
      <c r="E761" s="419"/>
      <c r="F761" s="419"/>
      <c r="G761" s="419"/>
      <c r="H761" s="391"/>
      <c r="I761" s="391"/>
      <c r="J761" s="310"/>
    </row>
    <row r="762" spans="1:10" ht="50.25" customHeight="1" x14ac:dyDescent="0.2">
      <c r="A762" s="391"/>
      <c r="B762" s="419"/>
      <c r="C762" s="419"/>
      <c r="D762" s="419"/>
      <c r="E762" s="419"/>
      <c r="F762" s="419"/>
      <c r="G762" s="419"/>
      <c r="H762" s="391"/>
      <c r="I762" s="391"/>
      <c r="J762" s="310"/>
    </row>
    <row r="763" spans="1:10" ht="50.25" customHeight="1" x14ac:dyDescent="0.2">
      <c r="A763" s="391"/>
      <c r="B763" s="419"/>
      <c r="C763" s="419"/>
      <c r="D763" s="419"/>
      <c r="E763" s="419"/>
      <c r="F763" s="419"/>
      <c r="G763" s="419"/>
      <c r="H763" s="391"/>
      <c r="I763" s="391"/>
      <c r="J763" s="310"/>
    </row>
    <row r="764" spans="1:10" ht="50.25" customHeight="1" x14ac:dyDescent="0.2">
      <c r="A764" s="391"/>
      <c r="B764" s="419"/>
      <c r="C764" s="419"/>
      <c r="D764" s="419"/>
      <c r="E764" s="419"/>
      <c r="F764" s="419"/>
      <c r="G764" s="419"/>
      <c r="H764" s="391"/>
      <c r="I764" s="391"/>
      <c r="J764" s="310"/>
    </row>
    <row r="765" spans="1:10" ht="50.25" customHeight="1" x14ac:dyDescent="0.2">
      <c r="A765" s="391"/>
      <c r="B765" s="419"/>
      <c r="C765" s="419"/>
      <c r="D765" s="419"/>
      <c r="E765" s="419"/>
      <c r="F765" s="419"/>
      <c r="G765" s="419"/>
      <c r="H765" s="391"/>
      <c r="I765" s="391"/>
      <c r="J765" s="310"/>
    </row>
    <row r="766" spans="1:10" ht="50.25" customHeight="1" x14ac:dyDescent="0.2">
      <c r="A766" s="391"/>
      <c r="B766" s="419"/>
      <c r="C766" s="419"/>
      <c r="D766" s="419"/>
      <c r="E766" s="419"/>
      <c r="F766" s="419"/>
      <c r="G766" s="419"/>
      <c r="H766" s="391"/>
      <c r="I766" s="391"/>
      <c r="J766" s="310"/>
    </row>
    <row r="767" spans="1:10" ht="50.25" customHeight="1" x14ac:dyDescent="0.2">
      <c r="A767" s="391"/>
      <c r="B767" s="419"/>
      <c r="C767" s="419"/>
      <c r="D767" s="419"/>
      <c r="E767" s="419"/>
      <c r="F767" s="419"/>
      <c r="G767" s="419"/>
      <c r="H767" s="391"/>
      <c r="I767" s="391"/>
      <c r="J767" s="310"/>
    </row>
    <row r="768" spans="1:10" ht="50.25" customHeight="1" x14ac:dyDescent="0.2">
      <c r="A768" s="391"/>
      <c r="B768" s="419"/>
      <c r="C768" s="419"/>
      <c r="D768" s="419"/>
      <c r="E768" s="419"/>
      <c r="F768" s="419"/>
      <c r="G768" s="419"/>
      <c r="H768" s="391"/>
      <c r="I768" s="391"/>
      <c r="J768" s="310"/>
    </row>
    <row r="769" spans="1:10" ht="50.25" customHeight="1" x14ac:dyDescent="0.2">
      <c r="A769" s="391"/>
      <c r="B769" s="419"/>
      <c r="C769" s="419"/>
      <c r="D769" s="419"/>
      <c r="E769" s="419"/>
      <c r="F769" s="419"/>
      <c r="G769" s="419"/>
      <c r="H769" s="391"/>
      <c r="I769" s="391"/>
      <c r="J769" s="310"/>
    </row>
    <row r="770" spans="1:10" ht="50.25" customHeight="1" x14ac:dyDescent="0.2">
      <c r="A770" s="391"/>
      <c r="B770" s="419"/>
      <c r="C770" s="419"/>
      <c r="D770" s="419"/>
      <c r="E770" s="419"/>
      <c r="F770" s="419"/>
      <c r="G770" s="419"/>
      <c r="H770" s="391"/>
      <c r="I770" s="391"/>
      <c r="J770" s="310"/>
    </row>
    <row r="771" spans="1:10" ht="50.25" customHeight="1" x14ac:dyDescent="0.2">
      <c r="A771" s="391"/>
      <c r="B771" s="419"/>
      <c r="C771" s="419"/>
      <c r="D771" s="419"/>
      <c r="E771" s="419"/>
      <c r="F771" s="419"/>
      <c r="G771" s="419"/>
      <c r="H771" s="391"/>
      <c r="I771" s="391"/>
      <c r="J771" s="310"/>
    </row>
    <row r="772" spans="1:10" ht="50.25" customHeight="1" x14ac:dyDescent="0.2">
      <c r="A772" s="391"/>
      <c r="B772" s="419"/>
      <c r="C772" s="419"/>
      <c r="D772" s="419"/>
      <c r="E772" s="419"/>
      <c r="F772" s="419"/>
      <c r="G772" s="419"/>
      <c r="H772" s="391"/>
      <c r="I772" s="391"/>
      <c r="J772" s="310"/>
    </row>
    <row r="773" spans="1:10" ht="50.25" customHeight="1" x14ac:dyDescent="0.2">
      <c r="A773" s="391"/>
      <c r="B773" s="419"/>
      <c r="C773" s="419"/>
      <c r="D773" s="419"/>
      <c r="E773" s="419"/>
      <c r="F773" s="419"/>
      <c r="G773" s="419"/>
      <c r="H773" s="391"/>
      <c r="I773" s="391"/>
      <c r="J773" s="310"/>
    </row>
    <row r="774" spans="1:10" ht="50.25" customHeight="1" x14ac:dyDescent="0.2">
      <c r="A774" s="391"/>
      <c r="B774" s="419"/>
      <c r="C774" s="419"/>
      <c r="D774" s="419"/>
      <c r="E774" s="419"/>
      <c r="F774" s="419"/>
      <c r="G774" s="419"/>
      <c r="H774" s="391"/>
      <c r="I774" s="391"/>
      <c r="J774" s="310"/>
    </row>
    <row r="775" spans="1:10" ht="50.25" customHeight="1" x14ac:dyDescent="0.2">
      <c r="A775" s="391"/>
      <c r="B775" s="419"/>
      <c r="C775" s="419"/>
      <c r="D775" s="419"/>
      <c r="E775" s="419"/>
      <c r="F775" s="419"/>
      <c r="G775" s="419"/>
      <c r="H775" s="391"/>
      <c r="I775" s="391"/>
      <c r="J775" s="310"/>
    </row>
    <row r="776" spans="1:10" ht="50.25" customHeight="1" x14ac:dyDescent="0.2">
      <c r="A776" s="391"/>
      <c r="B776" s="419"/>
      <c r="C776" s="419"/>
      <c r="D776" s="419"/>
      <c r="E776" s="419"/>
      <c r="F776" s="419"/>
      <c r="G776" s="419"/>
      <c r="H776" s="391"/>
      <c r="I776" s="391"/>
      <c r="J776" s="310"/>
    </row>
    <row r="777" spans="1:10" ht="50.25" customHeight="1" x14ac:dyDescent="0.2">
      <c r="A777" s="391"/>
      <c r="B777" s="419"/>
      <c r="C777" s="419"/>
      <c r="D777" s="419"/>
      <c r="E777" s="419"/>
      <c r="F777" s="419"/>
      <c r="G777" s="419"/>
      <c r="H777" s="391"/>
      <c r="I777" s="391"/>
      <c r="J777" s="310"/>
    </row>
    <row r="778" spans="1:10" ht="50.25" customHeight="1" x14ac:dyDescent="0.2">
      <c r="A778" s="391"/>
      <c r="B778" s="419"/>
      <c r="C778" s="419"/>
      <c r="D778" s="419"/>
      <c r="E778" s="419"/>
      <c r="F778" s="419"/>
      <c r="G778" s="419"/>
      <c r="H778" s="391"/>
      <c r="I778" s="391"/>
      <c r="J778" s="310"/>
    </row>
    <row r="779" spans="1:10" ht="50.25" customHeight="1" x14ac:dyDescent="0.2">
      <c r="A779" s="391"/>
      <c r="B779" s="419"/>
      <c r="C779" s="419"/>
      <c r="D779" s="419"/>
      <c r="E779" s="419"/>
      <c r="F779" s="419"/>
      <c r="G779" s="419"/>
      <c r="H779" s="391"/>
      <c r="I779" s="391"/>
      <c r="J779" s="310"/>
    </row>
    <row r="780" spans="1:10" ht="50.25" customHeight="1" x14ac:dyDescent="0.2">
      <c r="A780" s="391"/>
      <c r="B780" s="419"/>
      <c r="C780" s="419"/>
      <c r="D780" s="419"/>
      <c r="E780" s="419"/>
      <c r="F780" s="419"/>
      <c r="G780" s="419"/>
      <c r="H780" s="391"/>
      <c r="I780" s="391"/>
      <c r="J780" s="310"/>
    </row>
    <row r="781" spans="1:10" ht="50.25" customHeight="1" x14ac:dyDescent="0.2">
      <c r="A781" s="391"/>
      <c r="B781" s="419"/>
      <c r="C781" s="419"/>
      <c r="D781" s="419"/>
      <c r="E781" s="419"/>
      <c r="F781" s="419"/>
      <c r="G781" s="419"/>
      <c r="H781" s="391"/>
      <c r="I781" s="391"/>
      <c r="J781" s="310"/>
    </row>
    <row r="782" spans="1:10" ht="50.25" customHeight="1" x14ac:dyDescent="0.2">
      <c r="A782" s="391"/>
      <c r="B782" s="419"/>
      <c r="C782" s="419"/>
      <c r="D782" s="419"/>
      <c r="E782" s="419"/>
      <c r="F782" s="419"/>
      <c r="G782" s="419"/>
      <c r="H782" s="391"/>
      <c r="I782" s="391"/>
      <c r="J782" s="310"/>
    </row>
    <row r="783" spans="1:10" ht="50.25" customHeight="1" x14ac:dyDescent="0.2">
      <c r="A783" s="391"/>
      <c r="B783" s="419"/>
      <c r="C783" s="419"/>
      <c r="D783" s="419"/>
      <c r="E783" s="419"/>
      <c r="F783" s="419"/>
      <c r="G783" s="419"/>
      <c r="H783" s="391"/>
      <c r="I783" s="391"/>
      <c r="J783" s="310"/>
    </row>
    <row r="784" spans="1:10" ht="50.25" customHeight="1" x14ac:dyDescent="0.2">
      <c r="A784" s="391"/>
      <c r="B784" s="419"/>
      <c r="C784" s="419"/>
      <c r="D784" s="419"/>
      <c r="E784" s="419"/>
      <c r="F784" s="419"/>
      <c r="G784" s="419"/>
      <c r="H784" s="391"/>
      <c r="I784" s="391"/>
      <c r="J784" s="310"/>
    </row>
    <row r="785" spans="1:10" ht="50.25" customHeight="1" x14ac:dyDescent="0.2">
      <c r="A785" s="391"/>
      <c r="B785" s="419"/>
      <c r="C785" s="419"/>
      <c r="D785" s="419"/>
      <c r="E785" s="419"/>
      <c r="F785" s="419"/>
      <c r="G785" s="419"/>
      <c r="H785" s="391"/>
      <c r="I785" s="391"/>
      <c r="J785" s="310"/>
    </row>
    <row r="786" spans="1:10" ht="50.25" customHeight="1" x14ac:dyDescent="0.2">
      <c r="A786" s="391"/>
      <c r="B786" s="419"/>
      <c r="C786" s="419"/>
      <c r="D786" s="419"/>
      <c r="E786" s="419"/>
      <c r="F786" s="419"/>
      <c r="G786" s="419"/>
      <c r="H786" s="391"/>
      <c r="I786" s="391"/>
      <c r="J786" s="310"/>
    </row>
    <row r="787" spans="1:10" ht="50.25" customHeight="1" x14ac:dyDescent="0.2">
      <c r="A787" s="391"/>
      <c r="B787" s="419"/>
      <c r="C787" s="419"/>
      <c r="D787" s="419"/>
      <c r="E787" s="419"/>
      <c r="F787" s="419"/>
      <c r="G787" s="419"/>
      <c r="H787" s="391"/>
      <c r="I787" s="391"/>
      <c r="J787" s="310"/>
    </row>
    <row r="788" spans="1:10" ht="50.25" customHeight="1" x14ac:dyDescent="0.2">
      <c r="A788" s="391"/>
      <c r="B788" s="419"/>
      <c r="C788" s="419"/>
      <c r="D788" s="419"/>
      <c r="E788" s="419"/>
      <c r="F788" s="419"/>
      <c r="G788" s="419"/>
      <c r="H788" s="391"/>
      <c r="I788" s="391"/>
      <c r="J788" s="310"/>
    </row>
    <row r="789" spans="1:10" ht="50.25" customHeight="1" x14ac:dyDescent="0.2">
      <c r="A789" s="391"/>
      <c r="B789" s="419"/>
      <c r="C789" s="419"/>
      <c r="D789" s="419"/>
      <c r="E789" s="419"/>
      <c r="F789" s="419"/>
      <c r="G789" s="419"/>
      <c r="H789" s="391"/>
      <c r="I789" s="391"/>
      <c r="J789" s="310"/>
    </row>
    <row r="790" spans="1:10" ht="50.25" customHeight="1" x14ac:dyDescent="0.2">
      <c r="A790" s="391"/>
      <c r="B790" s="419"/>
      <c r="C790" s="419"/>
      <c r="D790" s="419"/>
      <c r="E790" s="419"/>
      <c r="F790" s="419"/>
      <c r="G790" s="419"/>
      <c r="H790" s="391"/>
      <c r="I790" s="391"/>
      <c r="J790" s="310"/>
    </row>
    <row r="791" spans="1:10" ht="50.25" customHeight="1" x14ac:dyDescent="0.2">
      <c r="A791" s="391"/>
      <c r="B791" s="419"/>
      <c r="C791" s="419"/>
      <c r="D791" s="419"/>
      <c r="E791" s="419"/>
      <c r="F791" s="419"/>
      <c r="G791" s="419"/>
      <c r="H791" s="391"/>
      <c r="I791" s="391"/>
      <c r="J791" s="310"/>
    </row>
    <row r="792" spans="1:10" ht="50.25" customHeight="1" x14ac:dyDescent="0.2">
      <c r="A792" s="391"/>
      <c r="B792" s="419"/>
      <c r="C792" s="419"/>
      <c r="D792" s="419"/>
      <c r="E792" s="419"/>
      <c r="F792" s="419"/>
      <c r="G792" s="419"/>
      <c r="H792" s="391"/>
      <c r="I792" s="391"/>
      <c r="J792" s="310"/>
    </row>
    <row r="793" spans="1:10" ht="50.25" customHeight="1" x14ac:dyDescent="0.2">
      <c r="A793" s="391"/>
      <c r="B793" s="419"/>
      <c r="C793" s="419"/>
      <c r="D793" s="419"/>
      <c r="E793" s="419"/>
      <c r="F793" s="419"/>
      <c r="G793" s="419"/>
      <c r="H793" s="391"/>
      <c r="I793" s="391"/>
      <c r="J793" s="310"/>
    </row>
    <row r="794" spans="1:10" ht="50.25" customHeight="1" x14ac:dyDescent="0.2">
      <c r="A794" s="391"/>
      <c r="B794" s="419"/>
      <c r="C794" s="419"/>
      <c r="D794" s="419"/>
      <c r="E794" s="419"/>
      <c r="F794" s="419"/>
      <c r="G794" s="419"/>
      <c r="H794" s="391"/>
      <c r="I794" s="391"/>
      <c r="J794" s="310"/>
    </row>
    <row r="795" spans="1:10" ht="50.25" customHeight="1" x14ac:dyDescent="0.2">
      <c r="A795" s="391"/>
      <c r="B795" s="419"/>
      <c r="C795" s="419"/>
      <c r="D795" s="419"/>
      <c r="E795" s="419"/>
      <c r="F795" s="419"/>
      <c r="G795" s="419"/>
      <c r="H795" s="391"/>
      <c r="I795" s="391"/>
      <c r="J795" s="310"/>
    </row>
    <row r="796" spans="1:10" ht="50.25" customHeight="1" x14ac:dyDescent="0.2">
      <c r="A796" s="391"/>
      <c r="B796" s="419"/>
      <c r="C796" s="419"/>
      <c r="D796" s="419"/>
      <c r="E796" s="419"/>
      <c r="F796" s="419"/>
      <c r="G796" s="419"/>
      <c r="H796" s="391"/>
      <c r="I796" s="391"/>
      <c r="J796" s="310"/>
    </row>
    <row r="797" spans="1:10" ht="50.25" customHeight="1" x14ac:dyDescent="0.2">
      <c r="A797" s="391"/>
      <c r="B797" s="419"/>
      <c r="C797" s="419"/>
      <c r="D797" s="419"/>
      <c r="E797" s="419"/>
      <c r="F797" s="419"/>
      <c r="G797" s="419"/>
      <c r="H797" s="391"/>
      <c r="I797" s="391"/>
      <c r="J797" s="310"/>
    </row>
    <row r="798" spans="1:10" ht="50.25" customHeight="1" x14ac:dyDescent="0.2">
      <c r="A798" s="391"/>
      <c r="B798" s="419"/>
      <c r="C798" s="419"/>
      <c r="D798" s="419"/>
      <c r="E798" s="419"/>
      <c r="F798" s="419"/>
      <c r="G798" s="419"/>
      <c r="H798" s="391"/>
      <c r="I798" s="391"/>
      <c r="J798" s="310"/>
    </row>
    <row r="799" spans="1:10" ht="50.25" customHeight="1" x14ac:dyDescent="0.2">
      <c r="A799" s="391"/>
      <c r="B799" s="419"/>
      <c r="C799" s="419"/>
      <c r="D799" s="419"/>
      <c r="E799" s="419"/>
      <c r="F799" s="419"/>
      <c r="G799" s="419"/>
      <c r="H799" s="391"/>
      <c r="I799" s="391"/>
      <c r="J799" s="310"/>
    </row>
    <row r="800" spans="1:10" ht="50.25" customHeight="1" x14ac:dyDescent="0.2">
      <c r="A800" s="391"/>
      <c r="B800" s="419"/>
      <c r="C800" s="419"/>
      <c r="D800" s="419"/>
      <c r="E800" s="419"/>
      <c r="F800" s="419"/>
      <c r="G800" s="419"/>
      <c r="H800" s="391"/>
      <c r="I800" s="391"/>
      <c r="J800" s="310"/>
    </row>
    <row r="801" spans="1:10" ht="50.25" customHeight="1" x14ac:dyDescent="0.2">
      <c r="A801" s="391"/>
      <c r="B801" s="419"/>
      <c r="C801" s="419"/>
      <c r="D801" s="419"/>
      <c r="E801" s="419"/>
      <c r="F801" s="419"/>
      <c r="G801" s="419"/>
      <c r="H801" s="391"/>
      <c r="I801" s="391"/>
      <c r="J801" s="310"/>
    </row>
    <row r="802" spans="1:10" ht="50.25" customHeight="1" x14ac:dyDescent="0.2">
      <c r="A802" s="391"/>
      <c r="B802" s="419"/>
      <c r="C802" s="419"/>
      <c r="D802" s="419"/>
      <c r="E802" s="419"/>
      <c r="F802" s="419"/>
      <c r="G802" s="419"/>
      <c r="H802" s="391"/>
      <c r="I802" s="391"/>
      <c r="J802" s="310"/>
    </row>
    <row r="803" spans="1:10" ht="50.25" customHeight="1" x14ac:dyDescent="0.2">
      <c r="A803" s="391"/>
      <c r="B803" s="419"/>
      <c r="C803" s="419"/>
      <c r="D803" s="419"/>
      <c r="E803" s="419"/>
      <c r="F803" s="419"/>
      <c r="G803" s="419"/>
      <c r="H803" s="391"/>
      <c r="I803" s="391"/>
      <c r="J803" s="310"/>
    </row>
    <row r="804" spans="1:10" ht="50.25" customHeight="1" x14ac:dyDescent="0.2">
      <c r="A804" s="391"/>
      <c r="B804" s="419"/>
      <c r="C804" s="419"/>
      <c r="D804" s="419"/>
      <c r="E804" s="419"/>
      <c r="F804" s="419"/>
      <c r="G804" s="419"/>
      <c r="H804" s="391"/>
      <c r="I804" s="391"/>
      <c r="J804" s="310"/>
    </row>
    <row r="805" spans="1:10" ht="50.25" customHeight="1" x14ac:dyDescent="0.2">
      <c r="A805" s="391"/>
      <c r="B805" s="419"/>
      <c r="C805" s="419"/>
      <c r="D805" s="419"/>
      <c r="E805" s="419"/>
      <c r="F805" s="419"/>
      <c r="G805" s="419"/>
      <c r="H805" s="391"/>
      <c r="I805" s="391"/>
      <c r="J805" s="310"/>
    </row>
    <row r="806" spans="1:10" ht="50.25" customHeight="1" x14ac:dyDescent="0.2">
      <c r="A806" s="391"/>
      <c r="B806" s="419"/>
      <c r="C806" s="419"/>
      <c r="D806" s="419"/>
      <c r="E806" s="419"/>
      <c r="F806" s="419"/>
      <c r="G806" s="419"/>
      <c r="H806" s="391"/>
      <c r="I806" s="391"/>
      <c r="J806" s="310"/>
    </row>
    <row r="807" spans="1:10" ht="50.25" customHeight="1" x14ac:dyDescent="0.2">
      <c r="A807" s="391"/>
      <c r="B807" s="419"/>
      <c r="C807" s="419"/>
      <c r="D807" s="419"/>
      <c r="E807" s="419"/>
      <c r="F807" s="419"/>
      <c r="G807" s="419"/>
      <c r="H807" s="391"/>
      <c r="I807" s="391"/>
      <c r="J807" s="310"/>
    </row>
    <row r="808" spans="1:10" ht="50.25" customHeight="1" x14ac:dyDescent="0.2">
      <c r="A808" s="391"/>
      <c r="B808" s="419"/>
      <c r="C808" s="419"/>
      <c r="D808" s="419"/>
      <c r="E808" s="419"/>
      <c r="F808" s="419"/>
      <c r="G808" s="419"/>
      <c r="H808" s="391"/>
      <c r="I808" s="391"/>
      <c r="J808" s="310"/>
    </row>
    <row r="809" spans="1:10" ht="50.25" customHeight="1" x14ac:dyDescent="0.2">
      <c r="A809" s="391"/>
      <c r="B809" s="419"/>
      <c r="C809" s="419"/>
      <c r="D809" s="419"/>
      <c r="E809" s="419"/>
      <c r="F809" s="419"/>
      <c r="G809" s="419"/>
      <c r="H809" s="391"/>
      <c r="I809" s="391"/>
      <c r="J809" s="310"/>
    </row>
    <row r="810" spans="1:10" ht="50.25" customHeight="1" x14ac:dyDescent="0.2">
      <c r="A810" s="391"/>
      <c r="B810" s="419"/>
      <c r="C810" s="419"/>
      <c r="D810" s="419"/>
      <c r="E810" s="419"/>
      <c r="F810" s="419"/>
      <c r="G810" s="419"/>
      <c r="H810" s="391"/>
      <c r="I810" s="391"/>
      <c r="J810" s="310"/>
    </row>
    <row r="811" spans="1:10" ht="50.25" customHeight="1" x14ac:dyDescent="0.2">
      <c r="A811" s="391"/>
      <c r="B811" s="419"/>
      <c r="C811" s="419"/>
      <c r="D811" s="419"/>
      <c r="E811" s="419"/>
      <c r="F811" s="419"/>
      <c r="G811" s="419"/>
      <c r="H811" s="391"/>
      <c r="I811" s="391"/>
      <c r="J811" s="310"/>
    </row>
    <row r="812" spans="1:10" ht="50.25" customHeight="1" x14ac:dyDescent="0.2">
      <c r="A812" s="391"/>
      <c r="B812" s="419"/>
      <c r="C812" s="419"/>
      <c r="D812" s="419"/>
      <c r="E812" s="419"/>
      <c r="F812" s="419"/>
      <c r="G812" s="419"/>
      <c r="H812" s="391"/>
      <c r="I812" s="391"/>
      <c r="J812" s="310"/>
    </row>
    <row r="813" spans="1:10" ht="50.25" customHeight="1" x14ac:dyDescent="0.2">
      <c r="A813" s="391"/>
      <c r="B813" s="419"/>
      <c r="C813" s="419"/>
      <c r="D813" s="419"/>
      <c r="E813" s="419"/>
      <c r="F813" s="419"/>
      <c r="G813" s="419"/>
      <c r="H813" s="391"/>
      <c r="I813" s="391"/>
      <c r="J813" s="310"/>
    </row>
    <row r="814" spans="1:10" ht="50.25" customHeight="1" x14ac:dyDescent="0.2">
      <c r="A814" s="391"/>
      <c r="B814" s="419"/>
      <c r="C814" s="419"/>
      <c r="D814" s="419"/>
      <c r="E814" s="419"/>
      <c r="F814" s="419"/>
      <c r="G814" s="419"/>
      <c r="H814" s="391"/>
      <c r="I814" s="391"/>
      <c r="J814" s="310"/>
    </row>
    <row r="815" spans="1:10" ht="50.25" customHeight="1" x14ac:dyDescent="0.2">
      <c r="A815" s="391"/>
      <c r="B815" s="419"/>
      <c r="C815" s="419"/>
      <c r="D815" s="419"/>
      <c r="E815" s="419"/>
      <c r="F815" s="419"/>
      <c r="G815" s="419"/>
      <c r="H815" s="391"/>
      <c r="I815" s="391"/>
      <c r="J815" s="310"/>
    </row>
    <row r="816" spans="1:10" ht="50.25" customHeight="1" x14ac:dyDescent="0.2">
      <c r="A816" s="391"/>
      <c r="B816" s="419"/>
      <c r="C816" s="419"/>
      <c r="D816" s="419"/>
      <c r="E816" s="419"/>
      <c r="F816" s="419"/>
      <c r="G816" s="419"/>
      <c r="H816" s="391"/>
      <c r="I816" s="391"/>
      <c r="J816" s="310"/>
    </row>
    <row r="817" spans="1:10" ht="50.25" customHeight="1" x14ac:dyDescent="0.2">
      <c r="A817" s="391"/>
      <c r="B817" s="419"/>
      <c r="C817" s="419"/>
      <c r="D817" s="419"/>
      <c r="E817" s="419"/>
      <c r="F817" s="419"/>
      <c r="G817" s="419"/>
      <c r="H817" s="391"/>
      <c r="I817" s="391"/>
      <c r="J817" s="310"/>
    </row>
    <row r="818" spans="1:10" ht="50.25" customHeight="1" x14ac:dyDescent="0.2">
      <c r="A818" s="391"/>
      <c r="B818" s="419"/>
      <c r="C818" s="419"/>
      <c r="D818" s="419"/>
      <c r="E818" s="419"/>
      <c r="F818" s="419"/>
      <c r="G818" s="419"/>
      <c r="H818" s="391"/>
      <c r="I818" s="391"/>
      <c r="J818" s="310"/>
    </row>
    <row r="819" spans="1:10" ht="50.25" customHeight="1" x14ac:dyDescent="0.2">
      <c r="A819" s="391"/>
      <c r="B819" s="419"/>
      <c r="C819" s="419"/>
      <c r="D819" s="419"/>
      <c r="E819" s="419"/>
      <c r="F819" s="419"/>
      <c r="G819" s="419"/>
      <c r="H819" s="391"/>
      <c r="I819" s="391"/>
      <c r="J819" s="310"/>
    </row>
    <row r="820" spans="1:10" ht="50.25" customHeight="1" x14ac:dyDescent="0.2">
      <c r="A820" s="391"/>
      <c r="B820" s="419"/>
      <c r="C820" s="419"/>
      <c r="D820" s="419"/>
      <c r="E820" s="419"/>
      <c r="F820" s="419"/>
      <c r="G820" s="419"/>
      <c r="H820" s="391"/>
      <c r="I820" s="391"/>
      <c r="J820" s="310"/>
    </row>
    <row r="821" spans="1:10" ht="50.25" customHeight="1" x14ac:dyDescent="0.2">
      <c r="A821" s="391"/>
      <c r="B821" s="419"/>
      <c r="C821" s="419"/>
      <c r="D821" s="419"/>
      <c r="E821" s="419"/>
      <c r="F821" s="419"/>
      <c r="G821" s="419"/>
      <c r="H821" s="391"/>
      <c r="I821" s="391"/>
      <c r="J821" s="310"/>
    </row>
    <row r="822" spans="1:10" ht="50.25" customHeight="1" x14ac:dyDescent="0.2">
      <c r="A822" s="391"/>
      <c r="B822" s="419"/>
      <c r="C822" s="419"/>
      <c r="D822" s="419"/>
      <c r="E822" s="419"/>
      <c r="F822" s="419"/>
      <c r="G822" s="419"/>
      <c r="H822" s="391"/>
      <c r="I822" s="391"/>
      <c r="J822" s="310"/>
    </row>
    <row r="823" spans="1:10" ht="50.25" customHeight="1" x14ac:dyDescent="0.2">
      <c r="A823" s="391"/>
      <c r="B823" s="419"/>
      <c r="C823" s="419"/>
      <c r="D823" s="419"/>
      <c r="E823" s="419"/>
      <c r="F823" s="419"/>
      <c r="G823" s="419"/>
      <c r="H823" s="391"/>
      <c r="I823" s="391"/>
      <c r="J823" s="310"/>
    </row>
    <row r="824" spans="1:10" ht="50.25" customHeight="1" x14ac:dyDescent="0.2">
      <c r="A824" s="391"/>
      <c r="B824" s="419"/>
      <c r="C824" s="419"/>
      <c r="D824" s="419"/>
      <c r="E824" s="419"/>
      <c r="F824" s="419"/>
      <c r="G824" s="419"/>
      <c r="H824" s="391"/>
      <c r="I824" s="391"/>
      <c r="J824" s="310"/>
    </row>
    <row r="825" spans="1:10" ht="50.25" customHeight="1" x14ac:dyDescent="0.2">
      <c r="A825" s="391"/>
      <c r="B825" s="419"/>
      <c r="C825" s="419"/>
      <c r="D825" s="419"/>
      <c r="E825" s="419"/>
      <c r="F825" s="419"/>
      <c r="G825" s="419"/>
      <c r="H825" s="391"/>
      <c r="I825" s="391"/>
      <c r="J825" s="310"/>
    </row>
    <row r="826" spans="1:10" ht="50.25" customHeight="1" x14ac:dyDescent="0.2">
      <c r="A826" s="391"/>
      <c r="B826" s="419"/>
      <c r="C826" s="419"/>
      <c r="D826" s="419"/>
      <c r="E826" s="419"/>
      <c r="F826" s="419"/>
      <c r="G826" s="419"/>
      <c r="H826" s="391"/>
      <c r="I826" s="391"/>
      <c r="J826" s="310"/>
    </row>
    <row r="827" spans="1:10" ht="50.25" customHeight="1" x14ac:dyDescent="0.2">
      <c r="A827" s="391"/>
      <c r="B827" s="419"/>
      <c r="C827" s="419"/>
      <c r="D827" s="419"/>
      <c r="E827" s="419"/>
      <c r="F827" s="419"/>
      <c r="G827" s="419"/>
      <c r="H827" s="391"/>
      <c r="I827" s="391"/>
      <c r="J827" s="310"/>
    </row>
    <row r="828" spans="1:10" ht="50.25" customHeight="1" x14ac:dyDescent="0.2">
      <c r="A828" s="391"/>
      <c r="B828" s="419"/>
      <c r="C828" s="419"/>
      <c r="D828" s="419"/>
      <c r="E828" s="419"/>
      <c r="F828" s="419"/>
      <c r="G828" s="419"/>
      <c r="H828" s="391"/>
      <c r="I828" s="391"/>
      <c r="J828" s="310"/>
    </row>
    <row r="829" spans="1:10" ht="50.25" customHeight="1" x14ac:dyDescent="0.2">
      <c r="A829" s="391"/>
      <c r="B829" s="419"/>
      <c r="C829" s="419"/>
      <c r="D829" s="419"/>
      <c r="E829" s="419"/>
      <c r="F829" s="419"/>
      <c r="G829" s="419"/>
      <c r="H829" s="391"/>
      <c r="I829" s="391"/>
      <c r="J829" s="310"/>
    </row>
    <row r="830" spans="1:10" ht="50.25" customHeight="1" x14ac:dyDescent="0.2">
      <c r="A830" s="391"/>
      <c r="B830" s="419"/>
      <c r="C830" s="419"/>
      <c r="D830" s="419"/>
      <c r="E830" s="419"/>
      <c r="F830" s="419"/>
      <c r="G830" s="419"/>
      <c r="H830" s="391"/>
      <c r="I830" s="391"/>
      <c r="J830" s="310"/>
    </row>
    <row r="831" spans="1:10" ht="50.25" customHeight="1" x14ac:dyDescent="0.2">
      <c r="A831" s="391"/>
      <c r="B831" s="419"/>
      <c r="C831" s="419"/>
      <c r="D831" s="419"/>
      <c r="E831" s="419"/>
      <c r="F831" s="419"/>
      <c r="G831" s="419"/>
      <c r="H831" s="391"/>
      <c r="I831" s="391"/>
      <c r="J831" s="310"/>
    </row>
    <row r="832" spans="1:10" ht="50.25" customHeight="1" x14ac:dyDescent="0.2">
      <c r="A832" s="391"/>
      <c r="B832" s="419"/>
      <c r="C832" s="419"/>
      <c r="D832" s="419"/>
      <c r="E832" s="419"/>
      <c r="F832" s="419"/>
      <c r="G832" s="419"/>
      <c r="H832" s="391"/>
      <c r="I832" s="391"/>
      <c r="J832" s="310"/>
    </row>
    <row r="833" spans="1:10" ht="50.25" customHeight="1" x14ac:dyDescent="0.2">
      <c r="A833" s="391"/>
      <c r="B833" s="419"/>
      <c r="C833" s="419"/>
      <c r="D833" s="419"/>
      <c r="E833" s="419"/>
      <c r="F833" s="419"/>
      <c r="G833" s="419"/>
      <c r="H833" s="391"/>
      <c r="I833" s="391"/>
      <c r="J833" s="310"/>
    </row>
    <row r="834" spans="1:10" ht="50.25" customHeight="1" x14ac:dyDescent="0.2">
      <c r="A834" s="391"/>
      <c r="B834" s="419"/>
      <c r="C834" s="419"/>
      <c r="D834" s="419"/>
      <c r="E834" s="419"/>
      <c r="F834" s="419"/>
      <c r="G834" s="419"/>
      <c r="H834" s="391"/>
      <c r="I834" s="391"/>
      <c r="J834" s="310"/>
    </row>
    <row r="835" spans="1:10" ht="50.25" customHeight="1" x14ac:dyDescent="0.2">
      <c r="A835" s="391"/>
      <c r="B835" s="419"/>
      <c r="C835" s="419"/>
      <c r="D835" s="419"/>
      <c r="E835" s="419"/>
      <c r="F835" s="419"/>
      <c r="G835" s="419"/>
      <c r="H835" s="391"/>
      <c r="I835" s="391"/>
      <c r="J835" s="310"/>
    </row>
    <row r="836" spans="1:10" ht="50.25" customHeight="1" x14ac:dyDescent="0.2">
      <c r="A836" s="391"/>
      <c r="B836" s="419"/>
      <c r="C836" s="419"/>
      <c r="D836" s="419"/>
      <c r="E836" s="419"/>
      <c r="F836" s="419"/>
      <c r="G836" s="419"/>
      <c r="H836" s="391"/>
      <c r="I836" s="391"/>
      <c r="J836" s="310"/>
    </row>
    <row r="837" spans="1:10" ht="50.25" customHeight="1" x14ac:dyDescent="0.2">
      <c r="A837" s="391"/>
      <c r="B837" s="419"/>
      <c r="C837" s="419"/>
      <c r="D837" s="419"/>
      <c r="E837" s="419"/>
      <c r="F837" s="419"/>
      <c r="G837" s="419"/>
      <c r="H837" s="391"/>
      <c r="I837" s="391"/>
      <c r="J837" s="310"/>
    </row>
    <row r="838" spans="1:10" ht="50.25" customHeight="1" x14ac:dyDescent="0.2">
      <c r="A838" s="391"/>
      <c r="B838" s="419"/>
      <c r="C838" s="419"/>
      <c r="D838" s="419"/>
      <c r="E838" s="419"/>
      <c r="F838" s="419"/>
      <c r="G838" s="419"/>
      <c r="H838" s="391"/>
      <c r="I838" s="391"/>
      <c r="J838" s="310"/>
    </row>
    <row r="839" spans="1:10" ht="50.25" customHeight="1" x14ac:dyDescent="0.2">
      <c r="A839" s="391"/>
      <c r="B839" s="419"/>
      <c r="C839" s="419"/>
      <c r="D839" s="419"/>
      <c r="E839" s="419"/>
      <c r="F839" s="419"/>
      <c r="G839" s="419"/>
      <c r="H839" s="391"/>
      <c r="I839" s="391"/>
      <c r="J839" s="310"/>
    </row>
    <row r="840" spans="1:10" ht="50.25" customHeight="1" x14ac:dyDescent="0.2">
      <c r="A840" s="391"/>
      <c r="B840" s="419"/>
      <c r="C840" s="419"/>
      <c r="D840" s="419"/>
      <c r="E840" s="419"/>
      <c r="F840" s="419"/>
      <c r="G840" s="419"/>
      <c r="H840" s="391"/>
      <c r="I840" s="391"/>
      <c r="J840" s="310"/>
    </row>
    <row r="841" spans="1:10" ht="50.25" customHeight="1" x14ac:dyDescent="0.2">
      <c r="A841" s="391"/>
      <c r="B841" s="419"/>
      <c r="C841" s="419"/>
      <c r="D841" s="419"/>
      <c r="E841" s="419"/>
      <c r="F841" s="419"/>
      <c r="G841" s="419"/>
      <c r="H841" s="391"/>
      <c r="I841" s="391"/>
      <c r="J841" s="310"/>
    </row>
    <row r="842" spans="1:10" ht="50.25" customHeight="1" x14ac:dyDescent="0.2">
      <c r="A842" s="391"/>
      <c r="B842" s="419"/>
      <c r="C842" s="419"/>
      <c r="D842" s="419"/>
      <c r="E842" s="419"/>
      <c r="F842" s="419"/>
      <c r="G842" s="419"/>
      <c r="H842" s="391"/>
      <c r="I842" s="391"/>
      <c r="J842" s="310"/>
    </row>
    <row r="843" spans="1:10" ht="50.25" customHeight="1" x14ac:dyDescent="0.2">
      <c r="A843" s="391"/>
      <c r="B843" s="419"/>
      <c r="C843" s="419"/>
      <c r="D843" s="419"/>
      <c r="E843" s="419"/>
      <c r="F843" s="419"/>
      <c r="G843" s="419"/>
      <c r="H843" s="391"/>
      <c r="I843" s="391"/>
      <c r="J843" s="310"/>
    </row>
    <row r="844" spans="1:10" ht="50.25" customHeight="1" x14ac:dyDescent="0.2">
      <c r="A844" s="391"/>
      <c r="B844" s="419"/>
      <c r="C844" s="419"/>
      <c r="D844" s="419"/>
      <c r="E844" s="419"/>
      <c r="F844" s="419"/>
      <c r="G844" s="419"/>
      <c r="H844" s="391"/>
      <c r="I844" s="391"/>
      <c r="J844" s="310"/>
    </row>
    <row r="845" spans="1:10" ht="50.25" customHeight="1" x14ac:dyDescent="0.2">
      <c r="A845" s="391"/>
      <c r="B845" s="419"/>
      <c r="C845" s="419"/>
      <c r="D845" s="419"/>
      <c r="E845" s="419"/>
      <c r="F845" s="419"/>
      <c r="G845" s="419"/>
      <c r="H845" s="391"/>
      <c r="I845" s="391"/>
      <c r="J845" s="310"/>
    </row>
    <row r="846" spans="1:10" ht="50.25" customHeight="1" x14ac:dyDescent="0.2">
      <c r="A846" s="391"/>
      <c r="B846" s="419"/>
      <c r="C846" s="419"/>
      <c r="D846" s="419"/>
      <c r="E846" s="419"/>
      <c r="F846" s="419"/>
      <c r="G846" s="419"/>
      <c r="H846" s="391"/>
      <c r="I846" s="391"/>
      <c r="J846" s="310"/>
    </row>
    <row r="847" spans="1:10" ht="50.25" customHeight="1" x14ac:dyDescent="0.2">
      <c r="A847" s="391"/>
      <c r="B847" s="419"/>
      <c r="C847" s="419"/>
      <c r="D847" s="419"/>
      <c r="E847" s="419"/>
      <c r="F847" s="419"/>
      <c r="G847" s="419"/>
      <c r="H847" s="391"/>
      <c r="I847" s="391"/>
      <c r="J847" s="310"/>
    </row>
    <row r="848" spans="1:10" ht="50.25" customHeight="1" x14ac:dyDescent="0.2">
      <c r="A848" s="391"/>
      <c r="B848" s="419"/>
      <c r="C848" s="419"/>
      <c r="D848" s="419"/>
      <c r="E848" s="419"/>
      <c r="F848" s="419"/>
      <c r="G848" s="419"/>
      <c r="H848" s="391"/>
      <c r="I848" s="391"/>
      <c r="J848" s="310"/>
    </row>
    <row r="849" spans="1:10" ht="50.25" customHeight="1" x14ac:dyDescent="0.2">
      <c r="A849" s="391"/>
      <c r="B849" s="419"/>
      <c r="C849" s="419"/>
      <c r="D849" s="419"/>
      <c r="E849" s="419"/>
      <c r="F849" s="419"/>
      <c r="G849" s="419"/>
      <c r="H849" s="391"/>
      <c r="I849" s="391"/>
      <c r="J849" s="310"/>
    </row>
    <row r="850" spans="1:10" ht="50.25" customHeight="1" x14ac:dyDescent="0.2">
      <c r="A850" s="391"/>
      <c r="B850" s="419"/>
      <c r="C850" s="419"/>
      <c r="D850" s="419"/>
      <c r="E850" s="419"/>
      <c r="F850" s="419"/>
      <c r="G850" s="419"/>
      <c r="H850" s="391"/>
      <c r="I850" s="391"/>
      <c r="J850" s="310"/>
    </row>
    <row r="851" spans="1:10" ht="50.25" customHeight="1" x14ac:dyDescent="0.2">
      <c r="A851" s="391"/>
      <c r="B851" s="419"/>
      <c r="C851" s="419"/>
      <c r="D851" s="419"/>
      <c r="E851" s="419"/>
      <c r="F851" s="419"/>
      <c r="G851" s="419"/>
      <c r="H851" s="391"/>
      <c r="I851" s="391"/>
      <c r="J851" s="310"/>
    </row>
    <row r="852" spans="1:10" ht="50.25" customHeight="1" x14ac:dyDescent="0.2">
      <c r="A852" s="391"/>
      <c r="B852" s="419"/>
      <c r="C852" s="419"/>
      <c r="D852" s="419"/>
      <c r="E852" s="419"/>
      <c r="F852" s="419"/>
      <c r="G852" s="419"/>
      <c r="H852" s="391"/>
      <c r="I852" s="391"/>
      <c r="J852" s="310"/>
    </row>
    <row r="853" spans="1:10" ht="50.25" customHeight="1" x14ac:dyDescent="0.2">
      <c r="A853" s="391"/>
      <c r="B853" s="419"/>
      <c r="C853" s="419"/>
      <c r="D853" s="419"/>
      <c r="E853" s="419"/>
      <c r="F853" s="419"/>
      <c r="G853" s="419"/>
      <c r="H853" s="391"/>
      <c r="I853" s="391"/>
      <c r="J853" s="310"/>
    </row>
    <row r="854" spans="1:10" ht="50.25" customHeight="1" x14ac:dyDescent="0.2">
      <c r="A854" s="391"/>
      <c r="B854" s="419"/>
      <c r="C854" s="419"/>
      <c r="D854" s="419"/>
      <c r="E854" s="419"/>
      <c r="F854" s="419"/>
      <c r="G854" s="419"/>
      <c r="H854" s="391"/>
      <c r="I854" s="391"/>
      <c r="J854" s="310"/>
    </row>
    <row r="855" spans="1:10" ht="50.25" customHeight="1" x14ac:dyDescent="0.2">
      <c r="A855" s="391"/>
      <c r="B855" s="419"/>
      <c r="C855" s="419"/>
      <c r="D855" s="419"/>
      <c r="E855" s="419"/>
      <c r="F855" s="419"/>
      <c r="G855" s="419"/>
      <c r="H855" s="391"/>
      <c r="I855" s="391"/>
      <c r="J855" s="310"/>
    </row>
    <row r="856" spans="1:10" ht="50.25" customHeight="1" x14ac:dyDescent="0.2">
      <c r="A856" s="391"/>
      <c r="B856" s="419"/>
      <c r="C856" s="419"/>
      <c r="D856" s="419"/>
      <c r="E856" s="419"/>
      <c r="F856" s="419"/>
      <c r="G856" s="419"/>
      <c r="H856" s="391"/>
      <c r="I856" s="391"/>
      <c r="J856" s="310"/>
    </row>
    <row r="857" spans="1:10" ht="50.25" customHeight="1" x14ac:dyDescent="0.2">
      <c r="A857" s="391"/>
      <c r="B857" s="419"/>
      <c r="C857" s="419"/>
      <c r="D857" s="419"/>
      <c r="E857" s="419"/>
      <c r="F857" s="419"/>
      <c r="G857" s="419"/>
      <c r="H857" s="391"/>
      <c r="I857" s="391"/>
      <c r="J857" s="310"/>
    </row>
    <row r="858" spans="1:10" ht="50.25" customHeight="1" x14ac:dyDescent="0.2">
      <c r="A858" s="391"/>
      <c r="B858" s="419"/>
      <c r="C858" s="419"/>
      <c r="D858" s="419"/>
      <c r="E858" s="419"/>
      <c r="F858" s="419"/>
      <c r="G858" s="419"/>
      <c r="H858" s="391"/>
      <c r="I858" s="391"/>
      <c r="J858" s="310"/>
    </row>
    <row r="859" spans="1:10" ht="50.25" customHeight="1" x14ac:dyDescent="0.2">
      <c r="A859" s="391"/>
      <c r="B859" s="419"/>
      <c r="C859" s="419"/>
      <c r="D859" s="419"/>
      <c r="E859" s="419"/>
      <c r="F859" s="419"/>
      <c r="G859" s="419"/>
      <c r="H859" s="391"/>
      <c r="I859" s="391"/>
      <c r="J859" s="310"/>
    </row>
    <row r="860" spans="1:10" ht="50.25" customHeight="1" x14ac:dyDescent="0.2">
      <c r="A860" s="391"/>
      <c r="B860" s="419"/>
      <c r="C860" s="419"/>
      <c r="D860" s="419"/>
      <c r="E860" s="419"/>
      <c r="F860" s="419"/>
      <c r="G860" s="419"/>
      <c r="H860" s="391"/>
      <c r="I860" s="391"/>
      <c r="J860" s="310"/>
    </row>
    <row r="861" spans="1:10" ht="50.25" customHeight="1" x14ac:dyDescent="0.2">
      <c r="A861" s="391"/>
      <c r="B861" s="419"/>
      <c r="C861" s="419"/>
      <c r="D861" s="419"/>
      <c r="E861" s="419"/>
      <c r="F861" s="419"/>
      <c r="G861" s="419"/>
      <c r="H861" s="391"/>
      <c r="I861" s="391"/>
      <c r="J861" s="310"/>
    </row>
    <row r="862" spans="1:10" ht="50.25" customHeight="1" x14ac:dyDescent="0.2">
      <c r="A862" s="391"/>
      <c r="B862" s="419"/>
      <c r="C862" s="419"/>
      <c r="D862" s="419"/>
      <c r="E862" s="419"/>
      <c r="F862" s="419"/>
      <c r="G862" s="419"/>
      <c r="H862" s="391"/>
      <c r="I862" s="391"/>
      <c r="J862" s="310"/>
    </row>
    <row r="863" spans="1:10" ht="50.25" customHeight="1" x14ac:dyDescent="0.2">
      <c r="A863" s="391"/>
      <c r="B863" s="419"/>
      <c r="C863" s="419"/>
      <c r="D863" s="419"/>
      <c r="E863" s="419"/>
      <c r="F863" s="419"/>
      <c r="G863" s="419"/>
      <c r="H863" s="391"/>
      <c r="I863" s="391"/>
      <c r="J863" s="310"/>
    </row>
    <row r="864" spans="1:10" ht="50.25" customHeight="1" x14ac:dyDescent="0.2">
      <c r="A864" s="391"/>
      <c r="B864" s="419"/>
      <c r="C864" s="419"/>
      <c r="D864" s="419"/>
      <c r="E864" s="419"/>
      <c r="F864" s="419"/>
      <c r="G864" s="419"/>
      <c r="H864" s="391"/>
      <c r="I864" s="391"/>
      <c r="J864" s="310"/>
    </row>
    <row r="865" spans="1:10" ht="50.25" customHeight="1" x14ac:dyDescent="0.2">
      <c r="A865" s="391"/>
      <c r="B865" s="419"/>
      <c r="C865" s="419"/>
      <c r="D865" s="419"/>
      <c r="E865" s="419"/>
      <c r="F865" s="419"/>
      <c r="G865" s="419"/>
      <c r="H865" s="391"/>
      <c r="I865" s="391"/>
      <c r="J865" s="310"/>
    </row>
    <row r="866" spans="1:10" ht="50.25" customHeight="1" x14ac:dyDescent="0.2">
      <c r="A866" s="391"/>
      <c r="B866" s="419"/>
      <c r="C866" s="419"/>
      <c r="D866" s="419"/>
      <c r="E866" s="419"/>
      <c r="F866" s="419"/>
      <c r="G866" s="419"/>
      <c r="H866" s="391"/>
      <c r="I866" s="391"/>
      <c r="J866" s="310"/>
    </row>
    <row r="867" spans="1:10" ht="50.25" customHeight="1" x14ac:dyDescent="0.2">
      <c r="A867" s="391"/>
      <c r="B867" s="419"/>
      <c r="C867" s="419"/>
      <c r="D867" s="419"/>
      <c r="E867" s="419"/>
      <c r="F867" s="419"/>
      <c r="G867" s="419"/>
      <c r="H867" s="391"/>
      <c r="I867" s="391"/>
      <c r="J867" s="310"/>
    </row>
    <row r="868" spans="1:10" ht="50.25" customHeight="1" x14ac:dyDescent="0.2">
      <c r="A868" s="391"/>
      <c r="B868" s="419"/>
      <c r="C868" s="419"/>
      <c r="D868" s="419"/>
      <c r="E868" s="419"/>
      <c r="F868" s="419"/>
      <c r="G868" s="419"/>
      <c r="H868" s="391"/>
      <c r="I868" s="391"/>
      <c r="J868" s="310"/>
    </row>
    <row r="869" spans="1:10" ht="50.25" customHeight="1" x14ac:dyDescent="0.2">
      <c r="A869" s="391"/>
      <c r="B869" s="419"/>
      <c r="C869" s="419"/>
      <c r="D869" s="419"/>
      <c r="E869" s="419"/>
      <c r="F869" s="419"/>
      <c r="G869" s="419"/>
      <c r="H869" s="391"/>
      <c r="I869" s="391"/>
      <c r="J869" s="310"/>
    </row>
    <row r="870" spans="1:10" ht="50.25" customHeight="1" x14ac:dyDescent="0.2">
      <c r="A870" s="391"/>
      <c r="B870" s="419"/>
      <c r="C870" s="419"/>
      <c r="D870" s="419"/>
      <c r="E870" s="419"/>
      <c r="F870" s="419"/>
      <c r="G870" s="419"/>
      <c r="H870" s="391"/>
      <c r="I870" s="391"/>
      <c r="J870" s="310"/>
    </row>
    <row r="871" spans="1:10" ht="50.25" customHeight="1" x14ac:dyDescent="0.2">
      <c r="A871" s="391"/>
      <c r="B871" s="419"/>
      <c r="C871" s="419"/>
      <c r="D871" s="419"/>
      <c r="E871" s="419"/>
      <c r="F871" s="419"/>
      <c r="G871" s="419"/>
      <c r="H871" s="391"/>
      <c r="I871" s="391"/>
      <c r="J871" s="310"/>
    </row>
    <row r="872" spans="1:10" ht="50.25" customHeight="1" x14ac:dyDescent="0.2">
      <c r="A872" s="391"/>
      <c r="B872" s="419"/>
      <c r="C872" s="419"/>
      <c r="D872" s="419"/>
      <c r="E872" s="419"/>
      <c r="F872" s="419"/>
      <c r="G872" s="419"/>
      <c r="H872" s="391"/>
      <c r="I872" s="391"/>
      <c r="J872" s="310"/>
    </row>
    <row r="873" spans="1:10" ht="50.25" customHeight="1" x14ac:dyDescent="0.2">
      <c r="A873" s="391"/>
      <c r="B873" s="419"/>
      <c r="C873" s="419"/>
      <c r="D873" s="419"/>
      <c r="E873" s="419"/>
      <c r="F873" s="419"/>
      <c r="G873" s="419"/>
      <c r="H873" s="391"/>
      <c r="I873" s="391"/>
      <c r="J873" s="310"/>
    </row>
    <row r="874" spans="1:10" ht="50.25" customHeight="1" x14ac:dyDescent="0.2">
      <c r="A874" s="391"/>
      <c r="B874" s="419"/>
      <c r="C874" s="419"/>
      <c r="D874" s="419"/>
      <c r="E874" s="419"/>
      <c r="F874" s="419"/>
      <c r="G874" s="419"/>
      <c r="H874" s="391"/>
      <c r="I874" s="391"/>
      <c r="J874" s="310"/>
    </row>
    <row r="875" spans="1:10" ht="50.25" customHeight="1" x14ac:dyDescent="0.2">
      <c r="A875" s="391"/>
      <c r="B875" s="419"/>
      <c r="C875" s="419"/>
      <c r="D875" s="419"/>
      <c r="E875" s="419"/>
      <c r="F875" s="419"/>
      <c r="G875" s="419"/>
      <c r="H875" s="391"/>
      <c r="I875" s="391"/>
      <c r="J875" s="310"/>
    </row>
    <row r="876" spans="1:10" ht="50.25" customHeight="1" x14ac:dyDescent="0.2">
      <c r="A876" s="391"/>
      <c r="B876" s="419"/>
      <c r="C876" s="419"/>
      <c r="D876" s="419"/>
      <c r="E876" s="419"/>
      <c r="F876" s="419"/>
      <c r="G876" s="419"/>
      <c r="H876" s="391"/>
      <c r="I876" s="391"/>
      <c r="J876" s="310"/>
    </row>
    <row r="877" spans="1:10" ht="50.25" customHeight="1" x14ac:dyDescent="0.2">
      <c r="A877" s="391"/>
      <c r="B877" s="419"/>
      <c r="C877" s="419"/>
      <c r="D877" s="419"/>
      <c r="E877" s="419"/>
      <c r="F877" s="419"/>
      <c r="G877" s="419"/>
      <c r="H877" s="391"/>
      <c r="I877" s="391"/>
      <c r="J877" s="310"/>
    </row>
    <row r="878" spans="1:10" ht="50.25" customHeight="1" x14ac:dyDescent="0.2">
      <c r="A878" s="391"/>
      <c r="B878" s="419"/>
      <c r="C878" s="419"/>
      <c r="D878" s="419"/>
      <c r="E878" s="419"/>
      <c r="F878" s="419"/>
      <c r="G878" s="419"/>
      <c r="H878" s="391"/>
      <c r="I878" s="391"/>
      <c r="J878" s="310"/>
    </row>
    <row r="879" spans="1:10" ht="50.25" customHeight="1" x14ac:dyDescent="0.2">
      <c r="A879" s="391"/>
      <c r="B879" s="419"/>
      <c r="C879" s="419"/>
      <c r="D879" s="419"/>
      <c r="E879" s="419"/>
      <c r="F879" s="419"/>
      <c r="G879" s="419"/>
      <c r="H879" s="391"/>
      <c r="I879" s="391"/>
      <c r="J879" s="310"/>
    </row>
    <row r="880" spans="1:10" ht="50.25" customHeight="1" x14ac:dyDescent="0.2">
      <c r="A880" s="391"/>
      <c r="B880" s="419"/>
      <c r="C880" s="419"/>
      <c r="D880" s="419"/>
      <c r="E880" s="419"/>
      <c r="F880" s="419"/>
      <c r="G880" s="419"/>
      <c r="H880" s="391"/>
      <c r="I880" s="391"/>
      <c r="J880" s="310"/>
    </row>
    <row r="881" spans="1:10" ht="50.25" customHeight="1" x14ac:dyDescent="0.2">
      <c r="A881" s="391"/>
      <c r="B881" s="419"/>
      <c r="C881" s="419"/>
      <c r="D881" s="419"/>
      <c r="E881" s="419"/>
      <c r="F881" s="419"/>
      <c r="G881" s="419"/>
      <c r="H881" s="391"/>
      <c r="I881" s="391"/>
      <c r="J881" s="310"/>
    </row>
    <row r="882" spans="1:10" ht="50.25" customHeight="1" x14ac:dyDescent="0.2">
      <c r="A882" s="391"/>
      <c r="B882" s="419"/>
      <c r="C882" s="419"/>
      <c r="D882" s="419"/>
      <c r="E882" s="419"/>
      <c r="F882" s="419"/>
      <c r="G882" s="419"/>
      <c r="H882" s="391"/>
      <c r="I882" s="391"/>
      <c r="J882" s="310"/>
    </row>
    <row r="883" spans="1:10" ht="50.25" customHeight="1" x14ac:dyDescent="0.2">
      <c r="A883" s="391"/>
      <c r="B883" s="419"/>
      <c r="C883" s="419"/>
      <c r="D883" s="419"/>
      <c r="E883" s="419"/>
      <c r="F883" s="419"/>
      <c r="G883" s="419"/>
      <c r="H883" s="391"/>
      <c r="I883" s="391"/>
      <c r="J883" s="310"/>
    </row>
    <row r="884" spans="1:10" ht="50.25" customHeight="1" x14ac:dyDescent="0.2">
      <c r="A884" s="391"/>
      <c r="B884" s="419"/>
      <c r="C884" s="419"/>
      <c r="D884" s="419"/>
      <c r="E884" s="419"/>
      <c r="F884" s="419"/>
      <c r="G884" s="419"/>
      <c r="H884" s="391"/>
      <c r="I884" s="391"/>
      <c r="J884" s="310"/>
    </row>
    <row r="885" spans="1:10" ht="50.25" customHeight="1" x14ac:dyDescent="0.2">
      <c r="A885" s="391"/>
      <c r="B885" s="419"/>
      <c r="C885" s="419"/>
      <c r="D885" s="419"/>
      <c r="E885" s="419"/>
      <c r="F885" s="419"/>
      <c r="G885" s="419"/>
      <c r="H885" s="391"/>
      <c r="I885" s="391"/>
      <c r="J885" s="310"/>
    </row>
    <row r="886" spans="1:10" ht="50.25" customHeight="1" x14ac:dyDescent="0.2">
      <c r="A886" s="391"/>
      <c r="B886" s="419"/>
      <c r="C886" s="419"/>
      <c r="D886" s="419"/>
      <c r="E886" s="419"/>
      <c r="F886" s="419"/>
      <c r="G886" s="419"/>
      <c r="H886" s="391"/>
      <c r="I886" s="391"/>
      <c r="J886" s="310"/>
    </row>
    <row r="887" spans="1:10" ht="50.25" customHeight="1" x14ac:dyDescent="0.2">
      <c r="A887" s="391"/>
      <c r="B887" s="419"/>
      <c r="C887" s="419"/>
      <c r="D887" s="419"/>
      <c r="E887" s="419"/>
      <c r="F887" s="419"/>
      <c r="G887" s="419"/>
      <c r="H887" s="391"/>
      <c r="I887" s="391"/>
      <c r="J887" s="310"/>
    </row>
    <row r="888" spans="1:10" ht="50.25" customHeight="1" x14ac:dyDescent="0.2">
      <c r="A888" s="391"/>
      <c r="B888" s="419"/>
      <c r="C888" s="419"/>
      <c r="D888" s="419"/>
      <c r="E888" s="419"/>
      <c r="F888" s="419"/>
      <c r="G888" s="419"/>
      <c r="H888" s="391"/>
      <c r="I888" s="391"/>
      <c r="J888" s="310"/>
    </row>
    <row r="889" spans="1:10" ht="50.25" customHeight="1" x14ac:dyDescent="0.2">
      <c r="A889" s="391"/>
      <c r="B889" s="419"/>
      <c r="C889" s="419"/>
      <c r="D889" s="419"/>
      <c r="E889" s="419"/>
      <c r="F889" s="419"/>
      <c r="G889" s="419"/>
      <c r="H889" s="391"/>
      <c r="I889" s="391"/>
      <c r="J889" s="310"/>
    </row>
    <row r="890" spans="1:10" ht="50.25" customHeight="1" x14ac:dyDescent="0.2">
      <c r="A890" s="391"/>
      <c r="B890" s="419"/>
      <c r="C890" s="419"/>
      <c r="D890" s="419"/>
      <c r="E890" s="419"/>
      <c r="F890" s="419"/>
      <c r="G890" s="419"/>
      <c r="H890" s="391"/>
      <c r="I890" s="391"/>
      <c r="J890" s="310"/>
    </row>
    <row r="891" spans="1:10" ht="50.25" customHeight="1" x14ac:dyDescent="0.2">
      <c r="A891" s="391"/>
      <c r="B891" s="419"/>
      <c r="C891" s="419"/>
      <c r="D891" s="419"/>
      <c r="E891" s="419"/>
      <c r="F891" s="419"/>
      <c r="G891" s="419"/>
      <c r="H891" s="391"/>
      <c r="I891" s="391"/>
      <c r="J891" s="310"/>
    </row>
    <row r="892" spans="1:10" ht="50.25" customHeight="1" x14ac:dyDescent="0.2">
      <c r="A892" s="391"/>
      <c r="B892" s="419"/>
      <c r="C892" s="419"/>
      <c r="D892" s="419"/>
      <c r="E892" s="419"/>
      <c r="F892" s="419"/>
      <c r="G892" s="419"/>
      <c r="H892" s="391"/>
      <c r="I892" s="391"/>
      <c r="J892" s="310"/>
    </row>
    <row r="893" spans="1:10" ht="50.25" customHeight="1" x14ac:dyDescent="0.2">
      <c r="A893" s="391"/>
      <c r="B893" s="419"/>
      <c r="C893" s="419"/>
      <c r="D893" s="419"/>
      <c r="E893" s="419"/>
      <c r="F893" s="419"/>
      <c r="G893" s="419"/>
      <c r="H893" s="391"/>
      <c r="I893" s="391"/>
      <c r="J893" s="310"/>
    </row>
    <row r="894" spans="1:10" ht="50.25" customHeight="1" x14ac:dyDescent="0.2">
      <c r="A894" s="391"/>
      <c r="B894" s="419"/>
      <c r="C894" s="419"/>
      <c r="D894" s="419"/>
      <c r="E894" s="419"/>
      <c r="F894" s="419"/>
      <c r="G894" s="419"/>
      <c r="H894" s="391"/>
      <c r="I894" s="391"/>
      <c r="J894" s="310"/>
    </row>
    <row r="895" spans="1:10" ht="50.25" customHeight="1" x14ac:dyDescent="0.2">
      <c r="A895" s="391"/>
      <c r="B895" s="419"/>
      <c r="C895" s="419"/>
      <c r="D895" s="419"/>
      <c r="E895" s="419"/>
      <c r="F895" s="419"/>
      <c r="G895" s="419"/>
      <c r="H895" s="391"/>
      <c r="I895" s="391"/>
      <c r="J895" s="310"/>
    </row>
    <row r="896" spans="1:10" ht="50.25" customHeight="1" x14ac:dyDescent="0.2">
      <c r="A896" s="391"/>
      <c r="B896" s="419"/>
      <c r="C896" s="419"/>
      <c r="D896" s="419"/>
      <c r="E896" s="419"/>
      <c r="F896" s="419"/>
      <c r="G896" s="419"/>
      <c r="H896" s="391"/>
      <c r="I896" s="391"/>
      <c r="J896" s="310"/>
    </row>
    <row r="897" spans="1:10" ht="50.25" customHeight="1" x14ac:dyDescent="0.2">
      <c r="A897" s="391"/>
      <c r="B897" s="419"/>
      <c r="C897" s="419"/>
      <c r="D897" s="419"/>
      <c r="E897" s="419"/>
      <c r="F897" s="419"/>
      <c r="G897" s="419"/>
      <c r="H897" s="391"/>
      <c r="I897" s="391"/>
      <c r="J897" s="310"/>
    </row>
    <row r="898" spans="1:10" ht="50.25" customHeight="1" x14ac:dyDescent="0.2">
      <c r="A898" s="391"/>
      <c r="B898" s="419"/>
      <c r="C898" s="419"/>
      <c r="D898" s="419"/>
      <c r="E898" s="419"/>
      <c r="F898" s="419"/>
      <c r="G898" s="419"/>
      <c r="H898" s="391"/>
      <c r="I898" s="391"/>
      <c r="J898" s="310"/>
    </row>
    <row r="899" spans="1:10" ht="50.25" customHeight="1" x14ac:dyDescent="0.2">
      <c r="A899" s="391"/>
      <c r="B899" s="419"/>
      <c r="C899" s="419"/>
      <c r="D899" s="419"/>
      <c r="E899" s="419"/>
      <c r="F899" s="419"/>
      <c r="G899" s="419"/>
      <c r="H899" s="391"/>
      <c r="I899" s="391"/>
      <c r="J899" s="310"/>
    </row>
    <row r="900" spans="1:10" ht="50.25" customHeight="1" x14ac:dyDescent="0.2">
      <c r="A900" s="391"/>
      <c r="B900" s="419"/>
      <c r="C900" s="419"/>
      <c r="D900" s="419"/>
      <c r="E900" s="419"/>
      <c r="F900" s="419"/>
      <c r="G900" s="419"/>
      <c r="H900" s="391"/>
      <c r="I900" s="391"/>
      <c r="J900" s="310"/>
    </row>
    <row r="901" spans="1:10" ht="50.25" customHeight="1" x14ac:dyDescent="0.2">
      <c r="A901" s="391"/>
      <c r="B901" s="419"/>
      <c r="C901" s="419"/>
      <c r="D901" s="419"/>
      <c r="E901" s="419"/>
      <c r="F901" s="419"/>
      <c r="G901" s="419"/>
      <c r="H901" s="391"/>
      <c r="I901" s="391"/>
      <c r="J901" s="310"/>
    </row>
    <row r="902" spans="1:10" ht="50.25" customHeight="1" x14ac:dyDescent="0.2">
      <c r="A902" s="391"/>
      <c r="B902" s="419"/>
      <c r="C902" s="419"/>
      <c r="D902" s="419"/>
      <c r="E902" s="419"/>
      <c r="F902" s="419"/>
      <c r="G902" s="419"/>
      <c r="H902" s="391"/>
      <c r="I902" s="391"/>
      <c r="J902" s="310"/>
    </row>
    <row r="903" spans="1:10" ht="50.25" customHeight="1" x14ac:dyDescent="0.2">
      <c r="A903" s="391"/>
      <c r="B903" s="419"/>
      <c r="C903" s="419"/>
      <c r="D903" s="419"/>
      <c r="E903" s="419"/>
      <c r="F903" s="419"/>
      <c r="G903" s="419"/>
      <c r="H903" s="391"/>
      <c r="I903" s="391"/>
      <c r="J903" s="310"/>
    </row>
    <row r="904" spans="1:10" ht="50.25" customHeight="1" x14ac:dyDescent="0.2">
      <c r="A904" s="391"/>
      <c r="B904" s="419"/>
      <c r="C904" s="419"/>
      <c r="D904" s="419"/>
      <c r="E904" s="419"/>
      <c r="F904" s="419"/>
      <c r="G904" s="419"/>
      <c r="H904" s="391"/>
      <c r="I904" s="391"/>
      <c r="J904" s="310"/>
    </row>
    <row r="905" spans="1:10" ht="50.25" customHeight="1" x14ac:dyDescent="0.2">
      <c r="A905" s="391"/>
      <c r="B905" s="419"/>
      <c r="C905" s="419"/>
      <c r="D905" s="419"/>
      <c r="E905" s="419"/>
      <c r="F905" s="419"/>
      <c r="G905" s="419"/>
      <c r="H905" s="391"/>
      <c r="I905" s="391"/>
      <c r="J905" s="310"/>
    </row>
    <row r="906" spans="1:10" ht="50.25" customHeight="1" x14ac:dyDescent="0.2">
      <c r="A906" s="391"/>
      <c r="B906" s="419"/>
      <c r="C906" s="419"/>
      <c r="D906" s="419"/>
      <c r="E906" s="419"/>
      <c r="F906" s="419"/>
      <c r="G906" s="419"/>
      <c r="H906" s="391"/>
      <c r="I906" s="391"/>
      <c r="J906" s="310"/>
    </row>
    <row r="907" spans="1:10" ht="50.25" customHeight="1" x14ac:dyDescent="0.2">
      <c r="A907" s="391"/>
      <c r="B907" s="419"/>
      <c r="C907" s="419"/>
      <c r="D907" s="419"/>
      <c r="E907" s="419"/>
      <c r="F907" s="419"/>
      <c r="G907" s="419"/>
      <c r="H907" s="391"/>
      <c r="I907" s="391"/>
      <c r="J907" s="310"/>
    </row>
    <row r="908" spans="1:10" ht="50.25" customHeight="1" x14ac:dyDescent="0.2">
      <c r="A908" s="391"/>
      <c r="B908" s="419"/>
      <c r="C908" s="419"/>
      <c r="D908" s="419"/>
      <c r="E908" s="419"/>
      <c r="F908" s="419"/>
      <c r="G908" s="419"/>
      <c r="H908" s="391"/>
      <c r="I908" s="391"/>
      <c r="J908" s="310"/>
    </row>
    <row r="909" spans="1:10" ht="50.25" customHeight="1" x14ac:dyDescent="0.2">
      <c r="A909" s="391"/>
      <c r="B909" s="419"/>
      <c r="C909" s="419"/>
      <c r="D909" s="419"/>
      <c r="E909" s="419"/>
      <c r="F909" s="419"/>
      <c r="G909" s="419"/>
      <c r="H909" s="391"/>
      <c r="I909" s="391"/>
      <c r="J909" s="310"/>
    </row>
    <row r="910" spans="1:10" ht="50.25" customHeight="1" x14ac:dyDescent="0.2">
      <c r="A910" s="391"/>
      <c r="B910" s="419"/>
      <c r="C910" s="419"/>
      <c r="D910" s="419"/>
      <c r="E910" s="419"/>
      <c r="F910" s="419"/>
      <c r="G910" s="419"/>
      <c r="H910" s="391"/>
      <c r="I910" s="391"/>
      <c r="J910" s="310"/>
    </row>
    <row r="911" spans="1:10" ht="50.25" customHeight="1" x14ac:dyDescent="0.2">
      <c r="A911" s="391"/>
      <c r="B911" s="419"/>
      <c r="C911" s="419"/>
      <c r="D911" s="419"/>
      <c r="E911" s="419"/>
      <c r="F911" s="419"/>
      <c r="G911" s="419"/>
      <c r="H911" s="391"/>
      <c r="I911" s="391"/>
      <c r="J911" s="310"/>
    </row>
    <row r="912" spans="1:10" ht="50.25" customHeight="1" x14ac:dyDescent="0.2">
      <c r="A912" s="391"/>
      <c r="B912" s="419"/>
      <c r="C912" s="419"/>
      <c r="D912" s="419"/>
      <c r="E912" s="419"/>
      <c r="F912" s="419"/>
      <c r="G912" s="419"/>
      <c r="H912" s="391"/>
      <c r="I912" s="391"/>
      <c r="J912" s="310"/>
    </row>
    <row r="913" spans="1:10" ht="50.25" customHeight="1" x14ac:dyDescent="0.2">
      <c r="A913" s="391"/>
      <c r="B913" s="419"/>
      <c r="C913" s="419"/>
      <c r="D913" s="419"/>
      <c r="E913" s="419"/>
      <c r="F913" s="419"/>
      <c r="G913" s="419"/>
      <c r="H913" s="391"/>
      <c r="I913" s="391"/>
      <c r="J913" s="310"/>
    </row>
    <row r="914" spans="1:10" ht="50.25" customHeight="1" x14ac:dyDescent="0.2">
      <c r="A914" s="391"/>
      <c r="B914" s="419"/>
      <c r="C914" s="419"/>
      <c r="D914" s="419"/>
      <c r="E914" s="419"/>
      <c r="F914" s="419"/>
      <c r="G914" s="419"/>
      <c r="H914" s="391"/>
      <c r="I914" s="391"/>
      <c r="J914" s="310"/>
    </row>
    <row r="915" spans="1:10" ht="50.25" customHeight="1" x14ac:dyDescent="0.2">
      <c r="A915" s="391"/>
      <c r="B915" s="419"/>
      <c r="C915" s="419"/>
      <c r="D915" s="419"/>
      <c r="E915" s="419"/>
      <c r="F915" s="419"/>
      <c r="G915" s="419"/>
      <c r="H915" s="391"/>
      <c r="I915" s="391"/>
      <c r="J915" s="310"/>
    </row>
    <row r="916" spans="1:10" ht="50.25" customHeight="1" x14ac:dyDescent="0.2">
      <c r="A916" s="391"/>
      <c r="B916" s="419"/>
      <c r="C916" s="419"/>
      <c r="D916" s="419"/>
      <c r="E916" s="419"/>
      <c r="F916" s="419"/>
      <c r="G916" s="419"/>
      <c r="H916" s="391"/>
      <c r="I916" s="391"/>
      <c r="J916" s="310"/>
    </row>
    <row r="917" spans="1:10" ht="50.25" customHeight="1" x14ac:dyDescent="0.2">
      <c r="A917" s="391"/>
      <c r="B917" s="419"/>
      <c r="C917" s="419"/>
      <c r="D917" s="419"/>
      <c r="E917" s="419"/>
      <c r="F917" s="419"/>
      <c r="G917" s="419"/>
      <c r="H917" s="391"/>
      <c r="I917" s="391"/>
      <c r="J917" s="310"/>
    </row>
    <row r="918" spans="1:10" ht="50.25" customHeight="1" x14ac:dyDescent="0.2">
      <c r="A918" s="391"/>
      <c r="B918" s="419"/>
      <c r="C918" s="419"/>
      <c r="D918" s="419"/>
      <c r="E918" s="419"/>
      <c r="F918" s="419"/>
      <c r="G918" s="419"/>
      <c r="H918" s="391"/>
      <c r="I918" s="391"/>
      <c r="J918" s="310"/>
    </row>
    <row r="919" spans="1:10" ht="50.25" customHeight="1" x14ac:dyDescent="0.2">
      <c r="A919" s="391"/>
      <c r="B919" s="419"/>
      <c r="C919" s="419"/>
      <c r="D919" s="419"/>
      <c r="E919" s="419"/>
      <c r="F919" s="419"/>
      <c r="G919" s="419"/>
      <c r="H919" s="391"/>
      <c r="I919" s="391"/>
      <c r="J919" s="310"/>
    </row>
    <row r="920" spans="1:10" ht="50.25" customHeight="1" x14ac:dyDescent="0.2">
      <c r="A920" s="391"/>
      <c r="B920" s="419"/>
      <c r="C920" s="419"/>
      <c r="D920" s="419"/>
      <c r="E920" s="419"/>
      <c r="F920" s="419"/>
      <c r="G920" s="419"/>
      <c r="H920" s="391"/>
      <c r="I920" s="391"/>
      <c r="J920" s="310"/>
    </row>
    <row r="921" spans="1:10" ht="50.25" customHeight="1" x14ac:dyDescent="0.2">
      <c r="A921" s="391"/>
      <c r="B921" s="419"/>
      <c r="C921" s="419"/>
      <c r="D921" s="419"/>
      <c r="E921" s="419"/>
      <c r="F921" s="419"/>
      <c r="G921" s="419"/>
      <c r="H921" s="391"/>
      <c r="I921" s="391"/>
      <c r="J921" s="310"/>
    </row>
    <row r="922" spans="1:10" ht="50.25" customHeight="1" x14ac:dyDescent="0.2">
      <c r="A922" s="391"/>
      <c r="B922" s="419"/>
      <c r="C922" s="419"/>
      <c r="D922" s="419"/>
      <c r="E922" s="419"/>
      <c r="F922" s="419"/>
      <c r="G922" s="419"/>
      <c r="H922" s="391"/>
      <c r="I922" s="391"/>
      <c r="J922" s="310"/>
    </row>
    <row r="923" spans="1:10" ht="50.25" customHeight="1" x14ac:dyDescent="0.2">
      <c r="A923" s="391"/>
      <c r="B923" s="419"/>
      <c r="C923" s="419"/>
      <c r="D923" s="419"/>
      <c r="E923" s="419"/>
      <c r="F923" s="419"/>
      <c r="G923" s="419"/>
      <c r="H923" s="391"/>
      <c r="I923" s="391"/>
      <c r="J923" s="310"/>
    </row>
    <row r="924" spans="1:10" ht="50.25" customHeight="1" x14ac:dyDescent="0.2">
      <c r="A924" s="391"/>
      <c r="B924" s="419"/>
      <c r="C924" s="419"/>
      <c r="D924" s="419"/>
      <c r="E924" s="419"/>
      <c r="F924" s="419"/>
      <c r="G924" s="419"/>
      <c r="H924" s="391"/>
      <c r="I924" s="391"/>
      <c r="J924" s="310"/>
    </row>
    <row r="925" spans="1:10" ht="50.25" customHeight="1" x14ac:dyDescent="0.2">
      <c r="A925" s="391"/>
      <c r="B925" s="419"/>
      <c r="C925" s="419"/>
      <c r="D925" s="419"/>
      <c r="E925" s="419"/>
      <c r="F925" s="419"/>
      <c r="G925" s="419"/>
      <c r="H925" s="391"/>
      <c r="I925" s="391"/>
      <c r="J925" s="310"/>
    </row>
    <row r="926" spans="1:10" ht="50.25" customHeight="1" x14ac:dyDescent="0.2">
      <c r="A926" s="391"/>
      <c r="B926" s="419"/>
      <c r="C926" s="419"/>
      <c r="D926" s="419"/>
      <c r="E926" s="419"/>
      <c r="F926" s="419"/>
      <c r="G926" s="419"/>
      <c r="H926" s="391"/>
      <c r="I926" s="391"/>
      <c r="J926" s="310"/>
    </row>
    <row r="927" spans="1:10" ht="50.25" customHeight="1" x14ac:dyDescent="0.2">
      <c r="A927" s="391"/>
      <c r="B927" s="419"/>
      <c r="C927" s="419"/>
      <c r="D927" s="419"/>
      <c r="E927" s="419"/>
      <c r="F927" s="419"/>
      <c r="G927" s="419"/>
      <c r="H927" s="391"/>
      <c r="I927" s="391"/>
      <c r="J927" s="310"/>
    </row>
    <row r="928" spans="1:10" ht="50.25" customHeight="1" x14ac:dyDescent="0.2">
      <c r="A928" s="391"/>
      <c r="B928" s="419"/>
      <c r="C928" s="419"/>
      <c r="D928" s="419"/>
      <c r="E928" s="419"/>
      <c r="F928" s="419"/>
      <c r="G928" s="419"/>
      <c r="H928" s="391"/>
      <c r="I928" s="391"/>
      <c r="J928" s="310"/>
    </row>
    <row r="929" spans="1:10" ht="50.25" customHeight="1" x14ac:dyDescent="0.2">
      <c r="A929" s="391"/>
      <c r="B929" s="419"/>
      <c r="C929" s="419"/>
      <c r="D929" s="419"/>
      <c r="E929" s="419"/>
      <c r="F929" s="419"/>
      <c r="G929" s="419"/>
      <c r="H929" s="391"/>
      <c r="I929" s="391"/>
      <c r="J929" s="310"/>
    </row>
    <row r="930" spans="1:10" ht="50.25" customHeight="1" x14ac:dyDescent="0.2">
      <c r="A930" s="391"/>
      <c r="B930" s="419"/>
      <c r="C930" s="419"/>
      <c r="D930" s="419"/>
      <c r="E930" s="419"/>
      <c r="F930" s="419"/>
      <c r="G930" s="419"/>
      <c r="H930" s="391"/>
      <c r="I930" s="391"/>
      <c r="J930" s="310"/>
    </row>
    <row r="931" spans="1:10" ht="50.25" customHeight="1" x14ac:dyDescent="0.2">
      <c r="A931" s="391"/>
      <c r="B931" s="419"/>
      <c r="C931" s="419"/>
      <c r="D931" s="419"/>
      <c r="E931" s="419"/>
      <c r="F931" s="419"/>
      <c r="G931" s="419"/>
      <c r="H931" s="391"/>
      <c r="I931" s="391"/>
      <c r="J931" s="310"/>
    </row>
    <row r="932" spans="1:10" ht="50.25" customHeight="1" x14ac:dyDescent="0.2">
      <c r="A932" s="391"/>
      <c r="B932" s="419"/>
      <c r="C932" s="419"/>
      <c r="D932" s="419"/>
      <c r="E932" s="419"/>
      <c r="F932" s="419"/>
      <c r="G932" s="419"/>
      <c r="H932" s="391"/>
      <c r="I932" s="391"/>
      <c r="J932" s="310"/>
    </row>
    <row r="933" spans="1:10" ht="50.25" customHeight="1" x14ac:dyDescent="0.2">
      <c r="A933" s="391"/>
      <c r="B933" s="419"/>
      <c r="C933" s="419"/>
      <c r="D933" s="419"/>
      <c r="E933" s="419"/>
      <c r="F933" s="419"/>
      <c r="G933" s="419"/>
      <c r="H933" s="391"/>
      <c r="I933" s="391"/>
      <c r="J933" s="310"/>
    </row>
    <row r="934" spans="1:10" ht="50.25" customHeight="1" x14ac:dyDescent="0.2">
      <c r="A934" s="391"/>
      <c r="B934" s="419"/>
      <c r="C934" s="419"/>
      <c r="D934" s="419"/>
      <c r="E934" s="419"/>
      <c r="F934" s="419"/>
      <c r="G934" s="419"/>
      <c r="H934" s="391"/>
      <c r="I934" s="391"/>
      <c r="J934" s="310"/>
    </row>
    <row r="935" spans="1:10" ht="50.25" customHeight="1" x14ac:dyDescent="0.2">
      <c r="A935" s="391"/>
      <c r="B935" s="419"/>
      <c r="C935" s="419"/>
      <c r="D935" s="419"/>
      <c r="E935" s="419"/>
      <c r="F935" s="419"/>
      <c r="G935" s="419"/>
      <c r="H935" s="391"/>
      <c r="I935" s="391"/>
      <c r="J935" s="310"/>
    </row>
    <row r="936" spans="1:10" ht="50.25" customHeight="1" x14ac:dyDescent="0.2">
      <c r="A936" s="391"/>
      <c r="B936" s="419"/>
      <c r="C936" s="419"/>
      <c r="D936" s="419"/>
      <c r="E936" s="419"/>
      <c r="F936" s="419"/>
      <c r="G936" s="419"/>
      <c r="H936" s="391"/>
      <c r="I936" s="391"/>
      <c r="J936" s="310"/>
    </row>
    <row r="937" spans="1:10" ht="50.25" customHeight="1" x14ac:dyDescent="0.2">
      <c r="A937" s="391"/>
      <c r="B937" s="419"/>
      <c r="C937" s="419"/>
      <c r="D937" s="419"/>
      <c r="E937" s="419"/>
      <c r="F937" s="419"/>
      <c r="G937" s="419"/>
      <c r="H937" s="391"/>
      <c r="I937" s="391"/>
      <c r="J937" s="310"/>
    </row>
    <row r="938" spans="1:10" ht="50.25" customHeight="1" x14ac:dyDescent="0.2">
      <c r="A938" s="391"/>
      <c r="B938" s="419"/>
      <c r="C938" s="419"/>
      <c r="D938" s="419"/>
      <c r="E938" s="419"/>
      <c r="F938" s="419"/>
      <c r="G938" s="419"/>
      <c r="H938" s="391"/>
      <c r="I938" s="391"/>
      <c r="J938" s="310"/>
    </row>
    <row r="939" spans="1:10" ht="50.25" customHeight="1" x14ac:dyDescent="0.2">
      <c r="A939" s="391"/>
      <c r="B939" s="419"/>
      <c r="C939" s="419"/>
      <c r="D939" s="419"/>
      <c r="E939" s="419"/>
      <c r="F939" s="419"/>
      <c r="G939" s="419"/>
      <c r="H939" s="391"/>
      <c r="I939" s="391"/>
      <c r="J939" s="310"/>
    </row>
    <row r="940" spans="1:10" ht="50.25" customHeight="1" x14ac:dyDescent="0.2">
      <c r="A940" s="391"/>
      <c r="B940" s="419"/>
      <c r="C940" s="419"/>
      <c r="D940" s="419"/>
      <c r="E940" s="419"/>
      <c r="F940" s="419"/>
      <c r="G940" s="419"/>
      <c r="H940" s="391"/>
      <c r="I940" s="391"/>
      <c r="J940" s="310"/>
    </row>
    <row r="941" spans="1:10" ht="50.25" customHeight="1" x14ac:dyDescent="0.2">
      <c r="A941" s="391"/>
      <c r="B941" s="419"/>
      <c r="C941" s="419"/>
      <c r="D941" s="419"/>
      <c r="E941" s="419"/>
      <c r="F941" s="419"/>
      <c r="G941" s="419"/>
      <c r="H941" s="391"/>
      <c r="I941" s="391"/>
      <c r="J941" s="310"/>
    </row>
    <row r="942" spans="1:10" ht="50.25" customHeight="1" x14ac:dyDescent="0.2">
      <c r="A942" s="391"/>
      <c r="B942" s="419"/>
      <c r="C942" s="419"/>
      <c r="D942" s="419"/>
      <c r="E942" s="419"/>
      <c r="F942" s="419"/>
      <c r="G942" s="419"/>
      <c r="H942" s="391"/>
      <c r="I942" s="391"/>
      <c r="J942" s="310"/>
    </row>
    <row r="943" spans="1:10" ht="50.25" customHeight="1" x14ac:dyDescent="0.2">
      <c r="A943" s="391"/>
      <c r="B943" s="419"/>
      <c r="C943" s="419"/>
      <c r="D943" s="419"/>
      <c r="E943" s="419"/>
      <c r="F943" s="419"/>
      <c r="G943" s="419"/>
      <c r="H943" s="391"/>
      <c r="I943" s="391"/>
      <c r="J943" s="310"/>
    </row>
    <row r="944" spans="1:10" ht="50.25" customHeight="1" x14ac:dyDescent="0.2">
      <c r="A944" s="391"/>
      <c r="B944" s="419"/>
      <c r="C944" s="419"/>
      <c r="D944" s="419"/>
      <c r="E944" s="419"/>
      <c r="F944" s="419"/>
      <c r="G944" s="419"/>
      <c r="H944" s="391"/>
      <c r="I944" s="391"/>
      <c r="J944" s="310"/>
    </row>
    <row r="945" spans="1:10" ht="50.25" customHeight="1" x14ac:dyDescent="0.2">
      <c r="A945" s="391"/>
      <c r="B945" s="419"/>
      <c r="C945" s="419"/>
      <c r="D945" s="419"/>
      <c r="E945" s="419"/>
      <c r="F945" s="419"/>
      <c r="G945" s="419"/>
      <c r="H945" s="391"/>
      <c r="I945" s="391"/>
      <c r="J945" s="310"/>
    </row>
    <row r="946" spans="1:10" ht="50.25" customHeight="1" x14ac:dyDescent="0.2">
      <c r="A946" s="391"/>
      <c r="B946" s="419"/>
      <c r="C946" s="419"/>
      <c r="D946" s="419"/>
      <c r="E946" s="419"/>
      <c r="F946" s="419"/>
      <c r="G946" s="419"/>
      <c r="H946" s="391"/>
      <c r="I946" s="391"/>
      <c r="J946" s="310"/>
    </row>
    <row r="947" spans="1:10" ht="50.25" customHeight="1" x14ac:dyDescent="0.2">
      <c r="A947" s="391"/>
      <c r="B947" s="419"/>
      <c r="C947" s="419"/>
      <c r="D947" s="419"/>
      <c r="E947" s="419"/>
      <c r="F947" s="419"/>
      <c r="G947" s="419"/>
      <c r="H947" s="391"/>
      <c r="I947" s="391"/>
      <c r="J947" s="310"/>
    </row>
    <row r="948" spans="1:10" ht="50.25" customHeight="1" x14ac:dyDescent="0.2">
      <c r="A948" s="391"/>
      <c r="B948" s="419"/>
      <c r="C948" s="419"/>
      <c r="D948" s="419"/>
      <c r="E948" s="419"/>
      <c r="F948" s="419"/>
      <c r="G948" s="419"/>
      <c r="H948" s="391"/>
      <c r="I948" s="391"/>
      <c r="J948" s="310"/>
    </row>
    <row r="949" spans="1:10" ht="50.25" customHeight="1" x14ac:dyDescent="0.2">
      <c r="A949" s="391"/>
      <c r="B949" s="419"/>
      <c r="C949" s="419"/>
      <c r="D949" s="419"/>
      <c r="E949" s="419"/>
      <c r="F949" s="419"/>
      <c r="G949" s="419"/>
      <c r="H949" s="391"/>
      <c r="I949" s="391"/>
      <c r="J949" s="310"/>
    </row>
    <row r="950" spans="1:10" ht="50.25" customHeight="1" x14ac:dyDescent="0.2">
      <c r="A950" s="391"/>
      <c r="B950" s="419"/>
      <c r="C950" s="419"/>
      <c r="D950" s="419"/>
      <c r="E950" s="419"/>
      <c r="F950" s="419"/>
      <c r="G950" s="419"/>
      <c r="H950" s="391"/>
      <c r="I950" s="391"/>
      <c r="J950" s="310"/>
    </row>
    <row r="951" spans="1:10" ht="50.25" customHeight="1" x14ac:dyDescent="0.2">
      <c r="A951" s="391"/>
      <c r="B951" s="419"/>
      <c r="C951" s="419"/>
      <c r="D951" s="419"/>
      <c r="E951" s="419"/>
      <c r="F951" s="419"/>
      <c r="G951" s="419"/>
      <c r="H951" s="391"/>
      <c r="I951" s="391"/>
      <c r="J951" s="310"/>
    </row>
    <row r="952" spans="1:10" ht="50.25" customHeight="1" x14ac:dyDescent="0.2">
      <c r="A952" s="391"/>
      <c r="B952" s="419"/>
      <c r="C952" s="419"/>
      <c r="D952" s="419"/>
      <c r="E952" s="419"/>
      <c r="F952" s="419"/>
      <c r="G952" s="419"/>
      <c r="H952" s="391"/>
      <c r="I952" s="391"/>
      <c r="J952" s="310"/>
    </row>
    <row r="953" spans="1:10" ht="50.25" customHeight="1" x14ac:dyDescent="0.2">
      <c r="A953" s="391"/>
      <c r="B953" s="419"/>
      <c r="C953" s="419"/>
      <c r="D953" s="419"/>
      <c r="E953" s="419"/>
      <c r="F953" s="419"/>
      <c r="G953" s="419"/>
      <c r="H953" s="391"/>
      <c r="I953" s="391"/>
      <c r="J953" s="310"/>
    </row>
    <row r="954" spans="1:10" ht="50.25" customHeight="1" x14ac:dyDescent="0.2">
      <c r="A954" s="391"/>
      <c r="B954" s="419"/>
      <c r="C954" s="419"/>
      <c r="D954" s="419"/>
      <c r="E954" s="419"/>
      <c r="F954" s="419"/>
      <c r="G954" s="419"/>
      <c r="H954" s="391"/>
      <c r="I954" s="391"/>
      <c r="J954" s="310"/>
    </row>
    <row r="955" spans="1:10" ht="50.25" customHeight="1" x14ac:dyDescent="0.2">
      <c r="A955" s="391"/>
      <c r="B955" s="419"/>
      <c r="C955" s="419"/>
      <c r="D955" s="419"/>
      <c r="E955" s="419"/>
      <c r="F955" s="419"/>
      <c r="G955" s="419"/>
      <c r="H955" s="391"/>
      <c r="I955" s="391"/>
      <c r="J955" s="310"/>
    </row>
    <row r="956" spans="1:10" ht="50.25" customHeight="1" x14ac:dyDescent="0.2">
      <c r="A956" s="391"/>
      <c r="B956" s="419"/>
      <c r="C956" s="419"/>
      <c r="D956" s="419"/>
      <c r="E956" s="419"/>
      <c r="F956" s="419"/>
      <c r="G956" s="419"/>
      <c r="H956" s="391"/>
      <c r="I956" s="391"/>
      <c r="J956" s="310"/>
    </row>
    <row r="957" spans="1:10" ht="50.25" customHeight="1" x14ac:dyDescent="0.2">
      <c r="A957" s="391"/>
      <c r="B957" s="419"/>
      <c r="C957" s="419"/>
      <c r="D957" s="419"/>
      <c r="E957" s="419"/>
      <c r="F957" s="419"/>
      <c r="G957" s="419"/>
      <c r="H957" s="391"/>
      <c r="I957" s="391"/>
      <c r="J957" s="310"/>
    </row>
    <row r="958" spans="1:10" ht="50.25" customHeight="1" x14ac:dyDescent="0.2">
      <c r="A958" s="391"/>
      <c r="B958" s="419"/>
      <c r="C958" s="419"/>
      <c r="D958" s="419"/>
      <c r="E958" s="419"/>
      <c r="F958" s="419"/>
      <c r="G958" s="419"/>
      <c r="H958" s="391"/>
      <c r="I958" s="391"/>
      <c r="J958" s="310"/>
    </row>
    <row r="959" spans="1:10" ht="50.25" customHeight="1" x14ac:dyDescent="0.2">
      <c r="A959" s="391"/>
      <c r="B959" s="419"/>
      <c r="C959" s="419"/>
      <c r="D959" s="419"/>
      <c r="E959" s="419"/>
      <c r="F959" s="419"/>
      <c r="G959" s="419"/>
      <c r="H959" s="391"/>
      <c r="I959" s="391"/>
      <c r="J959" s="310"/>
    </row>
    <row r="960" spans="1:10" ht="50.25" customHeight="1" x14ac:dyDescent="0.2">
      <c r="A960" s="391"/>
      <c r="B960" s="419"/>
      <c r="C960" s="419"/>
      <c r="D960" s="419"/>
      <c r="E960" s="419"/>
      <c r="F960" s="419"/>
      <c r="G960" s="419"/>
      <c r="H960" s="391"/>
      <c r="I960" s="391"/>
      <c r="J960" s="310"/>
    </row>
    <row r="961" spans="1:10" ht="50.25" customHeight="1" x14ac:dyDescent="0.2">
      <c r="A961" s="391"/>
      <c r="B961" s="419"/>
      <c r="C961" s="419"/>
      <c r="D961" s="419"/>
      <c r="E961" s="419"/>
      <c r="F961" s="419"/>
      <c r="G961" s="419"/>
      <c r="H961" s="391"/>
      <c r="I961" s="391"/>
      <c r="J961" s="310"/>
    </row>
    <row r="962" spans="1:10" ht="50.25" customHeight="1" x14ac:dyDescent="0.2">
      <c r="A962" s="391"/>
      <c r="B962" s="419"/>
      <c r="C962" s="419"/>
      <c r="D962" s="419"/>
      <c r="E962" s="419"/>
      <c r="F962" s="419"/>
      <c r="G962" s="419"/>
      <c r="H962" s="391"/>
      <c r="I962" s="391"/>
      <c r="J962" s="310"/>
    </row>
    <row r="963" spans="1:10" ht="50.25" customHeight="1" x14ac:dyDescent="0.2">
      <c r="A963" s="391"/>
      <c r="B963" s="419"/>
      <c r="C963" s="419"/>
      <c r="D963" s="419"/>
      <c r="E963" s="419"/>
      <c r="F963" s="419"/>
      <c r="G963" s="419"/>
      <c r="H963" s="391"/>
      <c r="I963" s="391"/>
      <c r="J963" s="310"/>
    </row>
    <row r="964" spans="1:10" ht="50.25" customHeight="1" x14ac:dyDescent="0.2">
      <c r="A964" s="391"/>
      <c r="B964" s="419"/>
      <c r="C964" s="419"/>
      <c r="D964" s="419"/>
      <c r="E964" s="419"/>
      <c r="F964" s="419"/>
      <c r="G964" s="419"/>
      <c r="H964" s="391"/>
      <c r="I964" s="391"/>
      <c r="J964" s="310"/>
    </row>
    <row r="965" spans="1:10" ht="50.25" customHeight="1" x14ac:dyDescent="0.2">
      <c r="A965" s="391"/>
      <c r="B965" s="419"/>
      <c r="C965" s="419"/>
      <c r="D965" s="419"/>
      <c r="E965" s="419"/>
      <c r="F965" s="419"/>
      <c r="G965" s="419"/>
      <c r="H965" s="391"/>
      <c r="I965" s="391"/>
      <c r="J965" s="310"/>
    </row>
    <row r="966" spans="1:10" ht="50.25" customHeight="1" x14ac:dyDescent="0.2">
      <c r="A966" s="391"/>
      <c r="B966" s="419"/>
      <c r="C966" s="419"/>
      <c r="D966" s="419"/>
      <c r="E966" s="419"/>
      <c r="F966" s="419"/>
      <c r="G966" s="419"/>
      <c r="H966" s="391"/>
      <c r="I966" s="391"/>
      <c r="J966" s="310"/>
    </row>
    <row r="967" spans="1:10" ht="50.25" customHeight="1" x14ac:dyDescent="0.2">
      <c r="A967" s="391"/>
      <c r="B967" s="419"/>
      <c r="C967" s="419"/>
      <c r="D967" s="419"/>
      <c r="E967" s="419"/>
      <c r="F967" s="419"/>
      <c r="G967" s="419"/>
      <c r="H967" s="391"/>
      <c r="I967" s="391"/>
      <c r="J967" s="310"/>
    </row>
    <row r="968" spans="1:10" ht="50.25" customHeight="1" x14ac:dyDescent="0.2">
      <c r="A968" s="391"/>
      <c r="B968" s="419"/>
      <c r="C968" s="419"/>
      <c r="D968" s="419"/>
      <c r="E968" s="419"/>
      <c r="F968" s="419"/>
      <c r="G968" s="419"/>
      <c r="H968" s="391"/>
      <c r="I968" s="391"/>
      <c r="J968" s="310"/>
    </row>
    <row r="969" spans="1:10" ht="50.25" customHeight="1" x14ac:dyDescent="0.2">
      <c r="A969" s="391"/>
      <c r="B969" s="419"/>
      <c r="C969" s="419"/>
      <c r="D969" s="419"/>
      <c r="E969" s="419"/>
      <c r="F969" s="419"/>
      <c r="G969" s="419"/>
      <c r="H969" s="391"/>
      <c r="I969" s="391"/>
      <c r="J969" s="310"/>
    </row>
    <row r="970" spans="1:10" ht="50.25" customHeight="1" x14ac:dyDescent="0.2">
      <c r="A970" s="391"/>
      <c r="B970" s="419"/>
      <c r="C970" s="419"/>
      <c r="D970" s="419"/>
      <c r="E970" s="419"/>
      <c r="F970" s="419"/>
      <c r="G970" s="419"/>
      <c r="H970" s="391"/>
      <c r="I970" s="391"/>
      <c r="J970" s="310"/>
    </row>
    <row r="971" spans="1:10" ht="50.25" customHeight="1" x14ac:dyDescent="0.2">
      <c r="A971" s="391"/>
      <c r="B971" s="419"/>
      <c r="C971" s="419"/>
      <c r="D971" s="419"/>
      <c r="E971" s="419"/>
      <c r="F971" s="419"/>
      <c r="G971" s="419"/>
      <c r="H971" s="391"/>
      <c r="I971" s="391"/>
      <c r="J971" s="310"/>
    </row>
    <row r="972" spans="1:10" ht="50.25" customHeight="1" x14ac:dyDescent="0.2">
      <c r="A972" s="391"/>
      <c r="B972" s="419"/>
      <c r="C972" s="419"/>
      <c r="D972" s="419"/>
      <c r="E972" s="419"/>
      <c r="F972" s="419"/>
      <c r="G972" s="419"/>
      <c r="H972" s="391"/>
      <c r="I972" s="391"/>
      <c r="J972" s="310"/>
    </row>
    <row r="973" spans="1:10" ht="50.25" customHeight="1" x14ac:dyDescent="0.2">
      <c r="A973" s="391"/>
      <c r="B973" s="419"/>
      <c r="C973" s="419"/>
      <c r="D973" s="419"/>
      <c r="E973" s="419"/>
      <c r="F973" s="419"/>
      <c r="G973" s="419"/>
      <c r="H973" s="391"/>
      <c r="I973" s="391"/>
      <c r="J973" s="310"/>
    </row>
    <row r="974" spans="1:10" ht="50.25" customHeight="1" x14ac:dyDescent="0.2">
      <c r="A974" s="391"/>
      <c r="B974" s="419"/>
      <c r="C974" s="419"/>
      <c r="D974" s="419"/>
      <c r="E974" s="419"/>
      <c r="F974" s="419"/>
      <c r="G974" s="419"/>
      <c r="H974" s="391"/>
      <c r="I974" s="391"/>
      <c r="J974" s="310"/>
    </row>
    <row r="975" spans="1:10" ht="50.25" customHeight="1" x14ac:dyDescent="0.2">
      <c r="A975" s="391"/>
      <c r="B975" s="419"/>
      <c r="C975" s="419"/>
      <c r="D975" s="419"/>
      <c r="E975" s="419"/>
      <c r="F975" s="419"/>
      <c r="G975" s="419"/>
      <c r="H975" s="391"/>
      <c r="I975" s="391"/>
      <c r="J975" s="310"/>
    </row>
    <row r="976" spans="1:10" ht="50.25" customHeight="1" x14ac:dyDescent="0.2">
      <c r="A976" s="391"/>
      <c r="B976" s="419"/>
      <c r="C976" s="419"/>
      <c r="D976" s="419"/>
      <c r="E976" s="419"/>
      <c r="F976" s="419"/>
      <c r="G976" s="419"/>
      <c r="H976" s="391"/>
      <c r="I976" s="391"/>
      <c r="J976" s="310"/>
    </row>
    <row r="977" spans="1:10" ht="50.25" customHeight="1" x14ac:dyDescent="0.2">
      <c r="A977" s="391"/>
      <c r="B977" s="419"/>
      <c r="C977" s="419"/>
      <c r="D977" s="419"/>
      <c r="E977" s="419"/>
      <c r="F977" s="419"/>
      <c r="G977" s="419"/>
      <c r="H977" s="391"/>
      <c r="I977" s="391"/>
      <c r="J977" s="310"/>
    </row>
    <row r="978" spans="1:10" ht="50.25" customHeight="1" x14ac:dyDescent="0.2">
      <c r="A978" s="391"/>
      <c r="B978" s="419"/>
      <c r="C978" s="419"/>
      <c r="D978" s="419"/>
      <c r="E978" s="419"/>
      <c r="F978" s="419"/>
      <c r="G978" s="419"/>
      <c r="H978" s="391"/>
      <c r="I978" s="391"/>
      <c r="J978" s="310"/>
    </row>
    <row r="979" spans="1:10" ht="50.25" customHeight="1" x14ac:dyDescent="0.2">
      <c r="A979" s="391"/>
      <c r="B979" s="419"/>
      <c r="C979" s="419"/>
      <c r="D979" s="419"/>
      <c r="E979" s="419"/>
      <c r="F979" s="419"/>
      <c r="G979" s="419"/>
      <c r="H979" s="391"/>
      <c r="I979" s="391"/>
      <c r="J979" s="310"/>
    </row>
    <row r="980" spans="1:10" ht="50.25" customHeight="1" x14ac:dyDescent="0.2">
      <c r="A980" s="391"/>
      <c r="B980" s="419"/>
      <c r="C980" s="419"/>
      <c r="D980" s="419"/>
      <c r="E980" s="419"/>
      <c r="F980" s="419"/>
      <c r="G980" s="419"/>
      <c r="H980" s="391"/>
      <c r="I980" s="391"/>
      <c r="J980" s="310"/>
    </row>
    <row r="981" spans="1:10" ht="50.25" customHeight="1" x14ac:dyDescent="0.2">
      <c r="A981" s="391"/>
      <c r="B981" s="419"/>
      <c r="C981" s="419"/>
      <c r="D981" s="419"/>
      <c r="E981" s="419"/>
      <c r="F981" s="419"/>
      <c r="G981" s="419"/>
      <c r="H981" s="391"/>
      <c r="I981" s="391"/>
      <c r="J981" s="310"/>
    </row>
    <row r="982" spans="1:10" ht="50.25" customHeight="1" x14ac:dyDescent="0.2">
      <c r="A982" s="391"/>
      <c r="B982" s="419"/>
      <c r="C982" s="419"/>
      <c r="D982" s="419"/>
      <c r="E982" s="419"/>
      <c r="F982" s="419"/>
      <c r="G982" s="419"/>
      <c r="H982" s="391"/>
      <c r="I982" s="391"/>
      <c r="J982" s="310"/>
    </row>
    <row r="983" spans="1:10" ht="50.25" customHeight="1" x14ac:dyDescent="0.2">
      <c r="A983" s="391"/>
      <c r="B983" s="419"/>
      <c r="C983" s="419"/>
      <c r="D983" s="419"/>
      <c r="E983" s="419"/>
      <c r="F983" s="419"/>
      <c r="G983" s="419"/>
      <c r="H983" s="391"/>
      <c r="I983" s="391"/>
      <c r="J983" s="310"/>
    </row>
    <row r="984" spans="1:10" ht="50.25" customHeight="1" x14ac:dyDescent="0.2">
      <c r="A984" s="391"/>
      <c r="B984" s="419"/>
      <c r="C984" s="419"/>
      <c r="D984" s="419"/>
      <c r="E984" s="419"/>
      <c r="F984" s="419"/>
      <c r="G984" s="419"/>
      <c r="H984" s="391"/>
      <c r="I984" s="391"/>
      <c r="J984" s="310"/>
    </row>
    <row r="985" spans="1:10" ht="50.25" customHeight="1" x14ac:dyDescent="0.2">
      <c r="A985" s="391"/>
      <c r="B985" s="419"/>
      <c r="C985" s="419"/>
      <c r="D985" s="419"/>
      <c r="E985" s="419"/>
      <c r="F985" s="419"/>
      <c r="G985" s="419"/>
      <c r="H985" s="391"/>
      <c r="I985" s="391"/>
      <c r="J985" s="310"/>
    </row>
    <row r="986" spans="1:10" ht="50.25" customHeight="1" x14ac:dyDescent="0.2">
      <c r="A986" s="391"/>
      <c r="B986" s="419"/>
      <c r="C986" s="419"/>
      <c r="D986" s="419"/>
      <c r="E986" s="419"/>
      <c r="F986" s="419"/>
      <c r="G986" s="419"/>
      <c r="H986" s="391"/>
      <c r="I986" s="391"/>
      <c r="J986" s="310"/>
    </row>
    <row r="987" spans="1:10" ht="50.25" customHeight="1" x14ac:dyDescent="0.2">
      <c r="A987" s="391"/>
      <c r="B987" s="419"/>
      <c r="C987" s="419"/>
      <c r="D987" s="419"/>
      <c r="E987" s="419"/>
      <c r="F987" s="419"/>
      <c r="G987" s="419"/>
      <c r="H987" s="391"/>
      <c r="I987" s="391"/>
      <c r="J987" s="310"/>
    </row>
    <row r="988" spans="1:10" ht="50.25" customHeight="1" x14ac:dyDescent="0.2">
      <c r="A988" s="391"/>
      <c r="B988" s="419"/>
      <c r="C988" s="419"/>
      <c r="D988" s="419"/>
      <c r="E988" s="419"/>
      <c r="F988" s="419"/>
      <c r="G988" s="419"/>
      <c r="H988" s="391"/>
      <c r="I988" s="391"/>
      <c r="J988" s="310"/>
    </row>
    <row r="989" spans="1:10" ht="50.25" customHeight="1" x14ac:dyDescent="0.2">
      <c r="A989" s="391"/>
      <c r="B989" s="419"/>
      <c r="C989" s="419"/>
      <c r="D989" s="419"/>
      <c r="E989" s="419"/>
      <c r="F989" s="419"/>
      <c r="G989" s="419"/>
      <c r="H989" s="391"/>
      <c r="I989" s="391"/>
      <c r="J989" s="310"/>
    </row>
    <row r="990" spans="1:10" ht="50.25" customHeight="1" x14ac:dyDescent="0.2">
      <c r="A990" s="391"/>
      <c r="B990" s="419"/>
      <c r="C990" s="419"/>
      <c r="D990" s="419"/>
      <c r="E990" s="419"/>
      <c r="F990" s="419"/>
      <c r="G990" s="419"/>
      <c r="H990" s="391"/>
      <c r="I990" s="391"/>
      <c r="J990" s="310"/>
    </row>
    <row r="991" spans="1:10" ht="50.25" customHeight="1" x14ac:dyDescent="0.2">
      <c r="A991" s="391"/>
      <c r="B991" s="419"/>
      <c r="C991" s="419"/>
      <c r="D991" s="419"/>
      <c r="E991" s="419"/>
      <c r="F991" s="419"/>
      <c r="G991" s="419"/>
      <c r="H991" s="391"/>
      <c r="I991" s="391"/>
      <c r="J991" s="310"/>
    </row>
    <row r="992" spans="1:10" ht="50.25" customHeight="1" x14ac:dyDescent="0.2">
      <c r="A992" s="391"/>
      <c r="B992" s="419"/>
      <c r="C992" s="419"/>
      <c r="D992" s="419"/>
      <c r="E992" s="419"/>
      <c r="F992" s="419"/>
      <c r="G992" s="419"/>
      <c r="H992" s="391"/>
      <c r="I992" s="391"/>
      <c r="J992" s="310"/>
    </row>
    <row r="993" spans="1:10" ht="50.25" customHeight="1" x14ac:dyDescent="0.2">
      <c r="A993" s="391"/>
      <c r="B993" s="419"/>
      <c r="C993" s="419"/>
      <c r="D993" s="419"/>
      <c r="E993" s="419"/>
      <c r="F993" s="419"/>
      <c r="G993" s="419"/>
      <c r="H993" s="391"/>
      <c r="I993" s="391"/>
      <c r="J993" s="310"/>
    </row>
    <row r="994" spans="1:10" ht="50.25" customHeight="1" x14ac:dyDescent="0.2">
      <c r="A994" s="391"/>
      <c r="B994" s="419"/>
      <c r="C994" s="419"/>
      <c r="D994" s="419"/>
      <c r="E994" s="419"/>
      <c r="F994" s="419"/>
      <c r="G994" s="419"/>
      <c r="H994" s="391"/>
      <c r="I994" s="391"/>
      <c r="J994" s="310"/>
    </row>
    <row r="995" spans="1:10" ht="50.25" customHeight="1" x14ac:dyDescent="0.2">
      <c r="A995" s="391"/>
      <c r="B995" s="419"/>
      <c r="C995" s="419"/>
      <c r="D995" s="419"/>
      <c r="E995" s="419"/>
      <c r="F995" s="419"/>
      <c r="G995" s="419"/>
      <c r="H995" s="391"/>
      <c r="I995" s="391"/>
      <c r="J995" s="310"/>
    </row>
    <row r="996" spans="1:10" ht="50.25" customHeight="1" x14ac:dyDescent="0.2">
      <c r="A996" s="391"/>
      <c r="B996" s="419"/>
      <c r="C996" s="419"/>
      <c r="D996" s="419"/>
      <c r="E996" s="419"/>
      <c r="F996" s="419"/>
      <c r="G996" s="419"/>
      <c r="H996" s="391"/>
      <c r="I996" s="391"/>
      <c r="J996" s="310"/>
    </row>
    <row r="997" spans="1:10" ht="50.25" customHeight="1" x14ac:dyDescent="0.2">
      <c r="A997" s="391"/>
      <c r="B997" s="419"/>
      <c r="C997" s="419"/>
      <c r="D997" s="419"/>
      <c r="E997" s="419"/>
      <c r="F997" s="419"/>
      <c r="G997" s="419"/>
      <c r="H997" s="391"/>
      <c r="I997" s="391"/>
      <c r="J997" s="310"/>
    </row>
    <row r="998" spans="1:10" ht="50.25" customHeight="1" x14ac:dyDescent="0.2">
      <c r="A998" s="391"/>
      <c r="B998" s="419"/>
      <c r="C998" s="419"/>
      <c r="D998" s="419"/>
      <c r="E998" s="419"/>
      <c r="F998" s="419"/>
      <c r="G998" s="419"/>
      <c r="H998" s="391"/>
      <c r="I998" s="391"/>
      <c r="J998" s="310"/>
    </row>
    <row r="999" spans="1:10" ht="50.25" customHeight="1" x14ac:dyDescent="0.2">
      <c r="A999" s="391"/>
      <c r="B999" s="419"/>
      <c r="C999" s="419"/>
      <c r="D999" s="419"/>
      <c r="E999" s="419"/>
      <c r="F999" s="419"/>
      <c r="G999" s="419"/>
      <c r="H999" s="391"/>
      <c r="I999" s="391"/>
      <c r="J999" s="310"/>
    </row>
    <row r="1000" spans="1:10" ht="50.25" customHeight="1" x14ac:dyDescent="0.2">
      <c r="A1000" s="391"/>
      <c r="B1000" s="419"/>
      <c r="C1000" s="419"/>
      <c r="D1000" s="419"/>
      <c r="E1000" s="419"/>
      <c r="F1000" s="419"/>
      <c r="G1000" s="419"/>
      <c r="H1000" s="391"/>
      <c r="I1000" s="391"/>
      <c r="J1000" s="310"/>
    </row>
    <row r="1001" spans="1:10" ht="50.25" customHeight="1" x14ac:dyDescent="0.2">
      <c r="A1001" s="391"/>
      <c r="B1001" s="419"/>
      <c r="C1001" s="419"/>
      <c r="D1001" s="419"/>
      <c r="E1001" s="419"/>
      <c r="F1001" s="419"/>
      <c r="G1001" s="419"/>
      <c r="H1001" s="391"/>
      <c r="I1001" s="391"/>
      <c r="J1001" s="310"/>
    </row>
    <row r="1002" spans="1:10" ht="50.25" customHeight="1" x14ac:dyDescent="0.2">
      <c r="A1002" s="391"/>
      <c r="B1002" s="419"/>
      <c r="C1002" s="419"/>
      <c r="D1002" s="419"/>
      <c r="E1002" s="419"/>
      <c r="F1002" s="419"/>
      <c r="G1002" s="419"/>
      <c r="H1002" s="391"/>
      <c r="I1002" s="391"/>
      <c r="J1002" s="310"/>
    </row>
    <row r="1003" spans="1:10" ht="50.25" customHeight="1" x14ac:dyDescent="0.2">
      <c r="A1003" s="391"/>
      <c r="B1003" s="419"/>
      <c r="C1003" s="419"/>
      <c r="D1003" s="419"/>
      <c r="E1003" s="419"/>
      <c r="F1003" s="419"/>
      <c r="G1003" s="419"/>
      <c r="H1003" s="391"/>
      <c r="I1003" s="391"/>
      <c r="J1003" s="310"/>
    </row>
    <row r="1004" spans="1:10" ht="50.25" customHeight="1" x14ac:dyDescent="0.2">
      <c r="A1004" s="391"/>
      <c r="B1004" s="419"/>
      <c r="C1004" s="419"/>
      <c r="D1004" s="419"/>
      <c r="E1004" s="419"/>
      <c r="F1004" s="419"/>
      <c r="G1004" s="419"/>
      <c r="H1004" s="391"/>
      <c r="I1004" s="391"/>
      <c r="J1004" s="310"/>
    </row>
    <row r="1005" spans="1:10" ht="50.25" customHeight="1" x14ac:dyDescent="0.2">
      <c r="A1005" s="391"/>
      <c r="B1005" s="419"/>
      <c r="C1005" s="419"/>
      <c r="D1005" s="419"/>
      <c r="E1005" s="419"/>
      <c r="F1005" s="419"/>
      <c r="G1005" s="419"/>
      <c r="H1005" s="391"/>
      <c r="I1005" s="391"/>
      <c r="J1005" s="310"/>
    </row>
    <row r="1006" spans="1:10" ht="50.25" customHeight="1" x14ac:dyDescent="0.2">
      <c r="A1006" s="391"/>
      <c r="B1006" s="419"/>
      <c r="C1006" s="419"/>
      <c r="D1006" s="419"/>
      <c r="E1006" s="419"/>
      <c r="F1006" s="419"/>
      <c r="G1006" s="419"/>
      <c r="H1006" s="391"/>
      <c r="I1006" s="391"/>
      <c r="J1006" s="310"/>
    </row>
    <row r="1007" spans="1:10" ht="50.25" customHeight="1" x14ac:dyDescent="0.2">
      <c r="A1007" s="391"/>
      <c r="B1007" s="419"/>
      <c r="C1007" s="419"/>
      <c r="D1007" s="419"/>
      <c r="E1007" s="419"/>
      <c r="F1007" s="419"/>
      <c r="G1007" s="419"/>
      <c r="H1007" s="391"/>
      <c r="I1007" s="391"/>
      <c r="J1007" s="310"/>
    </row>
    <row r="1008" spans="1:10" ht="50.25" customHeight="1" x14ac:dyDescent="0.2">
      <c r="A1008" s="391"/>
      <c r="B1008" s="419"/>
      <c r="C1008" s="419"/>
      <c r="D1008" s="419"/>
      <c r="E1008" s="419"/>
      <c r="F1008" s="419"/>
      <c r="G1008" s="419"/>
      <c r="H1008" s="391"/>
      <c r="I1008" s="391"/>
      <c r="J1008" s="310"/>
    </row>
    <row r="1009" spans="1:10" ht="50.25" customHeight="1" x14ac:dyDescent="0.2">
      <c r="A1009" s="391"/>
      <c r="B1009" s="419"/>
      <c r="C1009" s="419"/>
      <c r="D1009" s="419"/>
      <c r="E1009" s="419"/>
      <c r="F1009" s="419"/>
      <c r="G1009" s="419"/>
      <c r="H1009" s="391"/>
      <c r="I1009" s="391"/>
      <c r="J1009" s="310"/>
    </row>
    <row r="1010" spans="1:10" ht="50.25" customHeight="1" x14ac:dyDescent="0.2">
      <c r="A1010" s="391"/>
      <c r="B1010" s="419"/>
      <c r="C1010" s="419"/>
      <c r="D1010" s="419"/>
      <c r="E1010" s="419"/>
      <c r="F1010" s="419"/>
      <c r="G1010" s="419"/>
      <c r="H1010" s="391"/>
      <c r="I1010" s="391"/>
      <c r="J1010" s="310"/>
    </row>
    <row r="1011" spans="1:10" ht="50.25" customHeight="1" x14ac:dyDescent="0.2">
      <c r="A1011" s="391"/>
      <c r="B1011" s="419"/>
      <c r="C1011" s="419"/>
      <c r="D1011" s="419"/>
      <c r="E1011" s="419"/>
      <c r="F1011" s="419"/>
      <c r="G1011" s="419"/>
      <c r="H1011" s="391"/>
      <c r="I1011" s="391"/>
      <c r="J1011" s="310"/>
    </row>
    <row r="1012" spans="1:10" ht="50.25" customHeight="1" x14ac:dyDescent="0.2">
      <c r="A1012" s="391"/>
      <c r="B1012" s="419"/>
      <c r="C1012" s="419"/>
      <c r="D1012" s="419"/>
      <c r="E1012" s="419"/>
      <c r="F1012" s="419"/>
      <c r="G1012" s="419"/>
      <c r="H1012" s="391"/>
      <c r="I1012" s="391"/>
      <c r="J1012" s="310"/>
    </row>
    <row r="1013" spans="1:10" ht="50.25" customHeight="1" x14ac:dyDescent="0.2">
      <c r="A1013" s="391"/>
      <c r="B1013" s="419"/>
      <c r="C1013" s="419"/>
      <c r="D1013" s="419"/>
      <c r="E1013" s="419"/>
      <c r="F1013" s="419"/>
      <c r="G1013" s="419"/>
      <c r="H1013" s="391"/>
      <c r="I1013" s="391"/>
      <c r="J1013" s="310"/>
    </row>
    <row r="1014" spans="1:10" ht="50.25" customHeight="1" x14ac:dyDescent="0.2">
      <c r="A1014" s="391"/>
      <c r="B1014" s="419"/>
      <c r="C1014" s="419"/>
      <c r="D1014" s="419"/>
      <c r="E1014" s="419"/>
      <c r="F1014" s="419"/>
      <c r="G1014" s="419"/>
      <c r="H1014" s="391"/>
      <c r="I1014" s="391"/>
      <c r="J1014" s="310"/>
    </row>
    <row r="1015" spans="1:10" ht="50.25" customHeight="1" x14ac:dyDescent="0.2">
      <c r="A1015" s="391"/>
      <c r="B1015" s="419"/>
      <c r="C1015" s="419"/>
      <c r="D1015" s="419"/>
      <c r="E1015" s="419"/>
      <c r="F1015" s="419"/>
      <c r="G1015" s="419"/>
      <c r="H1015" s="391"/>
      <c r="I1015" s="391"/>
      <c r="J1015" s="310"/>
    </row>
    <row r="1016" spans="1:10" ht="50.25" customHeight="1" x14ac:dyDescent="0.2">
      <c r="A1016" s="391"/>
      <c r="B1016" s="419"/>
      <c r="C1016" s="419"/>
      <c r="D1016" s="419"/>
      <c r="E1016" s="419"/>
      <c r="F1016" s="419"/>
      <c r="G1016" s="419"/>
      <c r="H1016" s="391"/>
      <c r="I1016" s="391"/>
      <c r="J1016" s="310"/>
    </row>
    <row r="1017" spans="1:10" ht="50.25" customHeight="1" x14ac:dyDescent="0.2">
      <c r="A1017" s="391"/>
      <c r="B1017" s="419"/>
      <c r="C1017" s="419"/>
      <c r="D1017" s="419"/>
      <c r="E1017" s="419"/>
      <c r="F1017" s="419"/>
      <c r="G1017" s="419"/>
      <c r="H1017" s="391"/>
      <c r="I1017" s="391"/>
      <c r="J1017" s="310"/>
    </row>
    <row r="1018" spans="1:10" ht="50.25" customHeight="1" x14ac:dyDescent="0.2">
      <c r="A1018" s="391"/>
      <c r="B1018" s="419"/>
      <c r="C1018" s="419"/>
      <c r="D1018" s="419"/>
      <c r="E1018" s="419"/>
      <c r="F1018" s="419"/>
      <c r="G1018" s="419"/>
      <c r="H1018" s="391"/>
      <c r="I1018" s="391"/>
      <c r="J1018" s="310"/>
    </row>
    <row r="1019" spans="1:10" ht="50.25" customHeight="1" x14ac:dyDescent="0.2">
      <c r="A1019" s="391"/>
      <c r="B1019" s="419"/>
      <c r="C1019" s="419"/>
      <c r="D1019" s="419"/>
      <c r="E1019" s="419"/>
      <c r="F1019" s="419"/>
      <c r="G1019" s="419"/>
      <c r="H1019" s="391"/>
      <c r="I1019" s="391"/>
      <c r="J1019" s="310"/>
    </row>
    <row r="1020" spans="1:10" ht="50.25" customHeight="1" x14ac:dyDescent="0.2">
      <c r="A1020" s="391"/>
      <c r="B1020" s="419"/>
      <c r="C1020" s="419"/>
      <c r="D1020" s="419"/>
      <c r="E1020" s="419"/>
      <c r="F1020" s="419"/>
      <c r="G1020" s="419"/>
      <c r="H1020" s="391"/>
      <c r="I1020" s="391"/>
      <c r="J1020" s="310"/>
    </row>
    <row r="1021" spans="1:10" ht="50.25" customHeight="1" x14ac:dyDescent="0.2">
      <c r="A1021" s="391"/>
      <c r="B1021" s="419"/>
      <c r="C1021" s="419"/>
      <c r="D1021" s="419"/>
      <c r="E1021" s="419"/>
      <c r="F1021" s="419"/>
      <c r="G1021" s="419"/>
      <c r="H1021" s="391"/>
      <c r="I1021" s="391"/>
      <c r="J1021" s="310"/>
    </row>
    <row r="1022" spans="1:10" ht="50.25" customHeight="1" x14ac:dyDescent="0.2">
      <c r="A1022" s="391"/>
      <c r="B1022" s="419"/>
      <c r="C1022" s="419"/>
      <c r="D1022" s="419"/>
      <c r="E1022" s="419"/>
      <c r="F1022" s="419"/>
      <c r="G1022" s="419"/>
      <c r="H1022" s="391"/>
      <c r="I1022" s="391"/>
      <c r="J1022" s="310"/>
    </row>
    <row r="1023" spans="1:10" ht="50.25" customHeight="1" x14ac:dyDescent="0.2">
      <c r="A1023" s="391"/>
      <c r="B1023" s="419"/>
      <c r="C1023" s="419"/>
      <c r="D1023" s="419"/>
      <c r="E1023" s="419"/>
      <c r="F1023" s="419"/>
      <c r="G1023" s="419"/>
      <c r="H1023" s="391"/>
      <c r="I1023" s="391"/>
      <c r="J1023" s="310"/>
    </row>
    <row r="1024" spans="1:10" ht="50.25" customHeight="1" x14ac:dyDescent="0.2">
      <c r="A1024" s="391"/>
      <c r="B1024" s="419"/>
      <c r="C1024" s="419"/>
      <c r="D1024" s="419"/>
      <c r="E1024" s="419"/>
      <c r="F1024" s="419"/>
      <c r="G1024" s="419"/>
      <c r="H1024" s="391"/>
      <c r="I1024" s="391"/>
      <c r="J1024" s="310"/>
    </row>
    <row r="1025" spans="1:10" ht="50.25" customHeight="1" x14ac:dyDescent="0.2">
      <c r="A1025" s="391"/>
      <c r="B1025" s="419"/>
      <c r="C1025" s="419"/>
      <c r="D1025" s="419"/>
      <c r="E1025" s="419"/>
      <c r="F1025" s="419"/>
      <c r="G1025" s="419"/>
      <c r="H1025" s="391"/>
      <c r="I1025" s="391"/>
      <c r="J1025" s="310"/>
    </row>
    <row r="1026" spans="1:10" ht="50.25" customHeight="1" x14ac:dyDescent="0.2">
      <c r="A1026" s="391"/>
      <c r="B1026" s="419"/>
      <c r="C1026" s="419"/>
      <c r="D1026" s="419"/>
      <c r="E1026" s="419"/>
      <c r="F1026" s="419"/>
      <c r="G1026" s="419"/>
      <c r="H1026" s="391"/>
      <c r="I1026" s="391"/>
      <c r="J1026" s="310"/>
    </row>
    <row r="1027" spans="1:10" ht="50.25" customHeight="1" x14ac:dyDescent="0.2">
      <c r="A1027" s="391"/>
      <c r="B1027" s="419"/>
      <c r="C1027" s="419"/>
      <c r="D1027" s="419"/>
      <c r="E1027" s="419"/>
      <c r="F1027" s="419"/>
      <c r="G1027" s="419"/>
      <c r="H1027" s="391"/>
      <c r="I1027" s="391"/>
      <c r="J1027" s="310"/>
    </row>
    <row r="1028" spans="1:10" ht="50.25" customHeight="1" x14ac:dyDescent="0.2">
      <c r="A1028" s="391"/>
      <c r="B1028" s="419"/>
      <c r="C1028" s="419"/>
      <c r="D1028" s="419"/>
      <c r="E1028" s="419"/>
      <c r="F1028" s="419"/>
      <c r="G1028" s="419"/>
      <c r="H1028" s="391"/>
      <c r="I1028" s="391"/>
      <c r="J1028" s="310"/>
    </row>
    <row r="1029" spans="1:10" ht="50.25" customHeight="1" x14ac:dyDescent="0.2">
      <c r="A1029" s="391"/>
      <c r="B1029" s="419"/>
      <c r="C1029" s="419"/>
      <c r="D1029" s="419"/>
      <c r="E1029" s="419"/>
      <c r="F1029" s="419"/>
      <c r="G1029" s="419"/>
      <c r="H1029" s="391"/>
      <c r="I1029" s="391"/>
      <c r="J1029" s="310"/>
    </row>
    <row r="1030" spans="1:10" ht="50.25" customHeight="1" x14ac:dyDescent="0.2">
      <c r="A1030" s="391"/>
      <c r="B1030" s="419"/>
      <c r="C1030" s="419"/>
      <c r="D1030" s="419"/>
      <c r="E1030" s="419"/>
      <c r="F1030" s="419"/>
      <c r="G1030" s="419"/>
      <c r="H1030" s="391"/>
      <c r="I1030" s="391"/>
      <c r="J1030" s="310"/>
    </row>
    <row r="1031" spans="1:10" ht="50.25" customHeight="1" x14ac:dyDescent="0.2">
      <c r="A1031" s="391"/>
      <c r="B1031" s="419"/>
      <c r="C1031" s="419"/>
      <c r="D1031" s="419"/>
      <c r="E1031" s="419"/>
      <c r="F1031" s="419"/>
      <c r="G1031" s="419"/>
      <c r="H1031" s="391"/>
      <c r="I1031" s="391"/>
      <c r="J1031" s="310"/>
    </row>
    <row r="1032" spans="1:10" ht="50.25" customHeight="1" x14ac:dyDescent="0.2">
      <c r="A1032" s="391"/>
      <c r="B1032" s="419"/>
      <c r="C1032" s="419"/>
      <c r="D1032" s="419"/>
      <c r="E1032" s="419"/>
      <c r="F1032" s="419"/>
      <c r="G1032" s="419"/>
      <c r="H1032" s="391"/>
      <c r="I1032" s="391"/>
      <c r="J1032" s="310"/>
    </row>
    <row r="1033" spans="1:10" ht="50.25" customHeight="1" x14ac:dyDescent="0.2">
      <c r="A1033" s="391"/>
      <c r="B1033" s="419"/>
      <c r="C1033" s="419"/>
      <c r="D1033" s="419"/>
      <c r="E1033" s="419"/>
      <c r="F1033" s="419"/>
      <c r="G1033" s="419"/>
      <c r="H1033" s="391"/>
      <c r="I1033" s="391"/>
      <c r="J1033" s="310"/>
    </row>
    <row r="1034" spans="1:10" ht="50.25" customHeight="1" x14ac:dyDescent="0.2">
      <c r="A1034" s="391"/>
      <c r="B1034" s="419"/>
      <c r="C1034" s="419"/>
      <c r="D1034" s="419"/>
      <c r="E1034" s="419"/>
      <c r="F1034" s="419"/>
      <c r="G1034" s="419"/>
      <c r="H1034" s="391"/>
      <c r="I1034" s="391"/>
      <c r="J1034" s="310"/>
    </row>
    <row r="1035" spans="1:10" ht="50.25" customHeight="1" x14ac:dyDescent="0.2">
      <c r="A1035" s="391"/>
      <c r="B1035" s="419"/>
      <c r="C1035" s="419"/>
      <c r="D1035" s="419"/>
      <c r="E1035" s="419"/>
      <c r="F1035" s="419"/>
      <c r="G1035" s="419"/>
      <c r="H1035" s="391"/>
      <c r="I1035" s="391"/>
      <c r="J1035" s="310"/>
    </row>
    <row r="1036" spans="1:10" ht="50.25" customHeight="1" x14ac:dyDescent="0.2">
      <c r="A1036" s="391"/>
      <c r="B1036" s="419"/>
      <c r="C1036" s="419"/>
      <c r="D1036" s="419"/>
      <c r="E1036" s="419"/>
      <c r="F1036" s="419"/>
      <c r="G1036" s="419"/>
      <c r="H1036" s="391"/>
      <c r="I1036" s="391"/>
      <c r="J1036" s="310"/>
    </row>
    <row r="1037" spans="1:10" ht="50.25" customHeight="1" x14ac:dyDescent="0.2">
      <c r="A1037" s="391"/>
      <c r="B1037" s="419"/>
      <c r="C1037" s="419"/>
      <c r="D1037" s="419"/>
      <c r="E1037" s="419"/>
      <c r="F1037" s="419"/>
      <c r="G1037" s="419"/>
      <c r="H1037" s="391"/>
      <c r="I1037" s="391"/>
      <c r="J1037" s="310"/>
    </row>
    <row r="1038" spans="1:10" ht="50.25" customHeight="1" x14ac:dyDescent="0.2">
      <c r="A1038" s="391"/>
      <c r="B1038" s="419"/>
      <c r="C1038" s="419"/>
      <c r="D1038" s="419"/>
      <c r="E1038" s="419"/>
      <c r="F1038" s="419"/>
      <c r="G1038" s="419"/>
      <c r="H1038" s="391"/>
      <c r="I1038" s="391"/>
      <c r="J1038" s="310"/>
    </row>
    <row r="1039" spans="1:10" ht="50.25" customHeight="1" x14ac:dyDescent="0.2">
      <c r="A1039" s="391"/>
      <c r="B1039" s="419"/>
      <c r="C1039" s="419"/>
      <c r="D1039" s="419"/>
      <c r="E1039" s="419"/>
      <c r="F1039" s="419"/>
      <c r="G1039" s="419"/>
      <c r="H1039" s="391"/>
      <c r="I1039" s="391"/>
      <c r="J1039" s="310"/>
    </row>
    <row r="1040" spans="1:10" ht="50.25" customHeight="1" x14ac:dyDescent="0.2">
      <c r="A1040" s="391"/>
      <c r="B1040" s="419"/>
      <c r="C1040" s="419"/>
      <c r="D1040" s="419"/>
      <c r="E1040" s="419"/>
      <c r="F1040" s="419"/>
      <c r="G1040" s="419"/>
      <c r="H1040" s="391"/>
      <c r="I1040" s="391"/>
      <c r="J1040" s="310"/>
    </row>
    <row r="1041" spans="1:10" ht="50.25" customHeight="1" x14ac:dyDescent="0.2">
      <c r="A1041" s="391"/>
      <c r="B1041" s="419"/>
      <c r="C1041" s="419"/>
      <c r="D1041" s="419"/>
      <c r="E1041" s="419"/>
      <c r="F1041" s="419"/>
      <c r="G1041" s="419"/>
      <c r="H1041" s="391"/>
      <c r="I1041" s="391"/>
      <c r="J1041" s="310"/>
    </row>
    <row r="1042" spans="1:10" ht="50.25" customHeight="1" x14ac:dyDescent="0.2">
      <c r="A1042" s="391"/>
      <c r="B1042" s="419"/>
      <c r="C1042" s="419"/>
      <c r="D1042" s="419"/>
      <c r="E1042" s="419"/>
      <c r="F1042" s="419"/>
      <c r="G1042" s="419"/>
      <c r="H1042" s="391"/>
      <c r="I1042" s="391"/>
      <c r="J1042" s="310"/>
    </row>
    <row r="1043" spans="1:10" ht="50.25" customHeight="1" x14ac:dyDescent="0.2">
      <c r="A1043" s="391"/>
      <c r="B1043" s="419"/>
      <c r="C1043" s="419"/>
      <c r="D1043" s="419"/>
      <c r="E1043" s="419"/>
      <c r="F1043" s="419"/>
      <c r="G1043" s="419"/>
      <c r="H1043" s="391"/>
      <c r="I1043" s="391"/>
      <c r="J1043" s="310"/>
    </row>
    <row r="1044" spans="1:10" ht="50.25" customHeight="1" x14ac:dyDescent="0.2">
      <c r="A1044" s="391"/>
      <c r="B1044" s="419"/>
      <c r="C1044" s="419"/>
      <c r="D1044" s="419"/>
      <c r="E1044" s="419"/>
      <c r="F1044" s="419"/>
      <c r="G1044" s="419"/>
      <c r="H1044" s="391"/>
      <c r="I1044" s="391"/>
      <c r="J1044" s="310"/>
    </row>
    <row r="1045" spans="1:10" ht="50.25" customHeight="1" x14ac:dyDescent="0.2">
      <c r="A1045" s="391"/>
      <c r="B1045" s="419"/>
      <c r="C1045" s="419"/>
      <c r="D1045" s="419"/>
      <c r="E1045" s="419"/>
      <c r="F1045" s="419"/>
      <c r="G1045" s="419"/>
      <c r="H1045" s="391"/>
      <c r="I1045" s="391"/>
      <c r="J1045" s="310"/>
    </row>
    <row r="1046" spans="1:10" ht="50.25" customHeight="1" x14ac:dyDescent="0.2">
      <c r="A1046" s="391"/>
      <c r="B1046" s="419"/>
      <c r="C1046" s="419"/>
      <c r="D1046" s="419"/>
      <c r="E1046" s="419"/>
      <c r="F1046" s="419"/>
      <c r="G1046" s="419"/>
      <c r="H1046" s="391"/>
      <c r="I1046" s="391"/>
      <c r="J1046" s="310"/>
    </row>
    <row r="1047" spans="1:10" ht="50.25" customHeight="1" x14ac:dyDescent="0.2">
      <c r="A1047" s="391"/>
      <c r="B1047" s="419"/>
      <c r="C1047" s="419"/>
      <c r="D1047" s="419"/>
      <c r="E1047" s="419"/>
      <c r="F1047" s="419"/>
      <c r="G1047" s="419"/>
      <c r="H1047" s="391"/>
      <c r="I1047" s="391"/>
      <c r="J1047" s="310"/>
    </row>
    <row r="1048" spans="1:10" ht="50.25" customHeight="1" x14ac:dyDescent="0.2">
      <c r="A1048" s="391"/>
      <c r="B1048" s="419"/>
      <c r="C1048" s="419"/>
      <c r="D1048" s="419"/>
      <c r="E1048" s="419"/>
      <c r="F1048" s="419"/>
      <c r="G1048" s="419"/>
      <c r="H1048" s="391"/>
      <c r="I1048" s="391"/>
      <c r="J1048" s="310"/>
    </row>
    <row r="1049" spans="1:10" ht="50.25" customHeight="1" x14ac:dyDescent="0.2">
      <c r="A1049" s="391"/>
      <c r="B1049" s="419"/>
      <c r="C1049" s="419"/>
      <c r="D1049" s="419"/>
      <c r="E1049" s="419"/>
      <c r="F1049" s="419"/>
      <c r="G1049" s="419"/>
      <c r="H1049" s="391"/>
      <c r="I1049" s="391"/>
      <c r="J1049" s="310"/>
    </row>
    <row r="1050" spans="1:10" ht="50.25" customHeight="1" x14ac:dyDescent="0.2">
      <c r="A1050" s="391"/>
      <c r="B1050" s="419"/>
      <c r="C1050" s="419"/>
      <c r="D1050" s="419"/>
      <c r="E1050" s="419"/>
      <c r="F1050" s="419"/>
      <c r="G1050" s="419"/>
      <c r="H1050" s="391"/>
      <c r="I1050" s="391"/>
      <c r="J1050" s="310"/>
    </row>
    <row r="1051" spans="1:10" ht="50.25" customHeight="1" x14ac:dyDescent="0.2">
      <c r="A1051" s="391"/>
      <c r="B1051" s="419"/>
      <c r="C1051" s="419"/>
      <c r="D1051" s="419"/>
      <c r="E1051" s="419"/>
      <c r="F1051" s="419"/>
      <c r="G1051" s="419"/>
      <c r="H1051" s="391"/>
      <c r="I1051" s="391"/>
      <c r="J1051" s="310"/>
    </row>
    <row r="1052" spans="1:10" ht="50.25" customHeight="1" x14ac:dyDescent="0.2">
      <c r="A1052" s="391"/>
      <c r="B1052" s="419"/>
      <c r="C1052" s="419"/>
      <c r="D1052" s="419"/>
      <c r="E1052" s="419"/>
      <c r="F1052" s="419"/>
      <c r="G1052" s="419"/>
      <c r="H1052" s="391"/>
      <c r="I1052" s="391"/>
      <c r="J1052" s="310"/>
    </row>
    <row r="1053" spans="1:10" ht="50.25" customHeight="1" x14ac:dyDescent="0.2">
      <c r="A1053" s="391"/>
      <c r="B1053" s="419"/>
      <c r="C1053" s="419"/>
      <c r="D1053" s="419"/>
      <c r="E1053" s="419"/>
      <c r="F1053" s="419"/>
      <c r="G1053" s="419"/>
      <c r="H1053" s="391"/>
      <c r="I1053" s="391"/>
      <c r="J1053" s="310"/>
    </row>
    <row r="1054" spans="1:10" ht="50.25" customHeight="1" x14ac:dyDescent="0.2">
      <c r="A1054" s="391"/>
      <c r="B1054" s="419"/>
      <c r="C1054" s="419"/>
      <c r="D1054" s="419"/>
      <c r="E1054" s="419"/>
      <c r="F1054" s="419"/>
      <c r="G1054" s="419"/>
      <c r="H1054" s="391"/>
      <c r="I1054" s="391"/>
      <c r="J1054" s="310"/>
    </row>
    <row r="1055" spans="1:10" ht="50.25" customHeight="1" x14ac:dyDescent="0.2">
      <c r="A1055" s="391"/>
      <c r="B1055" s="419"/>
      <c r="C1055" s="419"/>
      <c r="D1055" s="419"/>
      <c r="E1055" s="419"/>
      <c r="F1055" s="419"/>
      <c r="G1055" s="419"/>
      <c r="H1055" s="391"/>
      <c r="I1055" s="391"/>
      <c r="J1055" s="310"/>
    </row>
    <row r="1056" spans="1:10" ht="50.25" customHeight="1" x14ac:dyDescent="0.2">
      <c r="A1056" s="391"/>
      <c r="B1056" s="419"/>
      <c r="C1056" s="419"/>
      <c r="D1056" s="419"/>
      <c r="E1056" s="419"/>
      <c r="F1056" s="419"/>
      <c r="G1056" s="419"/>
      <c r="H1056" s="391"/>
      <c r="I1056" s="391"/>
      <c r="J1056" s="310"/>
    </row>
    <row r="1057" spans="1:10" ht="50.25" customHeight="1" x14ac:dyDescent="0.2">
      <c r="A1057" s="391"/>
      <c r="B1057" s="419"/>
      <c r="C1057" s="419"/>
      <c r="D1057" s="419"/>
      <c r="E1057" s="419"/>
      <c r="F1057" s="419"/>
      <c r="G1057" s="419"/>
      <c r="H1057" s="391"/>
      <c r="I1057" s="391"/>
      <c r="J1057" s="310"/>
    </row>
    <row r="1058" spans="1:10" ht="50.25" customHeight="1" x14ac:dyDescent="0.2">
      <c r="A1058" s="391"/>
      <c r="B1058" s="419"/>
      <c r="C1058" s="419"/>
      <c r="D1058" s="419"/>
      <c r="E1058" s="419"/>
      <c r="F1058" s="419"/>
      <c r="G1058" s="419"/>
      <c r="H1058" s="391"/>
      <c r="I1058" s="391"/>
      <c r="J1058" s="310"/>
    </row>
    <row r="1059" spans="1:10" ht="50.25" customHeight="1" x14ac:dyDescent="0.2">
      <c r="A1059" s="391"/>
      <c r="B1059" s="419"/>
      <c r="C1059" s="419"/>
      <c r="D1059" s="419"/>
      <c r="E1059" s="419"/>
      <c r="F1059" s="419"/>
      <c r="G1059" s="419"/>
      <c r="H1059" s="391"/>
      <c r="I1059" s="391"/>
      <c r="J1059" s="310"/>
    </row>
    <row r="1060" spans="1:10" ht="50.25" customHeight="1" x14ac:dyDescent="0.2">
      <c r="A1060" s="391"/>
      <c r="B1060" s="419"/>
      <c r="C1060" s="419"/>
      <c r="D1060" s="419"/>
      <c r="E1060" s="419"/>
      <c r="F1060" s="419"/>
      <c r="G1060" s="419"/>
      <c r="H1060" s="391"/>
      <c r="I1060" s="391"/>
      <c r="J1060" s="310"/>
    </row>
    <row r="1061" spans="1:10" ht="50.25" customHeight="1" x14ac:dyDescent="0.2">
      <c r="A1061" s="391"/>
      <c r="B1061" s="419"/>
      <c r="C1061" s="419"/>
      <c r="D1061" s="419"/>
      <c r="E1061" s="419"/>
      <c r="F1061" s="419"/>
      <c r="G1061" s="419"/>
      <c r="H1061" s="391"/>
      <c r="I1061" s="391"/>
      <c r="J1061" s="310"/>
    </row>
    <row r="1062" spans="1:10" ht="50.25" customHeight="1" x14ac:dyDescent="0.2">
      <c r="A1062" s="391"/>
      <c r="B1062" s="419"/>
      <c r="C1062" s="419"/>
      <c r="D1062" s="419"/>
      <c r="E1062" s="419"/>
      <c r="F1062" s="419"/>
      <c r="G1062" s="419"/>
      <c r="H1062" s="391"/>
      <c r="I1062" s="391"/>
      <c r="J1062" s="310"/>
    </row>
    <row r="1063" spans="1:10" ht="50.25" customHeight="1" x14ac:dyDescent="0.2">
      <c r="A1063" s="391"/>
      <c r="B1063" s="419"/>
      <c r="C1063" s="419"/>
      <c r="D1063" s="419"/>
      <c r="E1063" s="419"/>
      <c r="F1063" s="419"/>
      <c r="G1063" s="419"/>
      <c r="H1063" s="391"/>
      <c r="I1063" s="391"/>
      <c r="J1063" s="310"/>
    </row>
    <row r="1064" spans="1:10" ht="50.25" customHeight="1" x14ac:dyDescent="0.2">
      <c r="A1064" s="391"/>
      <c r="B1064" s="419"/>
      <c r="C1064" s="419"/>
      <c r="D1064" s="419"/>
      <c r="E1064" s="419"/>
      <c r="F1064" s="419"/>
      <c r="G1064" s="419"/>
      <c r="H1064" s="391"/>
      <c r="I1064" s="391"/>
      <c r="J1064" s="310"/>
    </row>
    <row r="1065" spans="1:10" ht="50.25" customHeight="1" x14ac:dyDescent="0.2">
      <c r="A1065" s="391"/>
      <c r="B1065" s="419"/>
      <c r="C1065" s="419"/>
      <c r="D1065" s="419"/>
      <c r="E1065" s="419"/>
      <c r="F1065" s="419"/>
      <c r="G1065" s="419"/>
      <c r="H1065" s="391"/>
      <c r="I1065" s="391"/>
      <c r="J1065" s="310"/>
    </row>
    <row r="1066" spans="1:10" ht="50.25" customHeight="1" x14ac:dyDescent="0.2">
      <c r="A1066" s="391"/>
      <c r="B1066" s="419"/>
      <c r="C1066" s="419"/>
      <c r="D1066" s="419"/>
      <c r="E1066" s="419"/>
      <c r="F1066" s="419"/>
      <c r="G1066" s="419"/>
      <c r="H1066" s="391"/>
      <c r="I1066" s="391"/>
      <c r="J1066" s="310"/>
    </row>
    <row r="1067" spans="1:10" ht="50.25" customHeight="1" x14ac:dyDescent="0.2">
      <c r="A1067" s="391"/>
      <c r="B1067" s="419"/>
      <c r="C1067" s="419"/>
      <c r="D1067" s="419"/>
      <c r="E1067" s="419"/>
      <c r="F1067" s="419"/>
      <c r="G1067" s="419"/>
      <c r="H1067" s="391"/>
      <c r="I1067" s="391"/>
      <c r="J1067" s="310"/>
    </row>
    <row r="1068" spans="1:10" ht="50.25" customHeight="1" x14ac:dyDescent="0.2">
      <c r="A1068" s="391"/>
      <c r="B1068" s="419"/>
      <c r="C1068" s="419"/>
      <c r="D1068" s="419"/>
      <c r="E1068" s="419"/>
      <c r="F1068" s="419"/>
      <c r="G1068" s="419"/>
      <c r="H1068" s="391"/>
      <c r="I1068" s="391"/>
      <c r="J1068" s="310"/>
    </row>
    <row r="1069" spans="1:10" ht="50.25" customHeight="1" x14ac:dyDescent="0.2">
      <c r="A1069" s="391"/>
      <c r="B1069" s="419"/>
      <c r="C1069" s="419"/>
      <c r="D1069" s="419"/>
      <c r="E1069" s="419"/>
      <c r="F1069" s="419"/>
      <c r="G1069" s="419"/>
      <c r="H1069" s="391"/>
      <c r="I1069" s="391"/>
      <c r="J1069" s="310"/>
    </row>
    <row r="1070" spans="1:10" ht="50.25" customHeight="1" x14ac:dyDescent="0.2">
      <c r="A1070" s="391"/>
      <c r="B1070" s="419"/>
      <c r="C1070" s="419"/>
      <c r="D1070" s="419"/>
      <c r="E1070" s="419"/>
      <c r="F1070" s="419"/>
      <c r="G1070" s="419"/>
      <c r="H1070" s="391"/>
      <c r="I1070" s="391"/>
      <c r="J1070" s="310"/>
    </row>
    <row r="1071" spans="1:10" ht="50.25" customHeight="1" x14ac:dyDescent="0.2">
      <c r="A1071" s="391"/>
      <c r="B1071" s="419"/>
      <c r="C1071" s="419"/>
      <c r="D1071" s="419"/>
      <c r="E1071" s="419"/>
      <c r="F1071" s="419"/>
      <c r="G1071" s="419"/>
      <c r="H1071" s="391"/>
      <c r="I1071" s="391"/>
      <c r="J1071" s="310"/>
    </row>
    <row r="1072" spans="1:10" ht="50.25" customHeight="1" x14ac:dyDescent="0.2">
      <c r="A1072" s="391"/>
      <c r="B1072" s="419"/>
      <c r="C1072" s="419"/>
      <c r="D1072" s="419"/>
      <c r="E1072" s="419"/>
      <c r="F1072" s="419"/>
      <c r="G1072" s="419"/>
      <c r="H1072" s="391"/>
      <c r="I1072" s="391"/>
      <c r="J1072" s="310"/>
    </row>
    <row r="1073" spans="1:10" ht="50.25" customHeight="1" x14ac:dyDescent="0.2">
      <c r="A1073" s="391"/>
      <c r="B1073" s="419"/>
      <c r="C1073" s="419"/>
      <c r="D1073" s="419"/>
      <c r="E1073" s="419"/>
      <c r="F1073" s="419"/>
      <c r="G1073" s="419"/>
      <c r="H1073" s="391"/>
      <c r="I1073" s="391"/>
      <c r="J1073" s="310"/>
    </row>
    <row r="1074" spans="1:10" ht="50.25" customHeight="1" x14ac:dyDescent="0.2">
      <c r="A1074" s="391"/>
      <c r="B1074" s="419"/>
      <c r="C1074" s="419"/>
      <c r="D1074" s="419"/>
      <c r="E1074" s="419"/>
      <c r="F1074" s="419"/>
      <c r="G1074" s="419"/>
      <c r="H1074" s="391"/>
      <c r="I1074" s="391"/>
      <c r="J1074" s="310"/>
    </row>
    <row r="1075" spans="1:10" ht="50.25" customHeight="1" x14ac:dyDescent="0.2">
      <c r="A1075" s="391"/>
      <c r="B1075" s="419"/>
      <c r="C1075" s="419"/>
      <c r="D1075" s="419"/>
      <c r="E1075" s="419"/>
      <c r="F1075" s="419"/>
      <c r="G1075" s="419"/>
      <c r="H1075" s="391"/>
      <c r="I1075" s="391"/>
      <c r="J1075" s="310"/>
    </row>
    <row r="1076" spans="1:10" ht="50.25" customHeight="1" x14ac:dyDescent="0.2">
      <c r="A1076" s="391"/>
      <c r="B1076" s="419"/>
      <c r="C1076" s="419"/>
      <c r="D1076" s="419"/>
      <c r="E1076" s="419"/>
      <c r="F1076" s="419"/>
      <c r="G1076" s="419"/>
      <c r="H1076" s="391"/>
      <c r="I1076" s="391"/>
      <c r="J1076" s="310"/>
    </row>
    <row r="1077" spans="1:10" ht="50.25" customHeight="1" x14ac:dyDescent="0.2">
      <c r="A1077" s="391"/>
      <c r="B1077" s="419"/>
      <c r="C1077" s="419"/>
      <c r="D1077" s="419"/>
      <c r="E1077" s="419"/>
      <c r="F1077" s="419"/>
      <c r="G1077" s="419"/>
      <c r="H1077" s="391"/>
      <c r="I1077" s="391"/>
      <c r="J1077" s="310"/>
    </row>
    <row r="1078" spans="1:10" ht="50.25" customHeight="1" x14ac:dyDescent="0.2">
      <c r="A1078" s="391"/>
      <c r="B1078" s="419"/>
      <c r="C1078" s="419"/>
      <c r="D1078" s="419"/>
      <c r="E1078" s="419"/>
      <c r="F1078" s="419"/>
      <c r="G1078" s="419"/>
      <c r="H1078" s="391"/>
      <c r="I1078" s="391"/>
      <c r="J1078" s="310"/>
    </row>
    <row r="1079" spans="1:10" ht="50.25" customHeight="1" x14ac:dyDescent="0.2">
      <c r="A1079" s="391"/>
      <c r="B1079" s="419"/>
      <c r="C1079" s="419"/>
      <c r="D1079" s="419"/>
      <c r="E1079" s="419"/>
      <c r="F1079" s="419"/>
      <c r="G1079" s="419"/>
      <c r="H1079" s="391"/>
      <c r="I1079" s="391"/>
      <c r="J1079" s="310"/>
    </row>
    <row r="1080" spans="1:10" ht="50.25" customHeight="1" x14ac:dyDescent="0.2">
      <c r="A1080" s="391"/>
      <c r="B1080" s="419"/>
      <c r="C1080" s="419"/>
      <c r="D1080" s="419"/>
      <c r="E1080" s="419"/>
      <c r="F1080" s="419"/>
      <c r="G1080" s="419"/>
      <c r="H1080" s="391"/>
      <c r="I1080" s="391"/>
      <c r="J1080" s="310"/>
    </row>
    <row r="1081" spans="1:10" ht="50.25" customHeight="1" x14ac:dyDescent="0.2">
      <c r="A1081" s="391"/>
      <c r="B1081" s="419"/>
      <c r="C1081" s="419"/>
      <c r="D1081" s="419"/>
      <c r="E1081" s="419"/>
      <c r="F1081" s="419"/>
      <c r="G1081" s="419"/>
      <c r="H1081" s="391"/>
      <c r="I1081" s="391"/>
      <c r="J1081" s="310"/>
    </row>
    <row r="1082" spans="1:10" ht="50.25" customHeight="1" x14ac:dyDescent="0.2">
      <c r="A1082" s="391"/>
      <c r="B1082" s="419"/>
      <c r="C1082" s="419"/>
      <c r="D1082" s="419"/>
      <c r="E1082" s="419"/>
      <c r="F1082" s="419"/>
      <c r="G1082" s="419"/>
      <c r="H1082" s="391"/>
      <c r="I1082" s="391"/>
      <c r="J1082" s="310"/>
    </row>
    <row r="1083" spans="1:10" ht="50.25" customHeight="1" x14ac:dyDescent="0.2">
      <c r="A1083" s="391"/>
      <c r="B1083" s="419"/>
      <c r="C1083" s="419"/>
      <c r="D1083" s="419"/>
      <c r="E1083" s="419"/>
      <c r="F1083" s="419"/>
      <c r="G1083" s="419"/>
      <c r="H1083" s="391"/>
      <c r="I1083" s="391"/>
      <c r="J1083" s="310"/>
    </row>
    <row r="1084" spans="1:10" ht="50.25" customHeight="1" x14ac:dyDescent="0.2">
      <c r="A1084" s="391"/>
      <c r="B1084" s="419"/>
      <c r="C1084" s="419"/>
      <c r="D1084" s="419"/>
      <c r="E1084" s="419"/>
      <c r="F1084" s="419"/>
      <c r="G1084" s="419"/>
      <c r="H1084" s="391"/>
      <c r="I1084" s="391"/>
      <c r="J1084" s="310"/>
    </row>
    <row r="1085" spans="1:10" ht="50.25" customHeight="1" x14ac:dyDescent="0.2">
      <c r="A1085" s="391"/>
      <c r="B1085" s="419"/>
      <c r="C1085" s="419"/>
      <c r="D1085" s="419"/>
      <c r="E1085" s="419"/>
      <c r="F1085" s="419"/>
      <c r="G1085" s="419"/>
      <c r="H1085" s="391"/>
      <c r="I1085" s="391"/>
      <c r="J1085" s="310"/>
    </row>
    <row r="1086" spans="1:10" ht="50.25" customHeight="1" x14ac:dyDescent="0.2">
      <c r="A1086" s="391"/>
      <c r="B1086" s="419"/>
      <c r="C1086" s="419"/>
      <c r="D1086" s="419"/>
      <c r="E1086" s="419"/>
      <c r="F1086" s="419"/>
      <c r="G1086" s="419"/>
      <c r="H1086" s="391"/>
      <c r="I1086" s="391"/>
      <c r="J1086" s="310"/>
    </row>
    <row r="1087" spans="1:10" ht="50.25" customHeight="1" x14ac:dyDescent="0.2">
      <c r="A1087" s="391"/>
      <c r="B1087" s="419"/>
      <c r="C1087" s="419"/>
      <c r="D1087" s="419"/>
      <c r="E1087" s="419"/>
      <c r="F1087" s="419"/>
      <c r="G1087" s="419"/>
      <c r="H1087" s="391"/>
      <c r="I1087" s="391"/>
      <c r="J1087" s="310"/>
    </row>
    <row r="1088" spans="1:10" ht="50.25" customHeight="1" x14ac:dyDescent="0.2">
      <c r="A1088" s="391"/>
      <c r="B1088" s="419"/>
      <c r="C1088" s="419"/>
      <c r="D1088" s="419"/>
      <c r="E1088" s="419"/>
      <c r="F1088" s="419"/>
      <c r="G1088" s="419"/>
      <c r="H1088" s="391"/>
      <c r="I1088" s="391"/>
      <c r="J1088" s="310"/>
    </row>
    <row r="1089" spans="1:10" ht="50.25" customHeight="1" x14ac:dyDescent="0.2">
      <c r="A1089" s="391"/>
      <c r="B1089" s="419"/>
      <c r="C1089" s="419"/>
      <c r="D1089" s="419"/>
      <c r="E1089" s="419"/>
      <c r="F1089" s="419"/>
      <c r="G1089" s="419"/>
      <c r="H1089" s="391"/>
      <c r="I1089" s="391"/>
      <c r="J1089" s="310"/>
    </row>
    <row r="1090" spans="1:10" ht="50.25" customHeight="1" x14ac:dyDescent="0.2">
      <c r="A1090" s="391"/>
      <c r="B1090" s="419"/>
      <c r="C1090" s="419"/>
      <c r="D1090" s="419"/>
      <c r="E1090" s="419"/>
      <c r="F1090" s="419"/>
      <c r="G1090" s="419"/>
      <c r="H1090" s="391"/>
      <c r="I1090" s="391"/>
      <c r="J1090" s="310"/>
    </row>
    <row r="1091" spans="1:10" ht="50.25" customHeight="1" x14ac:dyDescent="0.2">
      <c r="A1091" s="391"/>
      <c r="B1091" s="419"/>
      <c r="C1091" s="419"/>
      <c r="D1091" s="419"/>
      <c r="E1091" s="419"/>
      <c r="F1091" s="419"/>
      <c r="G1091" s="419"/>
      <c r="H1091" s="391"/>
      <c r="I1091" s="391"/>
      <c r="J1091" s="310"/>
    </row>
    <row r="1092" spans="1:10" ht="50.25" customHeight="1" x14ac:dyDescent="0.2">
      <c r="A1092" s="391"/>
      <c r="B1092" s="419"/>
      <c r="C1092" s="419"/>
      <c r="D1092" s="419"/>
      <c r="E1092" s="419"/>
      <c r="F1092" s="419"/>
      <c r="G1092" s="419"/>
      <c r="H1092" s="391"/>
      <c r="I1092" s="391"/>
      <c r="J1092" s="310"/>
    </row>
    <row r="1093" spans="1:10" ht="50.25" customHeight="1" x14ac:dyDescent="0.2">
      <c r="A1093" s="391"/>
      <c r="B1093" s="419"/>
      <c r="C1093" s="419"/>
      <c r="D1093" s="419"/>
      <c r="E1093" s="419"/>
      <c r="F1093" s="419"/>
      <c r="G1093" s="419"/>
      <c r="H1093" s="391"/>
      <c r="I1093" s="391"/>
      <c r="J1093" s="310"/>
    </row>
    <row r="1094" spans="1:10" ht="50.25" customHeight="1" x14ac:dyDescent="0.2">
      <c r="A1094" s="391"/>
      <c r="B1094" s="419"/>
      <c r="C1094" s="419"/>
      <c r="D1094" s="419"/>
      <c r="E1094" s="419"/>
      <c r="F1094" s="419"/>
      <c r="G1094" s="419"/>
      <c r="H1094" s="391"/>
      <c r="I1094" s="391"/>
      <c r="J1094" s="310"/>
    </row>
    <row r="1095" spans="1:10" ht="50.25" customHeight="1" x14ac:dyDescent="0.2">
      <c r="A1095" s="391"/>
      <c r="B1095" s="419"/>
      <c r="C1095" s="419"/>
      <c r="D1095" s="419"/>
      <c r="E1095" s="419"/>
      <c r="F1095" s="419"/>
      <c r="G1095" s="419"/>
      <c r="H1095" s="391"/>
      <c r="I1095" s="391"/>
      <c r="J1095" s="310"/>
    </row>
    <row r="1096" spans="1:10" ht="50.25" customHeight="1" x14ac:dyDescent="0.2">
      <c r="A1096" s="391"/>
      <c r="B1096" s="419"/>
      <c r="C1096" s="419"/>
      <c r="D1096" s="419"/>
      <c r="E1096" s="419"/>
      <c r="F1096" s="419"/>
      <c r="G1096" s="419"/>
      <c r="H1096" s="391"/>
      <c r="I1096" s="391"/>
      <c r="J1096" s="310"/>
    </row>
    <row r="1097" spans="1:10" ht="50.25" customHeight="1" x14ac:dyDescent="0.2">
      <c r="A1097" s="391"/>
      <c r="B1097" s="419"/>
      <c r="C1097" s="419"/>
      <c r="D1097" s="419"/>
      <c r="E1097" s="419"/>
      <c r="F1097" s="419"/>
      <c r="G1097" s="419"/>
      <c r="H1097" s="391"/>
      <c r="I1097" s="391"/>
      <c r="J1097" s="310"/>
    </row>
    <row r="1098" spans="1:10" ht="50.25" customHeight="1" x14ac:dyDescent="0.2">
      <c r="A1098" s="391"/>
      <c r="B1098" s="419"/>
      <c r="C1098" s="419"/>
      <c r="D1098" s="419"/>
      <c r="E1098" s="419"/>
      <c r="F1098" s="419"/>
      <c r="G1098" s="419"/>
      <c r="H1098" s="391"/>
      <c r="I1098" s="391"/>
      <c r="J1098" s="310"/>
    </row>
    <row r="1099" spans="1:10" ht="50.25" customHeight="1" x14ac:dyDescent="0.2">
      <c r="A1099" s="391"/>
      <c r="B1099" s="419"/>
      <c r="C1099" s="419"/>
      <c r="D1099" s="419"/>
      <c r="E1099" s="419"/>
      <c r="F1099" s="419"/>
      <c r="G1099" s="419"/>
      <c r="H1099" s="391"/>
      <c r="I1099" s="391"/>
      <c r="J1099" s="310"/>
    </row>
    <row r="1100" spans="1:10" ht="50.25" customHeight="1" x14ac:dyDescent="0.2">
      <c r="A1100" s="391"/>
      <c r="B1100" s="419"/>
      <c r="C1100" s="419"/>
      <c r="D1100" s="419"/>
      <c r="E1100" s="419"/>
      <c r="F1100" s="419"/>
      <c r="G1100" s="419"/>
      <c r="H1100" s="391"/>
      <c r="I1100" s="391"/>
      <c r="J1100" s="310"/>
    </row>
    <row r="1101" spans="1:10" ht="50.25" customHeight="1" x14ac:dyDescent="0.2">
      <c r="A1101" s="391"/>
      <c r="B1101" s="419"/>
      <c r="C1101" s="419"/>
      <c r="D1101" s="419"/>
      <c r="E1101" s="419"/>
      <c r="F1101" s="419"/>
      <c r="G1101" s="419"/>
      <c r="H1101" s="391"/>
      <c r="I1101" s="391"/>
      <c r="J1101" s="310"/>
    </row>
    <row r="1102" spans="1:10" ht="50.25" customHeight="1" x14ac:dyDescent="0.2">
      <c r="A1102" s="391"/>
      <c r="B1102" s="419"/>
      <c r="C1102" s="419"/>
      <c r="D1102" s="419"/>
      <c r="E1102" s="419"/>
      <c r="F1102" s="419"/>
      <c r="G1102" s="419"/>
      <c r="H1102" s="391"/>
      <c r="I1102" s="391"/>
      <c r="J1102" s="310"/>
    </row>
    <row r="1103" spans="1:10" ht="50.25" customHeight="1" x14ac:dyDescent="0.2">
      <c r="A1103" s="391"/>
      <c r="B1103" s="419"/>
      <c r="C1103" s="419"/>
      <c r="D1103" s="419"/>
      <c r="E1103" s="419"/>
      <c r="F1103" s="419"/>
      <c r="G1103" s="419"/>
      <c r="H1103" s="391"/>
      <c r="I1103" s="391"/>
      <c r="J1103" s="310"/>
    </row>
    <row r="1104" spans="1:10" ht="50.25" customHeight="1" x14ac:dyDescent="0.2">
      <c r="A1104" s="391"/>
      <c r="B1104" s="419"/>
      <c r="C1104" s="419"/>
      <c r="D1104" s="419"/>
      <c r="E1104" s="419"/>
      <c r="F1104" s="419"/>
      <c r="G1104" s="419"/>
      <c r="H1104" s="391"/>
      <c r="I1104" s="391"/>
      <c r="J1104" s="310"/>
    </row>
    <row r="1105" spans="1:10" ht="50.25" customHeight="1" x14ac:dyDescent="0.2">
      <c r="A1105" s="391"/>
      <c r="B1105" s="419"/>
      <c r="C1105" s="419"/>
      <c r="D1105" s="419"/>
      <c r="E1105" s="419"/>
      <c r="F1105" s="419"/>
      <c r="G1105" s="419"/>
      <c r="H1105" s="391"/>
      <c r="I1105" s="391"/>
      <c r="J1105" s="310"/>
    </row>
    <row r="1106" spans="1:10" ht="50.25" customHeight="1" x14ac:dyDescent="0.2">
      <c r="A1106" s="391"/>
      <c r="B1106" s="419"/>
      <c r="C1106" s="419"/>
      <c r="D1106" s="419"/>
      <c r="E1106" s="419"/>
      <c r="F1106" s="419"/>
      <c r="G1106" s="419"/>
      <c r="H1106" s="391"/>
      <c r="I1106" s="391"/>
      <c r="J1106" s="310"/>
    </row>
    <row r="1107" spans="1:10" ht="50.25" customHeight="1" x14ac:dyDescent="0.2">
      <c r="A1107" s="391"/>
      <c r="B1107" s="419"/>
      <c r="C1107" s="419"/>
      <c r="D1107" s="419"/>
      <c r="E1107" s="419"/>
      <c r="F1107" s="419"/>
      <c r="G1107" s="419"/>
      <c r="H1107" s="391"/>
      <c r="I1107" s="391"/>
      <c r="J1107" s="310"/>
    </row>
    <row r="1108" spans="1:10" ht="50.25" customHeight="1" x14ac:dyDescent="0.2">
      <c r="A1108" s="391"/>
      <c r="B1108" s="419"/>
      <c r="C1108" s="419"/>
      <c r="D1108" s="419"/>
      <c r="E1108" s="419"/>
      <c r="F1108" s="419"/>
      <c r="G1108" s="419"/>
      <c r="H1108" s="391"/>
      <c r="I1108" s="391"/>
      <c r="J1108" s="310"/>
    </row>
    <row r="1109" spans="1:10" ht="50.25" customHeight="1" x14ac:dyDescent="0.2">
      <c r="A1109" s="391"/>
      <c r="B1109" s="419"/>
      <c r="C1109" s="419"/>
      <c r="D1109" s="419"/>
      <c r="E1109" s="419"/>
      <c r="F1109" s="419"/>
      <c r="G1109" s="419"/>
      <c r="H1109" s="391"/>
      <c r="I1109" s="391"/>
      <c r="J1109" s="310"/>
    </row>
    <row r="1110" spans="1:10" ht="50.25" customHeight="1" x14ac:dyDescent="0.2">
      <c r="A1110" s="391"/>
      <c r="B1110" s="419"/>
      <c r="C1110" s="419"/>
      <c r="D1110" s="419"/>
      <c r="E1110" s="419"/>
      <c r="F1110" s="419"/>
      <c r="G1110" s="419"/>
      <c r="H1110" s="391"/>
      <c r="I1110" s="391"/>
      <c r="J1110" s="310"/>
    </row>
    <row r="1111" spans="1:10" ht="50.25" customHeight="1" x14ac:dyDescent="0.2">
      <c r="A1111" s="391"/>
      <c r="B1111" s="419"/>
      <c r="C1111" s="419"/>
      <c r="D1111" s="419"/>
      <c r="E1111" s="419"/>
      <c r="F1111" s="419"/>
      <c r="G1111" s="419"/>
      <c r="H1111" s="391"/>
      <c r="I1111" s="391"/>
      <c r="J1111" s="310"/>
    </row>
    <row r="1112" spans="1:10" ht="50.25" customHeight="1" x14ac:dyDescent="0.2">
      <c r="A1112" s="391"/>
      <c r="B1112" s="419"/>
      <c r="C1112" s="419"/>
      <c r="D1112" s="419"/>
      <c r="E1112" s="419"/>
      <c r="F1112" s="419"/>
      <c r="G1112" s="419"/>
      <c r="H1112" s="391"/>
      <c r="I1112" s="391"/>
      <c r="J1112" s="310"/>
    </row>
    <row r="1113" spans="1:10" ht="50.25" customHeight="1" x14ac:dyDescent="0.2">
      <c r="A1113" s="391"/>
      <c r="B1113" s="419"/>
      <c r="C1113" s="419"/>
      <c r="D1113" s="419"/>
      <c r="E1113" s="419"/>
      <c r="F1113" s="419"/>
      <c r="G1113" s="419"/>
      <c r="H1113" s="391"/>
      <c r="I1113" s="391"/>
      <c r="J1113" s="310"/>
    </row>
    <row r="1114" spans="1:10" ht="50.25" customHeight="1" x14ac:dyDescent="0.2">
      <c r="A1114" s="391"/>
      <c r="B1114" s="419"/>
      <c r="C1114" s="419"/>
      <c r="D1114" s="419"/>
      <c r="E1114" s="419"/>
      <c r="F1114" s="419"/>
      <c r="G1114" s="419"/>
      <c r="H1114" s="391"/>
      <c r="I1114" s="391"/>
      <c r="J1114" s="310"/>
    </row>
    <row r="1115" spans="1:10" ht="50.25" customHeight="1" x14ac:dyDescent="0.2">
      <c r="A1115" s="391"/>
      <c r="B1115" s="419"/>
      <c r="C1115" s="419"/>
      <c r="D1115" s="419"/>
      <c r="E1115" s="419"/>
      <c r="F1115" s="419"/>
      <c r="G1115" s="419"/>
      <c r="H1115" s="391"/>
      <c r="I1115" s="391"/>
      <c r="J1115" s="310"/>
    </row>
    <row r="1116" spans="1:10" ht="50.25" customHeight="1" x14ac:dyDescent="0.2">
      <c r="A1116" s="391"/>
      <c r="B1116" s="419"/>
      <c r="C1116" s="419"/>
      <c r="D1116" s="419"/>
      <c r="E1116" s="419"/>
      <c r="F1116" s="419"/>
      <c r="G1116" s="419"/>
      <c r="H1116" s="391"/>
      <c r="I1116" s="391"/>
      <c r="J1116" s="310"/>
    </row>
    <row r="1117" spans="1:10" ht="50.25" customHeight="1" x14ac:dyDescent="0.2">
      <c r="A1117" s="391"/>
      <c r="B1117" s="419"/>
      <c r="C1117" s="419"/>
      <c r="D1117" s="419"/>
      <c r="E1117" s="419"/>
      <c r="F1117" s="419"/>
      <c r="G1117" s="419"/>
      <c r="H1117" s="391"/>
      <c r="I1117" s="391"/>
      <c r="J1117" s="310"/>
    </row>
    <row r="1118" spans="1:10" ht="50.25" customHeight="1" x14ac:dyDescent="0.2">
      <c r="A1118" s="391"/>
      <c r="B1118" s="419"/>
      <c r="C1118" s="419"/>
      <c r="D1118" s="419"/>
      <c r="E1118" s="419"/>
      <c r="F1118" s="419"/>
      <c r="G1118" s="419"/>
      <c r="H1118" s="391"/>
      <c r="I1118" s="391"/>
      <c r="J1118" s="310"/>
    </row>
    <row r="1119" spans="1:10" ht="50.25" customHeight="1" x14ac:dyDescent="0.2">
      <c r="A1119" s="391"/>
      <c r="B1119" s="419"/>
      <c r="C1119" s="419"/>
      <c r="D1119" s="419"/>
      <c r="E1119" s="419"/>
      <c r="F1119" s="419"/>
      <c r="G1119" s="419"/>
      <c r="H1119" s="391"/>
      <c r="I1119" s="391"/>
      <c r="J1119" s="310"/>
    </row>
    <row r="1120" spans="1:10" ht="50.25" customHeight="1" x14ac:dyDescent="0.2">
      <c r="A1120" s="391"/>
      <c r="B1120" s="419"/>
      <c r="C1120" s="419"/>
      <c r="D1120" s="419"/>
      <c r="E1120" s="419"/>
      <c r="F1120" s="419"/>
      <c r="G1120" s="419"/>
      <c r="H1120" s="391"/>
      <c r="I1120" s="391"/>
      <c r="J1120" s="310"/>
    </row>
    <row r="1121" spans="1:10" ht="50.25" customHeight="1" x14ac:dyDescent="0.2">
      <c r="A1121" s="391"/>
      <c r="B1121" s="419"/>
      <c r="C1121" s="419"/>
      <c r="D1121" s="419"/>
      <c r="E1121" s="419"/>
      <c r="F1121" s="419"/>
      <c r="G1121" s="419"/>
      <c r="H1121" s="391"/>
      <c r="I1121" s="391"/>
      <c r="J1121" s="310"/>
    </row>
    <row r="1122" spans="1:10" ht="50.25" customHeight="1" x14ac:dyDescent="0.2">
      <c r="A1122" s="391"/>
      <c r="B1122" s="419"/>
      <c r="C1122" s="419"/>
      <c r="D1122" s="419"/>
      <c r="E1122" s="419"/>
      <c r="F1122" s="419"/>
      <c r="G1122" s="419"/>
      <c r="H1122" s="391"/>
      <c r="I1122" s="391"/>
      <c r="J1122" s="310"/>
    </row>
    <row r="1123" spans="1:10" ht="50.25" customHeight="1" x14ac:dyDescent="0.2">
      <c r="A1123" s="391"/>
      <c r="B1123" s="419"/>
      <c r="C1123" s="419"/>
      <c r="D1123" s="419"/>
      <c r="E1123" s="419"/>
      <c r="F1123" s="419"/>
      <c r="G1123" s="419"/>
      <c r="H1123" s="391"/>
      <c r="I1123" s="391"/>
      <c r="J1123" s="310"/>
    </row>
    <row r="1124" spans="1:10" ht="50.25" customHeight="1" x14ac:dyDescent="0.2">
      <c r="A1124" s="391"/>
      <c r="B1124" s="419"/>
      <c r="C1124" s="419"/>
      <c r="D1124" s="419"/>
      <c r="E1124" s="419"/>
      <c r="F1124" s="419"/>
      <c r="G1124" s="419"/>
      <c r="H1124" s="391"/>
      <c r="I1124" s="391"/>
      <c r="J1124" s="310"/>
    </row>
    <row r="1125" spans="1:10" ht="50.25" customHeight="1" x14ac:dyDescent="0.2">
      <c r="A1125" s="391"/>
      <c r="B1125" s="419"/>
      <c r="C1125" s="419"/>
      <c r="D1125" s="419"/>
      <c r="E1125" s="419"/>
      <c r="F1125" s="419"/>
      <c r="G1125" s="419"/>
      <c r="H1125" s="391"/>
      <c r="I1125" s="391"/>
      <c r="J1125" s="310"/>
    </row>
    <row r="1126" spans="1:10" ht="50.25" customHeight="1" x14ac:dyDescent="0.2">
      <c r="A1126" s="391"/>
      <c r="B1126" s="419"/>
      <c r="C1126" s="419"/>
      <c r="D1126" s="419"/>
      <c r="E1126" s="419"/>
      <c r="F1126" s="419"/>
      <c r="G1126" s="419"/>
      <c r="H1126" s="391"/>
      <c r="I1126" s="391"/>
      <c r="J1126" s="310"/>
    </row>
    <row r="1127" spans="1:10" ht="50.25" customHeight="1" x14ac:dyDescent="0.2">
      <c r="A1127" s="391"/>
      <c r="B1127" s="419"/>
      <c r="C1127" s="419"/>
      <c r="D1127" s="419"/>
      <c r="E1127" s="419"/>
      <c r="F1127" s="419"/>
      <c r="G1127" s="419"/>
      <c r="H1127" s="391"/>
      <c r="I1127" s="391"/>
      <c r="J1127" s="310"/>
    </row>
    <row r="1128" spans="1:10" ht="50.25" customHeight="1" x14ac:dyDescent="0.2">
      <c r="A1128" s="391"/>
      <c r="B1128" s="419"/>
      <c r="C1128" s="419"/>
      <c r="D1128" s="419"/>
      <c r="E1128" s="419"/>
      <c r="F1128" s="419"/>
      <c r="G1128" s="419"/>
      <c r="H1128" s="391"/>
      <c r="I1128" s="391"/>
      <c r="J1128" s="310"/>
    </row>
    <row r="1129" spans="1:10" ht="50.25" customHeight="1" x14ac:dyDescent="0.2">
      <c r="A1129" s="391"/>
      <c r="B1129" s="419"/>
      <c r="C1129" s="419"/>
      <c r="D1129" s="419"/>
      <c r="E1129" s="419"/>
      <c r="F1129" s="419"/>
      <c r="G1129" s="419"/>
      <c r="H1129" s="391"/>
      <c r="I1129" s="391"/>
      <c r="J1129" s="310"/>
    </row>
    <row r="1130" spans="1:10" ht="50.25" customHeight="1" x14ac:dyDescent="0.2">
      <c r="A1130" s="391"/>
      <c r="B1130" s="419"/>
      <c r="C1130" s="419"/>
      <c r="D1130" s="419"/>
      <c r="E1130" s="419"/>
      <c r="F1130" s="419"/>
      <c r="G1130" s="419"/>
      <c r="H1130" s="391"/>
      <c r="I1130" s="391"/>
      <c r="J1130" s="310"/>
    </row>
    <row r="1131" spans="1:10" ht="50.25" customHeight="1" x14ac:dyDescent="0.2">
      <c r="A1131" s="391"/>
      <c r="B1131" s="419"/>
      <c r="C1131" s="419"/>
      <c r="D1131" s="419"/>
      <c r="E1131" s="419"/>
      <c r="F1131" s="419"/>
      <c r="G1131" s="419"/>
      <c r="H1131" s="391"/>
      <c r="I1131" s="391"/>
      <c r="J1131" s="310"/>
    </row>
    <row r="1132" spans="1:10" ht="50.25" customHeight="1" x14ac:dyDescent="0.2">
      <c r="A1132" s="391"/>
      <c r="B1132" s="419"/>
      <c r="C1132" s="419"/>
      <c r="D1132" s="419"/>
      <c r="E1132" s="419"/>
      <c r="F1132" s="419"/>
      <c r="G1132" s="419"/>
      <c r="H1132" s="391"/>
      <c r="I1132" s="391"/>
      <c r="J1132" s="310"/>
    </row>
    <row r="1133" spans="1:10" ht="50.25" customHeight="1" x14ac:dyDescent="0.2">
      <c r="A1133" s="391"/>
      <c r="B1133" s="419"/>
      <c r="C1133" s="419"/>
      <c r="D1133" s="419"/>
      <c r="E1133" s="419"/>
      <c r="F1133" s="419"/>
      <c r="G1133" s="419"/>
      <c r="H1133" s="391"/>
      <c r="I1133" s="391"/>
      <c r="J1133" s="310"/>
    </row>
    <row r="1134" spans="1:10" ht="50.25" customHeight="1" x14ac:dyDescent="0.2">
      <c r="A1134" s="391"/>
      <c r="B1134" s="419"/>
      <c r="C1134" s="419"/>
      <c r="D1134" s="419"/>
      <c r="E1134" s="419"/>
      <c r="F1134" s="419"/>
      <c r="G1134" s="419"/>
      <c r="H1134" s="391"/>
      <c r="I1134" s="391"/>
      <c r="J1134" s="310"/>
    </row>
    <row r="1135" spans="1:10" ht="50.25" customHeight="1" x14ac:dyDescent="0.2">
      <c r="A1135" s="391"/>
      <c r="B1135" s="419"/>
      <c r="C1135" s="419"/>
      <c r="D1135" s="419"/>
      <c r="E1135" s="419"/>
      <c r="F1135" s="419"/>
      <c r="G1135" s="419"/>
      <c r="H1135" s="391"/>
      <c r="I1135" s="391"/>
      <c r="J1135" s="310"/>
    </row>
    <row r="1136" spans="1:10" ht="50.25" customHeight="1" x14ac:dyDescent="0.2">
      <c r="A1136" s="391"/>
      <c r="B1136" s="419"/>
      <c r="C1136" s="419"/>
      <c r="D1136" s="419"/>
      <c r="E1136" s="419"/>
      <c r="F1136" s="419"/>
      <c r="G1136" s="419"/>
      <c r="H1136" s="391"/>
      <c r="I1136" s="391"/>
      <c r="J1136" s="310"/>
    </row>
    <row r="1137" spans="1:10" ht="50.25" customHeight="1" x14ac:dyDescent="0.2">
      <c r="A1137" s="391"/>
      <c r="B1137" s="419"/>
      <c r="C1137" s="419"/>
      <c r="D1137" s="419"/>
      <c r="E1137" s="419"/>
      <c r="F1137" s="419"/>
      <c r="G1137" s="419"/>
      <c r="H1137" s="391"/>
      <c r="I1137" s="391"/>
      <c r="J1137" s="310"/>
    </row>
    <row r="1138" spans="1:10" ht="50.25" customHeight="1" x14ac:dyDescent="0.2">
      <c r="A1138" s="391"/>
      <c r="B1138" s="419"/>
      <c r="C1138" s="419"/>
      <c r="D1138" s="419"/>
      <c r="E1138" s="419"/>
      <c r="F1138" s="419"/>
      <c r="G1138" s="419"/>
      <c r="H1138" s="391"/>
      <c r="I1138" s="391"/>
      <c r="J1138" s="310"/>
    </row>
    <row r="1139" spans="1:10" ht="50.25" customHeight="1" x14ac:dyDescent="0.2">
      <c r="A1139" s="391"/>
      <c r="B1139" s="419"/>
      <c r="C1139" s="419"/>
      <c r="D1139" s="419"/>
      <c r="E1139" s="419"/>
      <c r="F1139" s="419"/>
      <c r="G1139" s="419"/>
      <c r="H1139" s="391"/>
      <c r="I1139" s="391"/>
      <c r="J1139" s="310"/>
    </row>
    <row r="1140" spans="1:10" ht="50.25" customHeight="1" x14ac:dyDescent="0.2">
      <c r="A1140" s="391"/>
      <c r="B1140" s="419"/>
      <c r="C1140" s="419"/>
      <c r="D1140" s="419"/>
      <c r="E1140" s="419"/>
      <c r="F1140" s="419"/>
      <c r="G1140" s="419"/>
      <c r="H1140" s="391"/>
      <c r="I1140" s="391"/>
      <c r="J1140" s="310"/>
    </row>
    <row r="1141" spans="1:10" ht="50.25" customHeight="1" x14ac:dyDescent="0.2">
      <c r="A1141" s="391"/>
      <c r="B1141" s="419"/>
      <c r="C1141" s="419"/>
      <c r="D1141" s="419"/>
      <c r="E1141" s="419"/>
      <c r="F1141" s="419"/>
      <c r="G1141" s="419"/>
      <c r="H1141" s="391"/>
      <c r="I1141" s="391"/>
      <c r="J1141" s="310"/>
    </row>
    <row r="1142" spans="1:10" ht="50.25" customHeight="1" x14ac:dyDescent="0.2">
      <c r="A1142" s="391"/>
      <c r="B1142" s="419"/>
      <c r="C1142" s="419"/>
      <c r="D1142" s="419"/>
      <c r="E1142" s="419"/>
      <c r="F1142" s="419"/>
      <c r="G1142" s="419"/>
      <c r="H1142" s="391"/>
      <c r="I1142" s="391"/>
      <c r="J1142" s="310"/>
    </row>
    <row r="1143" spans="1:10" ht="50.25" customHeight="1" x14ac:dyDescent="0.2">
      <c r="A1143" s="391"/>
      <c r="B1143" s="419"/>
      <c r="C1143" s="419"/>
      <c r="D1143" s="419"/>
      <c r="E1143" s="419"/>
      <c r="F1143" s="419"/>
      <c r="G1143" s="419"/>
      <c r="H1143" s="391"/>
      <c r="I1143" s="391"/>
      <c r="J1143" s="310"/>
    </row>
    <row r="1144" spans="1:10" ht="50.25" customHeight="1" x14ac:dyDescent="0.2">
      <c r="A1144" s="391"/>
      <c r="B1144" s="419"/>
      <c r="C1144" s="419"/>
      <c r="D1144" s="419"/>
      <c r="E1144" s="419"/>
      <c r="F1144" s="419"/>
      <c r="G1144" s="419"/>
      <c r="H1144" s="391"/>
      <c r="I1144" s="391"/>
      <c r="J1144" s="310"/>
    </row>
    <row r="1145" spans="1:10" ht="50.25" customHeight="1" x14ac:dyDescent="0.2">
      <c r="A1145" s="391"/>
      <c r="B1145" s="419"/>
      <c r="C1145" s="419"/>
      <c r="D1145" s="419"/>
      <c r="E1145" s="419"/>
      <c r="F1145" s="419"/>
      <c r="G1145" s="419"/>
      <c r="H1145" s="391"/>
      <c r="I1145" s="391"/>
      <c r="J1145" s="310"/>
    </row>
    <row r="1146" spans="1:10" ht="50.25" customHeight="1" x14ac:dyDescent="0.2">
      <c r="A1146" s="391"/>
      <c r="B1146" s="419"/>
      <c r="C1146" s="419"/>
      <c r="D1146" s="419"/>
      <c r="E1146" s="419"/>
      <c r="F1146" s="419"/>
      <c r="G1146" s="419"/>
      <c r="H1146" s="391"/>
      <c r="I1146" s="391"/>
      <c r="J1146" s="310"/>
    </row>
    <row r="1147" spans="1:10" ht="50.25" customHeight="1" x14ac:dyDescent="0.2">
      <c r="A1147" s="391"/>
      <c r="B1147" s="419"/>
      <c r="C1147" s="419"/>
      <c r="D1147" s="419"/>
      <c r="E1147" s="419"/>
      <c r="F1147" s="419"/>
      <c r="G1147" s="419"/>
      <c r="H1147" s="391"/>
      <c r="I1147" s="391"/>
      <c r="J1147" s="310"/>
    </row>
    <row r="1148" spans="1:10" ht="50.25" customHeight="1" x14ac:dyDescent="0.2">
      <c r="A1148" s="391"/>
      <c r="B1148" s="419"/>
      <c r="C1148" s="419"/>
      <c r="D1148" s="419"/>
      <c r="E1148" s="419"/>
      <c r="F1148" s="419"/>
      <c r="G1148" s="419"/>
      <c r="H1148" s="391"/>
      <c r="I1148" s="391"/>
      <c r="J1148" s="310"/>
    </row>
    <row r="1149" spans="1:10" ht="50.25" customHeight="1" x14ac:dyDescent="0.2">
      <c r="A1149" s="391"/>
      <c r="B1149" s="419"/>
      <c r="C1149" s="419"/>
      <c r="D1149" s="419"/>
      <c r="E1149" s="419"/>
      <c r="F1149" s="419"/>
      <c r="G1149" s="419"/>
      <c r="H1149" s="391"/>
      <c r="I1149" s="391"/>
      <c r="J1149" s="310"/>
    </row>
    <row r="1150" spans="1:10" ht="50.25" customHeight="1" x14ac:dyDescent="0.2">
      <c r="A1150" s="391"/>
      <c r="B1150" s="419"/>
      <c r="C1150" s="419"/>
      <c r="D1150" s="419"/>
      <c r="E1150" s="419"/>
      <c r="F1150" s="419"/>
      <c r="G1150" s="419"/>
      <c r="H1150" s="391"/>
      <c r="I1150" s="391"/>
      <c r="J1150" s="310"/>
    </row>
    <row r="1151" spans="1:10" ht="50.25" customHeight="1" x14ac:dyDescent="0.2">
      <c r="A1151" s="391"/>
      <c r="B1151" s="419"/>
      <c r="C1151" s="419"/>
      <c r="D1151" s="419"/>
      <c r="E1151" s="419"/>
      <c r="F1151" s="419"/>
      <c r="G1151" s="419"/>
      <c r="H1151" s="391"/>
      <c r="I1151" s="391"/>
      <c r="J1151" s="310"/>
    </row>
    <row r="1152" spans="1:10" ht="50.25" customHeight="1" x14ac:dyDescent="0.2">
      <c r="A1152" s="391"/>
      <c r="B1152" s="419"/>
      <c r="C1152" s="419"/>
      <c r="D1152" s="419"/>
      <c r="E1152" s="419"/>
      <c r="F1152" s="419"/>
      <c r="G1152" s="419"/>
      <c r="H1152" s="391"/>
      <c r="I1152" s="391"/>
      <c r="J1152" s="310"/>
    </row>
    <row r="1153" spans="1:10" ht="50.25" customHeight="1" x14ac:dyDescent="0.2">
      <c r="A1153" s="391"/>
      <c r="B1153" s="419"/>
      <c r="C1153" s="419"/>
      <c r="D1153" s="419"/>
      <c r="E1153" s="419"/>
      <c r="F1153" s="419"/>
      <c r="G1153" s="419"/>
      <c r="H1153" s="391"/>
      <c r="I1153" s="391"/>
      <c r="J1153" s="310"/>
    </row>
    <row r="1154" spans="1:10" ht="50.25" customHeight="1" x14ac:dyDescent="0.2">
      <c r="A1154" s="391"/>
      <c r="B1154" s="419"/>
      <c r="C1154" s="419"/>
      <c r="D1154" s="419"/>
      <c r="E1154" s="419"/>
      <c r="F1154" s="419"/>
      <c r="G1154" s="419"/>
      <c r="H1154" s="391"/>
      <c r="I1154" s="391"/>
      <c r="J1154" s="310"/>
    </row>
    <row r="1155" spans="1:10" ht="50.25" customHeight="1" x14ac:dyDescent="0.2">
      <c r="A1155" s="391"/>
      <c r="B1155" s="419"/>
      <c r="C1155" s="419"/>
      <c r="D1155" s="419"/>
      <c r="E1155" s="419"/>
      <c r="F1155" s="419"/>
      <c r="G1155" s="419"/>
      <c r="H1155" s="391"/>
      <c r="I1155" s="391"/>
      <c r="J1155" s="310"/>
    </row>
    <row r="1156" spans="1:10" ht="50.25" customHeight="1" x14ac:dyDescent="0.2">
      <c r="A1156" s="391"/>
      <c r="B1156" s="419"/>
      <c r="C1156" s="419"/>
      <c r="D1156" s="419"/>
      <c r="E1156" s="419"/>
      <c r="F1156" s="419"/>
      <c r="G1156" s="419"/>
      <c r="H1156" s="391"/>
      <c r="I1156" s="391"/>
      <c r="J1156" s="310"/>
    </row>
    <row r="1157" spans="1:10" ht="50.25" customHeight="1" x14ac:dyDescent="0.2">
      <c r="A1157" s="391"/>
      <c r="B1157" s="419"/>
      <c r="C1157" s="419"/>
      <c r="D1157" s="419"/>
      <c r="E1157" s="419"/>
      <c r="F1157" s="419"/>
      <c r="G1157" s="419"/>
      <c r="H1157" s="391"/>
      <c r="I1157" s="391"/>
      <c r="J1157" s="310"/>
    </row>
    <row r="1158" spans="1:10" ht="50.25" customHeight="1" x14ac:dyDescent="0.2">
      <c r="A1158" s="391"/>
      <c r="B1158" s="419"/>
      <c r="C1158" s="419"/>
      <c r="D1158" s="419"/>
      <c r="E1158" s="419"/>
      <c r="F1158" s="419"/>
      <c r="G1158" s="419"/>
      <c r="H1158" s="391"/>
      <c r="I1158" s="391"/>
      <c r="J1158" s="310"/>
    </row>
    <row r="1159" spans="1:10" ht="50.25" customHeight="1" x14ac:dyDescent="0.2">
      <c r="A1159" s="391"/>
      <c r="B1159" s="419"/>
      <c r="C1159" s="419"/>
      <c r="D1159" s="419"/>
      <c r="E1159" s="419"/>
      <c r="F1159" s="419"/>
      <c r="G1159" s="419"/>
      <c r="H1159" s="391"/>
      <c r="I1159" s="391"/>
      <c r="J1159" s="310"/>
    </row>
    <row r="1160" spans="1:10" ht="50.25" customHeight="1" x14ac:dyDescent="0.2">
      <c r="A1160" s="391"/>
      <c r="B1160" s="419"/>
      <c r="C1160" s="419"/>
      <c r="D1160" s="419"/>
      <c r="E1160" s="419"/>
      <c r="F1160" s="419"/>
      <c r="G1160" s="419"/>
      <c r="H1160" s="391"/>
      <c r="I1160" s="391"/>
      <c r="J1160" s="310"/>
    </row>
    <row r="1161" spans="1:10" ht="50.25" customHeight="1" x14ac:dyDescent="0.2">
      <c r="A1161" s="391"/>
      <c r="B1161" s="419"/>
      <c r="C1161" s="419"/>
      <c r="D1161" s="419"/>
      <c r="E1161" s="419"/>
      <c r="F1161" s="419"/>
      <c r="G1161" s="419"/>
      <c r="H1161" s="391"/>
      <c r="I1161" s="391"/>
      <c r="J1161" s="310"/>
    </row>
    <row r="1162" spans="1:10" ht="50.25" customHeight="1" x14ac:dyDescent="0.2">
      <c r="A1162" s="391"/>
      <c r="B1162" s="419"/>
      <c r="C1162" s="419"/>
      <c r="D1162" s="419"/>
      <c r="E1162" s="419"/>
      <c r="F1162" s="419"/>
      <c r="G1162" s="419"/>
      <c r="H1162" s="391"/>
      <c r="I1162" s="391"/>
      <c r="J1162" s="310"/>
    </row>
    <row r="1163" spans="1:10" ht="50.25" customHeight="1" x14ac:dyDescent="0.2">
      <c r="A1163" s="391"/>
      <c r="B1163" s="419"/>
      <c r="C1163" s="419"/>
      <c r="D1163" s="419"/>
      <c r="E1163" s="419"/>
      <c r="F1163" s="419"/>
      <c r="G1163" s="419"/>
      <c r="H1163" s="391"/>
      <c r="I1163" s="391"/>
      <c r="J1163" s="310"/>
    </row>
    <row r="1164" spans="1:10" ht="50.25" customHeight="1" x14ac:dyDescent="0.2">
      <c r="A1164" s="391"/>
      <c r="B1164" s="419"/>
      <c r="C1164" s="419"/>
      <c r="D1164" s="419"/>
      <c r="E1164" s="419"/>
      <c r="F1164" s="419"/>
      <c r="G1164" s="419"/>
      <c r="H1164" s="391"/>
      <c r="I1164" s="391"/>
      <c r="J1164" s="310"/>
    </row>
    <row r="1165" spans="1:10" ht="50.25" customHeight="1" x14ac:dyDescent="0.2">
      <c r="A1165" s="391"/>
      <c r="B1165" s="419"/>
      <c r="C1165" s="419"/>
      <c r="D1165" s="419"/>
      <c r="E1165" s="419"/>
      <c r="F1165" s="419"/>
      <c r="G1165" s="419"/>
      <c r="H1165" s="391"/>
      <c r="I1165" s="391"/>
      <c r="J1165" s="310"/>
    </row>
    <row r="1166" spans="1:10" ht="50.25" customHeight="1" x14ac:dyDescent="0.2">
      <c r="A1166" s="391"/>
      <c r="B1166" s="419"/>
      <c r="C1166" s="419"/>
      <c r="D1166" s="419"/>
      <c r="E1166" s="419"/>
      <c r="F1166" s="419"/>
      <c r="G1166" s="419"/>
      <c r="H1166" s="391"/>
      <c r="I1166" s="391"/>
      <c r="J1166" s="310"/>
    </row>
    <row r="1167" spans="1:10" ht="50.25" customHeight="1" x14ac:dyDescent="0.2">
      <c r="A1167" s="391"/>
      <c r="B1167" s="419"/>
      <c r="C1167" s="419"/>
      <c r="D1167" s="419"/>
      <c r="E1167" s="419"/>
      <c r="F1167" s="419"/>
      <c r="G1167" s="419"/>
      <c r="H1167" s="391"/>
      <c r="I1167" s="391"/>
      <c r="J1167" s="310"/>
    </row>
    <row r="1168" spans="1:10" ht="50.25" customHeight="1" x14ac:dyDescent="0.2">
      <c r="A1168" s="391"/>
      <c r="B1168" s="419"/>
      <c r="C1168" s="419"/>
      <c r="D1168" s="419"/>
      <c r="E1168" s="419"/>
      <c r="F1168" s="419"/>
      <c r="G1168" s="419"/>
      <c r="H1168" s="391"/>
      <c r="I1168" s="391"/>
      <c r="J1168" s="310"/>
    </row>
    <row r="1169" spans="1:10" ht="50.25" customHeight="1" x14ac:dyDescent="0.2">
      <c r="A1169" s="391"/>
      <c r="B1169" s="419"/>
      <c r="C1169" s="419"/>
      <c r="D1169" s="419"/>
      <c r="E1169" s="419"/>
      <c r="F1169" s="419"/>
      <c r="G1169" s="419"/>
      <c r="H1169" s="391"/>
      <c r="I1169" s="391"/>
      <c r="J1169" s="310"/>
    </row>
    <row r="1170" spans="1:10" ht="50.25" customHeight="1" x14ac:dyDescent="0.2">
      <c r="A1170" s="391"/>
      <c r="B1170" s="419"/>
      <c r="C1170" s="419"/>
      <c r="D1170" s="419"/>
      <c r="E1170" s="419"/>
      <c r="F1170" s="419"/>
      <c r="G1170" s="419"/>
      <c r="H1170" s="391"/>
      <c r="I1170" s="391"/>
      <c r="J1170" s="310"/>
    </row>
    <row r="1171" spans="1:10" ht="50.25" customHeight="1" x14ac:dyDescent="0.2">
      <c r="A1171" s="391"/>
      <c r="B1171" s="419"/>
      <c r="C1171" s="419"/>
      <c r="D1171" s="419"/>
      <c r="E1171" s="419"/>
      <c r="F1171" s="419"/>
      <c r="G1171" s="419"/>
      <c r="H1171" s="391"/>
      <c r="I1171" s="391"/>
      <c r="J1171" s="310"/>
    </row>
    <row r="1172" spans="1:10" ht="50.25" customHeight="1" x14ac:dyDescent="0.2">
      <c r="A1172" s="391"/>
      <c r="B1172" s="419"/>
      <c r="C1172" s="419"/>
      <c r="D1172" s="419"/>
      <c r="E1172" s="419"/>
      <c r="F1172" s="419"/>
      <c r="G1172" s="419"/>
      <c r="H1172" s="391"/>
      <c r="I1172" s="391"/>
      <c r="J1172" s="310"/>
    </row>
    <row r="1173" spans="1:10" ht="50.25" customHeight="1" x14ac:dyDescent="0.2">
      <c r="A1173" s="391"/>
      <c r="B1173" s="419"/>
      <c r="C1173" s="419"/>
      <c r="D1173" s="419"/>
      <c r="E1173" s="419"/>
      <c r="F1173" s="419"/>
      <c r="G1173" s="419"/>
      <c r="H1173" s="391"/>
      <c r="I1173" s="391"/>
      <c r="J1173" s="310"/>
    </row>
    <row r="1174" spans="1:10" ht="50.25" customHeight="1" x14ac:dyDescent="0.2">
      <c r="A1174" s="391"/>
      <c r="B1174" s="419"/>
      <c r="C1174" s="419"/>
      <c r="D1174" s="419"/>
      <c r="E1174" s="419"/>
      <c r="F1174" s="419"/>
      <c r="G1174" s="419"/>
      <c r="H1174" s="391"/>
      <c r="I1174" s="391"/>
      <c r="J1174" s="310"/>
    </row>
    <row r="1175" spans="1:10" ht="50.25" customHeight="1" x14ac:dyDescent="0.2">
      <c r="A1175" s="391"/>
      <c r="B1175" s="419"/>
      <c r="C1175" s="419"/>
      <c r="D1175" s="419"/>
      <c r="E1175" s="419"/>
      <c r="F1175" s="419"/>
      <c r="G1175" s="419"/>
      <c r="H1175" s="391"/>
      <c r="I1175" s="391"/>
      <c r="J1175" s="310"/>
    </row>
    <row r="1176" spans="1:10" ht="50.25" customHeight="1" x14ac:dyDescent="0.2">
      <c r="A1176" s="391"/>
      <c r="B1176" s="419"/>
      <c r="C1176" s="419"/>
      <c r="D1176" s="419"/>
      <c r="E1176" s="419"/>
      <c r="F1176" s="419"/>
      <c r="G1176" s="419"/>
      <c r="H1176" s="391"/>
      <c r="I1176" s="391"/>
      <c r="J1176" s="310"/>
    </row>
    <row r="1177" spans="1:10" ht="50.25" customHeight="1" x14ac:dyDescent="0.2">
      <c r="A1177" s="391"/>
      <c r="B1177" s="419"/>
      <c r="C1177" s="419"/>
      <c r="D1177" s="419"/>
      <c r="E1177" s="419"/>
      <c r="F1177" s="419"/>
      <c r="G1177" s="419"/>
      <c r="H1177" s="391"/>
      <c r="I1177" s="391"/>
      <c r="J1177" s="310"/>
    </row>
    <row r="1178" spans="1:10" ht="50.25" customHeight="1" x14ac:dyDescent="0.2">
      <c r="A1178" s="391"/>
      <c r="B1178" s="419"/>
      <c r="C1178" s="419"/>
      <c r="D1178" s="419"/>
      <c r="E1178" s="419"/>
      <c r="F1178" s="419"/>
      <c r="G1178" s="419"/>
      <c r="H1178" s="391"/>
      <c r="I1178" s="391"/>
      <c r="J1178" s="310"/>
    </row>
    <row r="1179" spans="1:10" ht="50.25" customHeight="1" x14ac:dyDescent="0.2">
      <c r="A1179" s="391"/>
      <c r="B1179" s="419"/>
      <c r="C1179" s="419"/>
      <c r="D1179" s="419"/>
      <c r="E1179" s="419"/>
      <c r="F1179" s="419"/>
      <c r="G1179" s="419"/>
      <c r="H1179" s="391"/>
      <c r="I1179" s="391"/>
      <c r="J1179" s="310"/>
    </row>
    <row r="1180" spans="1:10" ht="50.25" customHeight="1" x14ac:dyDescent="0.2">
      <c r="A1180" s="391"/>
      <c r="B1180" s="419"/>
      <c r="C1180" s="419"/>
      <c r="D1180" s="419"/>
      <c r="E1180" s="419"/>
      <c r="F1180" s="419"/>
      <c r="G1180" s="419"/>
      <c r="H1180" s="391"/>
      <c r="I1180" s="391"/>
      <c r="J1180" s="310"/>
    </row>
    <row r="1181" spans="1:10" ht="50.25" customHeight="1" x14ac:dyDescent="0.2">
      <c r="A1181" s="391"/>
      <c r="B1181" s="419"/>
      <c r="C1181" s="419"/>
      <c r="D1181" s="419"/>
      <c r="E1181" s="419"/>
      <c r="F1181" s="419"/>
      <c r="G1181" s="419"/>
      <c r="H1181" s="391"/>
      <c r="I1181" s="391"/>
      <c r="J1181" s="310"/>
    </row>
    <row r="1182" spans="1:10" ht="50.25" customHeight="1" x14ac:dyDescent="0.2">
      <c r="A1182" s="391"/>
      <c r="B1182" s="419"/>
      <c r="C1182" s="419"/>
      <c r="D1182" s="419"/>
      <c r="E1182" s="419"/>
      <c r="F1182" s="419"/>
      <c r="G1182" s="419"/>
      <c r="H1182" s="391"/>
      <c r="I1182" s="391"/>
      <c r="J1182" s="310"/>
    </row>
    <row r="1183" spans="1:10" ht="50.25" customHeight="1" x14ac:dyDescent="0.2">
      <c r="A1183" s="391"/>
      <c r="B1183" s="419"/>
      <c r="C1183" s="419"/>
      <c r="D1183" s="419"/>
      <c r="E1183" s="419"/>
      <c r="F1183" s="419"/>
      <c r="G1183" s="419"/>
      <c r="H1183" s="391"/>
      <c r="I1183" s="391"/>
      <c r="J1183" s="310"/>
    </row>
    <row r="1184" spans="1:10" ht="50.25" customHeight="1" x14ac:dyDescent="0.2">
      <c r="A1184" s="391"/>
      <c r="B1184" s="419"/>
      <c r="C1184" s="419"/>
      <c r="D1184" s="419"/>
      <c r="E1184" s="419"/>
      <c r="F1184" s="419"/>
      <c r="G1184" s="419"/>
      <c r="H1184" s="391"/>
      <c r="I1184" s="391"/>
      <c r="J1184" s="310"/>
    </row>
    <row r="1185" spans="1:10" ht="50.25" customHeight="1" x14ac:dyDescent="0.2">
      <c r="A1185" s="391"/>
      <c r="B1185" s="419"/>
      <c r="C1185" s="419"/>
      <c r="D1185" s="419"/>
      <c r="E1185" s="419"/>
      <c r="F1185" s="419"/>
      <c r="G1185" s="419"/>
      <c r="H1185" s="391"/>
      <c r="I1185" s="391"/>
      <c r="J1185" s="310"/>
    </row>
    <row r="1186" spans="1:10" ht="50.25" customHeight="1" x14ac:dyDescent="0.2">
      <c r="A1186" s="391"/>
      <c r="B1186" s="419"/>
      <c r="C1186" s="419"/>
      <c r="D1186" s="419"/>
      <c r="E1186" s="419"/>
      <c r="F1186" s="419"/>
      <c r="G1186" s="419"/>
      <c r="H1186" s="391"/>
      <c r="I1186" s="391"/>
      <c r="J1186" s="310"/>
    </row>
    <row r="1187" spans="1:10" ht="50.25" customHeight="1" x14ac:dyDescent="0.2">
      <c r="A1187" s="391"/>
      <c r="B1187" s="419"/>
      <c r="C1187" s="419"/>
      <c r="D1187" s="419"/>
      <c r="E1187" s="419"/>
      <c r="F1187" s="419"/>
      <c r="G1187" s="419"/>
      <c r="H1187" s="391"/>
      <c r="I1187" s="391"/>
      <c r="J1187" s="310"/>
    </row>
    <row r="1188" spans="1:10" ht="50.25" customHeight="1" x14ac:dyDescent="0.2">
      <c r="A1188" s="391"/>
      <c r="B1188" s="419"/>
      <c r="C1188" s="419"/>
      <c r="D1188" s="419"/>
      <c r="E1188" s="419"/>
      <c r="F1188" s="419"/>
      <c r="G1188" s="419"/>
      <c r="H1188" s="391"/>
      <c r="I1188" s="391"/>
      <c r="J1188" s="310"/>
    </row>
    <row r="1189" spans="1:10" ht="50.25" customHeight="1" x14ac:dyDescent="0.2">
      <c r="A1189" s="391"/>
      <c r="B1189" s="419"/>
      <c r="C1189" s="419"/>
      <c r="D1189" s="419"/>
      <c r="E1189" s="419"/>
      <c r="F1189" s="419"/>
      <c r="G1189" s="419"/>
      <c r="H1189" s="391"/>
      <c r="I1189" s="391"/>
      <c r="J1189" s="310"/>
    </row>
    <row r="1190" spans="1:10" ht="50.25" customHeight="1" x14ac:dyDescent="0.2">
      <c r="A1190" s="391"/>
      <c r="B1190" s="419"/>
      <c r="C1190" s="419"/>
      <c r="D1190" s="419"/>
      <c r="E1190" s="419"/>
      <c r="F1190" s="419"/>
      <c r="G1190" s="419"/>
      <c r="H1190" s="391"/>
      <c r="I1190" s="391"/>
      <c r="J1190" s="310"/>
    </row>
    <row r="1191" spans="1:10" ht="50.25" customHeight="1" x14ac:dyDescent="0.2">
      <c r="A1191" s="391"/>
      <c r="B1191" s="419"/>
      <c r="C1191" s="419"/>
      <c r="D1191" s="419"/>
      <c r="E1191" s="419"/>
      <c r="F1191" s="419"/>
      <c r="G1191" s="419"/>
      <c r="H1191" s="391"/>
      <c r="I1191" s="391"/>
      <c r="J1191" s="310"/>
    </row>
    <row r="1192" spans="1:10" ht="50.25" customHeight="1" x14ac:dyDescent="0.2">
      <c r="A1192" s="391"/>
      <c r="B1192" s="419"/>
      <c r="C1192" s="419"/>
      <c r="D1192" s="419"/>
      <c r="E1192" s="419"/>
      <c r="F1192" s="419"/>
      <c r="G1192" s="419"/>
      <c r="H1192" s="391"/>
      <c r="I1192" s="391"/>
      <c r="J1192" s="310"/>
    </row>
    <row r="1193" spans="1:10" ht="50.25" customHeight="1" x14ac:dyDescent="0.2">
      <c r="A1193" s="391"/>
      <c r="B1193" s="419"/>
      <c r="C1193" s="419"/>
      <c r="D1193" s="419"/>
      <c r="E1193" s="419"/>
      <c r="F1193" s="419"/>
      <c r="G1193" s="419"/>
      <c r="H1193" s="391"/>
      <c r="I1193" s="391"/>
      <c r="J1193" s="310"/>
    </row>
    <row r="1194" spans="1:10" ht="50.25" customHeight="1" x14ac:dyDescent="0.2">
      <c r="A1194" s="391"/>
      <c r="B1194" s="419"/>
      <c r="C1194" s="419"/>
      <c r="D1194" s="419"/>
      <c r="E1194" s="419"/>
      <c r="F1194" s="419"/>
      <c r="G1194" s="419"/>
      <c r="H1194" s="391"/>
      <c r="I1194" s="391"/>
      <c r="J1194" s="310"/>
    </row>
    <row r="1195" spans="1:10" ht="50.25" customHeight="1" x14ac:dyDescent="0.2">
      <c r="A1195" s="391"/>
      <c r="B1195" s="419"/>
      <c r="C1195" s="419"/>
      <c r="D1195" s="419"/>
      <c r="E1195" s="419"/>
      <c r="F1195" s="419"/>
      <c r="G1195" s="419"/>
      <c r="H1195" s="391"/>
      <c r="I1195" s="391"/>
      <c r="J1195" s="310"/>
    </row>
    <row r="1196" spans="1:10" ht="50.25" customHeight="1" x14ac:dyDescent="0.2">
      <c r="A1196" s="391"/>
      <c r="B1196" s="419"/>
      <c r="C1196" s="419"/>
      <c r="D1196" s="419"/>
      <c r="E1196" s="419"/>
      <c r="F1196" s="419"/>
      <c r="G1196" s="419"/>
      <c r="H1196" s="391"/>
      <c r="I1196" s="391"/>
      <c r="J1196" s="310"/>
    </row>
    <row r="1197" spans="1:10" ht="50.25" customHeight="1" x14ac:dyDescent="0.2">
      <c r="A1197" s="391"/>
      <c r="B1197" s="419"/>
      <c r="C1197" s="419"/>
      <c r="D1197" s="419"/>
      <c r="E1197" s="419"/>
      <c r="F1197" s="419"/>
      <c r="G1197" s="419"/>
      <c r="H1197" s="391"/>
      <c r="I1197" s="391"/>
      <c r="J1197" s="310"/>
    </row>
    <row r="1198" spans="1:10" ht="50.25" customHeight="1" x14ac:dyDescent="0.2">
      <c r="A1198" s="391"/>
      <c r="B1198" s="419"/>
      <c r="C1198" s="419"/>
      <c r="D1198" s="419"/>
      <c r="E1198" s="419"/>
      <c r="F1198" s="419"/>
      <c r="G1198" s="419"/>
      <c r="H1198" s="391"/>
      <c r="I1198" s="391"/>
      <c r="J1198" s="310"/>
    </row>
    <row r="1199" spans="1:10" ht="50.25" customHeight="1" x14ac:dyDescent="0.2">
      <c r="A1199" s="391"/>
      <c r="B1199" s="419"/>
      <c r="C1199" s="419"/>
      <c r="D1199" s="419"/>
      <c r="E1199" s="419"/>
      <c r="F1199" s="419"/>
      <c r="G1199" s="419"/>
      <c r="H1199" s="391"/>
      <c r="I1199" s="391"/>
      <c r="J1199" s="310"/>
    </row>
    <row r="1200" spans="1:10" ht="50.25" customHeight="1" x14ac:dyDescent="0.2">
      <c r="A1200" s="391"/>
      <c r="B1200" s="419"/>
      <c r="C1200" s="419"/>
      <c r="D1200" s="419"/>
      <c r="E1200" s="419"/>
      <c r="F1200" s="419"/>
      <c r="G1200" s="419"/>
      <c r="H1200" s="391"/>
      <c r="I1200" s="391"/>
      <c r="J1200" s="310"/>
    </row>
    <row r="1201" spans="1:10" ht="50.25" customHeight="1" x14ac:dyDescent="0.2">
      <c r="A1201" s="391"/>
      <c r="B1201" s="419"/>
      <c r="C1201" s="419"/>
      <c r="D1201" s="419"/>
      <c r="E1201" s="419"/>
      <c r="F1201" s="419"/>
      <c r="G1201" s="419"/>
      <c r="H1201" s="391"/>
      <c r="I1201" s="391"/>
      <c r="J1201" s="310"/>
    </row>
    <row r="1202" spans="1:10" ht="50.25" customHeight="1" x14ac:dyDescent="0.2">
      <c r="A1202" s="391"/>
      <c r="B1202" s="419"/>
      <c r="C1202" s="419"/>
      <c r="D1202" s="419"/>
      <c r="E1202" s="419"/>
      <c r="F1202" s="419"/>
      <c r="G1202" s="419"/>
      <c r="H1202" s="391"/>
      <c r="I1202" s="391"/>
      <c r="J1202" s="310"/>
    </row>
    <row r="1203" spans="1:10" ht="50.25" customHeight="1" x14ac:dyDescent="0.2">
      <c r="A1203" s="391"/>
      <c r="B1203" s="419"/>
      <c r="C1203" s="419"/>
      <c r="D1203" s="419"/>
      <c r="E1203" s="419"/>
      <c r="F1203" s="419"/>
      <c r="G1203" s="419"/>
      <c r="H1203" s="391"/>
      <c r="I1203" s="391"/>
      <c r="J1203" s="310"/>
    </row>
    <row r="1204" spans="1:10" ht="50.25" customHeight="1" x14ac:dyDescent="0.2">
      <c r="A1204" s="391"/>
      <c r="B1204" s="419"/>
      <c r="C1204" s="419"/>
      <c r="D1204" s="419"/>
      <c r="E1204" s="419"/>
      <c r="F1204" s="419"/>
      <c r="G1204" s="419"/>
      <c r="H1204" s="391"/>
      <c r="I1204" s="391"/>
      <c r="J1204" s="310"/>
    </row>
    <row r="1205" spans="1:10" ht="50.25" customHeight="1" x14ac:dyDescent="0.2">
      <c r="A1205" s="391"/>
      <c r="B1205" s="419"/>
      <c r="C1205" s="419"/>
      <c r="D1205" s="419"/>
      <c r="E1205" s="419"/>
      <c r="F1205" s="419"/>
      <c r="G1205" s="419"/>
      <c r="H1205" s="391"/>
      <c r="I1205" s="391"/>
      <c r="J1205" s="310"/>
    </row>
    <row r="1206" spans="1:10" ht="50.25" customHeight="1" x14ac:dyDescent="0.2">
      <c r="A1206" s="391"/>
      <c r="B1206" s="419"/>
      <c r="C1206" s="419"/>
      <c r="D1206" s="419"/>
      <c r="E1206" s="419"/>
      <c r="F1206" s="419"/>
      <c r="G1206" s="419"/>
      <c r="H1206" s="391"/>
      <c r="I1206" s="391"/>
      <c r="J1206" s="310"/>
    </row>
    <row r="1207" spans="1:10" ht="50.25" customHeight="1" x14ac:dyDescent="0.2">
      <c r="A1207" s="391"/>
      <c r="B1207" s="419"/>
      <c r="C1207" s="419"/>
      <c r="D1207" s="419"/>
      <c r="E1207" s="419"/>
      <c r="F1207" s="419"/>
      <c r="G1207" s="419"/>
      <c r="H1207" s="391"/>
      <c r="I1207" s="391"/>
      <c r="J1207" s="310"/>
    </row>
    <row r="1208" spans="1:10" ht="50.25" customHeight="1" x14ac:dyDescent="0.2">
      <c r="A1208" s="391"/>
      <c r="B1208" s="419"/>
      <c r="C1208" s="419"/>
      <c r="D1208" s="419"/>
      <c r="E1208" s="419"/>
      <c r="F1208" s="419"/>
      <c r="G1208" s="419"/>
      <c r="H1208" s="391"/>
      <c r="I1208" s="391"/>
      <c r="J1208" s="310"/>
    </row>
    <row r="1209" spans="1:10" ht="50.25" customHeight="1" x14ac:dyDescent="0.2">
      <c r="A1209" s="391"/>
      <c r="B1209" s="419"/>
      <c r="C1209" s="419"/>
      <c r="D1209" s="419"/>
      <c r="E1209" s="419"/>
      <c r="F1209" s="419"/>
      <c r="G1209" s="419"/>
      <c r="H1209" s="391"/>
      <c r="I1209" s="391"/>
      <c r="J1209" s="310"/>
    </row>
    <row r="1210" spans="1:10" ht="50.25" customHeight="1" x14ac:dyDescent="0.2">
      <c r="A1210" s="391"/>
      <c r="B1210" s="419"/>
      <c r="C1210" s="419"/>
      <c r="D1210" s="419"/>
      <c r="E1210" s="419"/>
      <c r="F1210" s="419"/>
      <c r="G1210" s="419"/>
      <c r="H1210" s="391"/>
      <c r="I1210" s="391"/>
      <c r="J1210" s="310"/>
    </row>
    <row r="1211" spans="1:10" ht="50.25" customHeight="1" x14ac:dyDescent="0.2">
      <c r="A1211" s="391"/>
      <c r="B1211" s="419"/>
      <c r="C1211" s="419"/>
      <c r="D1211" s="419"/>
      <c r="E1211" s="419"/>
      <c r="F1211" s="419"/>
      <c r="G1211" s="419"/>
      <c r="H1211" s="391"/>
      <c r="I1211" s="391"/>
      <c r="J1211" s="310"/>
    </row>
    <row r="1212" spans="1:10" ht="50.25" customHeight="1" x14ac:dyDescent="0.2">
      <c r="A1212" s="391"/>
      <c r="B1212" s="419"/>
      <c r="C1212" s="419"/>
      <c r="D1212" s="419"/>
      <c r="E1212" s="419"/>
      <c r="F1212" s="419"/>
      <c r="G1212" s="419"/>
      <c r="H1212" s="391"/>
      <c r="I1212" s="391"/>
      <c r="J1212" s="310"/>
    </row>
    <row r="1213" spans="1:10" ht="50.25" customHeight="1" x14ac:dyDescent="0.2">
      <c r="A1213" s="391"/>
      <c r="B1213" s="419"/>
      <c r="C1213" s="419"/>
      <c r="D1213" s="419"/>
      <c r="E1213" s="419"/>
      <c r="F1213" s="419"/>
      <c r="G1213" s="419"/>
      <c r="H1213" s="391"/>
      <c r="I1213" s="391"/>
      <c r="J1213" s="310"/>
    </row>
    <row r="1214" spans="1:10" ht="50.25" customHeight="1" x14ac:dyDescent="0.2">
      <c r="A1214" s="391"/>
      <c r="B1214" s="419"/>
      <c r="C1214" s="419"/>
      <c r="D1214" s="419"/>
      <c r="E1214" s="419"/>
      <c r="F1214" s="419"/>
      <c r="G1214" s="419"/>
      <c r="H1214" s="391"/>
      <c r="I1214" s="391"/>
      <c r="J1214" s="310"/>
    </row>
    <row r="1215" spans="1:10" ht="50.25" customHeight="1" x14ac:dyDescent="0.2">
      <c r="A1215" s="391"/>
      <c r="B1215" s="419"/>
      <c r="C1215" s="419"/>
      <c r="D1215" s="419"/>
      <c r="E1215" s="419"/>
      <c r="F1215" s="419"/>
      <c r="G1215" s="419"/>
      <c r="H1215" s="391"/>
      <c r="I1215" s="391"/>
      <c r="J1215" s="310"/>
    </row>
    <row r="1216" spans="1:10" ht="50.25" customHeight="1" x14ac:dyDescent="0.2">
      <c r="A1216" s="391"/>
      <c r="B1216" s="419"/>
      <c r="C1216" s="419"/>
      <c r="D1216" s="419"/>
      <c r="E1216" s="419"/>
      <c r="F1216" s="419"/>
      <c r="G1216" s="419"/>
      <c r="H1216" s="391"/>
      <c r="I1216" s="391"/>
      <c r="J1216" s="310"/>
    </row>
    <row r="1217" spans="1:10" ht="50.25" customHeight="1" x14ac:dyDescent="0.2">
      <c r="A1217" s="391"/>
      <c r="B1217" s="419"/>
      <c r="C1217" s="419"/>
      <c r="D1217" s="419"/>
      <c r="E1217" s="419"/>
      <c r="F1217" s="419"/>
      <c r="G1217" s="419"/>
      <c r="H1217" s="391"/>
      <c r="I1217" s="391"/>
      <c r="J1217" s="310"/>
    </row>
    <row r="1218" spans="1:10" ht="50.25" customHeight="1" x14ac:dyDescent="0.2">
      <c r="A1218" s="391"/>
      <c r="B1218" s="419"/>
      <c r="C1218" s="419"/>
      <c r="D1218" s="419"/>
      <c r="E1218" s="419"/>
      <c r="F1218" s="419"/>
      <c r="G1218" s="419"/>
      <c r="H1218" s="391"/>
      <c r="I1218" s="391"/>
      <c r="J1218" s="310"/>
    </row>
    <row r="1219" spans="1:10" ht="50.25" customHeight="1" x14ac:dyDescent="0.2">
      <c r="A1219" s="391"/>
      <c r="B1219" s="419"/>
      <c r="C1219" s="419"/>
      <c r="D1219" s="419"/>
      <c r="E1219" s="419"/>
      <c r="F1219" s="419"/>
      <c r="G1219" s="419"/>
      <c r="H1219" s="391"/>
      <c r="I1219" s="391"/>
      <c r="J1219" s="310"/>
    </row>
    <row r="1220" spans="1:10" ht="50.25" customHeight="1" x14ac:dyDescent="0.2">
      <c r="A1220" s="391"/>
      <c r="B1220" s="419"/>
      <c r="C1220" s="419"/>
      <c r="D1220" s="419"/>
      <c r="E1220" s="419"/>
      <c r="F1220" s="419"/>
      <c r="G1220" s="419"/>
      <c r="H1220" s="391"/>
      <c r="I1220" s="391"/>
      <c r="J1220" s="310"/>
    </row>
    <row r="1221" spans="1:10" ht="50.25" customHeight="1" x14ac:dyDescent="0.2">
      <c r="A1221" s="391"/>
      <c r="B1221" s="419"/>
      <c r="C1221" s="419"/>
      <c r="D1221" s="419"/>
      <c r="E1221" s="419"/>
      <c r="F1221" s="419"/>
      <c r="G1221" s="419"/>
      <c r="H1221" s="391"/>
      <c r="I1221" s="391"/>
      <c r="J1221" s="310"/>
    </row>
    <row r="1222" spans="1:10" ht="50.25" customHeight="1" x14ac:dyDescent="0.2">
      <c r="A1222" s="391"/>
      <c r="B1222" s="419"/>
      <c r="C1222" s="419"/>
      <c r="D1222" s="419"/>
      <c r="E1222" s="419"/>
      <c r="F1222" s="419"/>
      <c r="G1222" s="419"/>
      <c r="H1222" s="391"/>
      <c r="I1222" s="391"/>
      <c r="J1222" s="310"/>
    </row>
    <row r="1223" spans="1:10" ht="50.25" customHeight="1" x14ac:dyDescent="0.2">
      <c r="A1223" s="391"/>
      <c r="B1223" s="419"/>
      <c r="C1223" s="419"/>
      <c r="D1223" s="419"/>
      <c r="E1223" s="419"/>
      <c r="F1223" s="419"/>
      <c r="G1223" s="419"/>
      <c r="H1223" s="391"/>
      <c r="I1223" s="391"/>
      <c r="J1223" s="310"/>
    </row>
    <row r="1224" spans="1:10" ht="50.25" customHeight="1" x14ac:dyDescent="0.2">
      <c r="A1224" s="391"/>
      <c r="B1224" s="419"/>
      <c r="C1224" s="419"/>
      <c r="D1224" s="419"/>
      <c r="E1224" s="419"/>
      <c r="F1224" s="419"/>
      <c r="G1224" s="419"/>
      <c r="H1224" s="391"/>
      <c r="I1224" s="391"/>
      <c r="J1224" s="310"/>
    </row>
    <row r="1225" spans="1:10" ht="50.25" customHeight="1" x14ac:dyDescent="0.2">
      <c r="A1225" s="391"/>
      <c r="B1225" s="419"/>
      <c r="C1225" s="419"/>
      <c r="D1225" s="419"/>
      <c r="E1225" s="419"/>
      <c r="F1225" s="419"/>
      <c r="G1225" s="419"/>
      <c r="H1225" s="391"/>
      <c r="I1225" s="391"/>
      <c r="J1225" s="310"/>
    </row>
    <row r="1226" spans="1:10" ht="50.25" customHeight="1" x14ac:dyDescent="0.2">
      <c r="A1226" s="391"/>
      <c r="B1226" s="419"/>
      <c r="C1226" s="419"/>
      <c r="D1226" s="419"/>
      <c r="E1226" s="419"/>
      <c r="F1226" s="419"/>
      <c r="G1226" s="419"/>
      <c r="H1226" s="391"/>
      <c r="I1226" s="391"/>
      <c r="J1226" s="310"/>
    </row>
    <row r="1227" spans="1:10" ht="50.25" customHeight="1" x14ac:dyDescent="0.2">
      <c r="A1227" s="391"/>
      <c r="B1227" s="419"/>
      <c r="C1227" s="419"/>
      <c r="D1227" s="419"/>
      <c r="E1227" s="419"/>
      <c r="F1227" s="419"/>
      <c r="G1227" s="419"/>
      <c r="H1227" s="391"/>
      <c r="I1227" s="391"/>
      <c r="J1227" s="310"/>
    </row>
    <row r="1228" spans="1:10" ht="50.25" customHeight="1" x14ac:dyDescent="0.2">
      <c r="A1228" s="391"/>
      <c r="B1228" s="419"/>
      <c r="C1228" s="419"/>
      <c r="D1228" s="419"/>
      <c r="E1228" s="419"/>
      <c r="F1228" s="419"/>
      <c r="G1228" s="419"/>
      <c r="H1228" s="391"/>
      <c r="I1228" s="391"/>
      <c r="J1228" s="310"/>
    </row>
    <row r="1229" spans="1:10" ht="50.25" customHeight="1" x14ac:dyDescent="0.2">
      <c r="A1229" s="391"/>
      <c r="B1229" s="419"/>
      <c r="C1229" s="419"/>
      <c r="D1229" s="419"/>
      <c r="E1229" s="419"/>
      <c r="F1229" s="419"/>
      <c r="G1229" s="419"/>
      <c r="H1229" s="391"/>
      <c r="I1229" s="391"/>
      <c r="J1229" s="310"/>
    </row>
    <row r="1230" spans="1:10" ht="50.25" customHeight="1" x14ac:dyDescent="0.2">
      <c r="A1230" s="391"/>
      <c r="B1230" s="419"/>
      <c r="C1230" s="419"/>
      <c r="D1230" s="419"/>
      <c r="E1230" s="419"/>
      <c r="F1230" s="419"/>
      <c r="G1230" s="419"/>
      <c r="H1230" s="391"/>
      <c r="I1230" s="391"/>
      <c r="J1230" s="310"/>
    </row>
    <row r="1231" spans="1:10" ht="50.25" customHeight="1" x14ac:dyDescent="0.2">
      <c r="A1231" s="391"/>
      <c r="B1231" s="419"/>
      <c r="C1231" s="419"/>
      <c r="D1231" s="419"/>
      <c r="E1231" s="419"/>
      <c r="F1231" s="419"/>
      <c r="G1231" s="419"/>
      <c r="H1231" s="391"/>
      <c r="I1231" s="391"/>
      <c r="J1231" s="310"/>
    </row>
    <row r="1232" spans="1:10" ht="50.25" customHeight="1" x14ac:dyDescent="0.2">
      <c r="A1232" s="391"/>
      <c r="B1232" s="419"/>
      <c r="C1232" s="419"/>
      <c r="D1232" s="419"/>
      <c r="E1232" s="419"/>
      <c r="F1232" s="419"/>
      <c r="G1232" s="419"/>
      <c r="H1232" s="391"/>
      <c r="I1232" s="391"/>
      <c r="J1232" s="310"/>
    </row>
    <row r="1233" spans="1:10" ht="50.25" customHeight="1" x14ac:dyDescent="0.2">
      <c r="A1233" s="391"/>
      <c r="B1233" s="419"/>
      <c r="C1233" s="419"/>
      <c r="D1233" s="419"/>
      <c r="E1233" s="419"/>
      <c r="F1233" s="419"/>
      <c r="G1233" s="419"/>
      <c r="H1233" s="391"/>
      <c r="I1233" s="391"/>
      <c r="J1233" s="310"/>
    </row>
    <row r="1234" spans="1:10" ht="50.25" customHeight="1" x14ac:dyDescent="0.2">
      <c r="A1234" s="391"/>
      <c r="B1234" s="419"/>
      <c r="C1234" s="419"/>
      <c r="D1234" s="419"/>
      <c r="E1234" s="419"/>
      <c r="F1234" s="419"/>
      <c r="G1234" s="419"/>
      <c r="H1234" s="391"/>
      <c r="I1234" s="391"/>
      <c r="J1234" s="310"/>
    </row>
    <row r="1235" spans="1:10" ht="50.25" customHeight="1" x14ac:dyDescent="0.2">
      <c r="A1235" s="391"/>
      <c r="B1235" s="419"/>
      <c r="C1235" s="419"/>
      <c r="D1235" s="419"/>
      <c r="E1235" s="419"/>
      <c r="F1235" s="419"/>
      <c r="G1235" s="419"/>
      <c r="H1235" s="391"/>
      <c r="I1235" s="391"/>
      <c r="J1235" s="310"/>
    </row>
    <row r="1236" spans="1:10" ht="50.25" customHeight="1" x14ac:dyDescent="0.2">
      <c r="A1236" s="391"/>
      <c r="B1236" s="419"/>
      <c r="C1236" s="419"/>
      <c r="D1236" s="419"/>
      <c r="E1236" s="419"/>
      <c r="F1236" s="419"/>
      <c r="G1236" s="419"/>
      <c r="H1236" s="391"/>
      <c r="I1236" s="391"/>
      <c r="J1236" s="310"/>
    </row>
    <row r="1237" spans="1:10" ht="50.25" customHeight="1" x14ac:dyDescent="0.2">
      <c r="A1237" s="391"/>
      <c r="B1237" s="419"/>
      <c r="C1237" s="419"/>
      <c r="D1237" s="419"/>
      <c r="E1237" s="419"/>
      <c r="F1237" s="419"/>
      <c r="G1237" s="419"/>
      <c r="H1237" s="391"/>
      <c r="I1237" s="391"/>
      <c r="J1237" s="310"/>
    </row>
    <row r="1238" spans="1:10" ht="50.25" customHeight="1" x14ac:dyDescent="0.2">
      <c r="A1238" s="391"/>
      <c r="B1238" s="419"/>
      <c r="C1238" s="419"/>
      <c r="D1238" s="419"/>
      <c r="E1238" s="419"/>
      <c r="F1238" s="419"/>
      <c r="G1238" s="419"/>
      <c r="H1238" s="391"/>
      <c r="I1238" s="391"/>
      <c r="J1238" s="310"/>
    </row>
    <row r="1239" spans="1:10" ht="50.25" customHeight="1" x14ac:dyDescent="0.2">
      <c r="A1239" s="391"/>
      <c r="B1239" s="419"/>
      <c r="C1239" s="419"/>
      <c r="D1239" s="419"/>
      <c r="E1239" s="419"/>
      <c r="F1239" s="419"/>
      <c r="G1239" s="419"/>
      <c r="H1239" s="391"/>
      <c r="I1239" s="391"/>
      <c r="J1239" s="310"/>
    </row>
    <row r="1240" spans="1:10" ht="50.25" customHeight="1" x14ac:dyDescent="0.2">
      <c r="A1240" s="391"/>
      <c r="B1240" s="419"/>
      <c r="C1240" s="419"/>
      <c r="D1240" s="419"/>
      <c r="E1240" s="419"/>
      <c r="F1240" s="419"/>
      <c r="G1240" s="419"/>
      <c r="H1240" s="391"/>
      <c r="I1240" s="391"/>
      <c r="J1240" s="310"/>
    </row>
    <row r="1241" spans="1:10" ht="50.25" customHeight="1" x14ac:dyDescent="0.2">
      <c r="A1241" s="391"/>
      <c r="B1241" s="419"/>
      <c r="C1241" s="419"/>
      <c r="D1241" s="419"/>
      <c r="E1241" s="419"/>
      <c r="F1241" s="419"/>
      <c r="G1241" s="419"/>
      <c r="H1241" s="391"/>
      <c r="I1241" s="391"/>
      <c r="J1241" s="310"/>
    </row>
    <row r="1242" spans="1:10" ht="50.25" customHeight="1" x14ac:dyDescent="0.2">
      <c r="A1242" s="391"/>
      <c r="B1242" s="419"/>
      <c r="C1242" s="419"/>
      <c r="D1242" s="419"/>
      <c r="E1242" s="419"/>
      <c r="F1242" s="419"/>
      <c r="G1242" s="419"/>
      <c r="H1242" s="391"/>
      <c r="I1242" s="391"/>
      <c r="J1242" s="310"/>
    </row>
    <row r="1243" spans="1:10" ht="50.25" customHeight="1" x14ac:dyDescent="0.2">
      <c r="A1243" s="391"/>
      <c r="B1243" s="419"/>
      <c r="C1243" s="419"/>
      <c r="D1243" s="419"/>
      <c r="E1243" s="419"/>
      <c r="F1243" s="419"/>
      <c r="G1243" s="419"/>
      <c r="H1243" s="391"/>
      <c r="I1243" s="391"/>
      <c r="J1243" s="310"/>
    </row>
    <row r="1244" spans="1:10" ht="50.25" customHeight="1" x14ac:dyDescent="0.2">
      <c r="A1244" s="391"/>
      <c r="B1244" s="419"/>
      <c r="C1244" s="419"/>
      <c r="D1244" s="419"/>
      <c r="E1244" s="419"/>
      <c r="F1244" s="419"/>
      <c r="G1244" s="419"/>
      <c r="H1244" s="391"/>
      <c r="I1244" s="391"/>
      <c r="J1244" s="310"/>
    </row>
    <row r="1245" spans="1:10" ht="50.25" customHeight="1" x14ac:dyDescent="0.2">
      <c r="A1245" s="391"/>
      <c r="B1245" s="419"/>
      <c r="C1245" s="419"/>
      <c r="D1245" s="419"/>
      <c r="E1245" s="419"/>
      <c r="F1245" s="419"/>
      <c r="G1245" s="419"/>
      <c r="H1245" s="391"/>
      <c r="I1245" s="391"/>
      <c r="J1245" s="310"/>
    </row>
    <row r="1246" spans="1:10" ht="50.25" customHeight="1" x14ac:dyDescent="0.2">
      <c r="A1246" s="391"/>
      <c r="B1246" s="419"/>
      <c r="C1246" s="419"/>
      <c r="D1246" s="419"/>
      <c r="E1246" s="419"/>
      <c r="F1246" s="419"/>
      <c r="G1246" s="419"/>
      <c r="H1246" s="391"/>
      <c r="I1246" s="391"/>
      <c r="J1246" s="310"/>
    </row>
    <row r="1247" spans="1:10" ht="50.25" customHeight="1" x14ac:dyDescent="0.2">
      <c r="A1247" s="391"/>
      <c r="B1247" s="419"/>
      <c r="C1247" s="419"/>
      <c r="D1247" s="419"/>
      <c r="E1247" s="419"/>
      <c r="F1247" s="419"/>
      <c r="G1247" s="419"/>
      <c r="H1247" s="391"/>
      <c r="I1247" s="391"/>
      <c r="J1247" s="310"/>
    </row>
    <row r="1248" spans="1:10" ht="50.25" customHeight="1" x14ac:dyDescent="0.2">
      <c r="A1248" s="391"/>
      <c r="B1248" s="419"/>
      <c r="C1248" s="419"/>
      <c r="D1248" s="419"/>
      <c r="E1248" s="419"/>
      <c r="F1248" s="419"/>
      <c r="G1248" s="419"/>
      <c r="H1248" s="391"/>
      <c r="I1248" s="391"/>
      <c r="J1248" s="310"/>
    </row>
    <row r="1249" spans="1:10" ht="50.25" customHeight="1" x14ac:dyDescent="0.2">
      <c r="A1249" s="391"/>
      <c r="B1249" s="419"/>
      <c r="C1249" s="419"/>
      <c r="D1249" s="419"/>
      <c r="E1249" s="419"/>
      <c r="F1249" s="419"/>
      <c r="G1249" s="419"/>
      <c r="H1249" s="391"/>
      <c r="I1249" s="391"/>
      <c r="J1249" s="310"/>
    </row>
    <row r="1250" spans="1:10" ht="50.25" customHeight="1" x14ac:dyDescent="0.2">
      <c r="A1250" s="391"/>
      <c r="B1250" s="419"/>
      <c r="C1250" s="419"/>
      <c r="D1250" s="419"/>
      <c r="E1250" s="419"/>
      <c r="F1250" s="419"/>
      <c r="G1250" s="419"/>
      <c r="H1250" s="391"/>
      <c r="I1250" s="391"/>
      <c r="J1250" s="310"/>
    </row>
    <row r="1251" spans="1:10" ht="50.25" customHeight="1" x14ac:dyDescent="0.2">
      <c r="A1251" s="391"/>
      <c r="B1251" s="419"/>
      <c r="C1251" s="419"/>
      <c r="D1251" s="419"/>
      <c r="E1251" s="419"/>
      <c r="F1251" s="419"/>
      <c r="G1251" s="419"/>
      <c r="H1251" s="391"/>
      <c r="I1251" s="391"/>
      <c r="J1251" s="310"/>
    </row>
    <row r="1252" spans="1:10" ht="50.25" customHeight="1" x14ac:dyDescent="0.2">
      <c r="A1252" s="391"/>
      <c r="B1252" s="419"/>
      <c r="C1252" s="419"/>
      <c r="D1252" s="419"/>
      <c r="E1252" s="419"/>
      <c r="F1252" s="419"/>
      <c r="G1252" s="419"/>
      <c r="H1252" s="391"/>
      <c r="I1252" s="391"/>
      <c r="J1252" s="310"/>
    </row>
    <row r="1253" spans="1:10" ht="50.25" customHeight="1" x14ac:dyDescent="0.2">
      <c r="A1253" s="391"/>
      <c r="B1253" s="419"/>
      <c r="C1253" s="419"/>
      <c r="D1253" s="419"/>
      <c r="E1253" s="419"/>
      <c r="F1253" s="419"/>
      <c r="G1253" s="419"/>
      <c r="H1253" s="391"/>
      <c r="I1253" s="391"/>
      <c r="J1253" s="310"/>
    </row>
    <row r="1254" spans="1:10" ht="50.25" customHeight="1" x14ac:dyDescent="0.2">
      <c r="A1254" s="391"/>
      <c r="B1254" s="419"/>
      <c r="C1254" s="419"/>
      <c r="D1254" s="419"/>
      <c r="E1254" s="419"/>
      <c r="F1254" s="419"/>
      <c r="G1254" s="419"/>
      <c r="H1254" s="391"/>
      <c r="I1254" s="391"/>
      <c r="J1254" s="310"/>
    </row>
    <row r="1255" spans="1:10" ht="50.25" customHeight="1" x14ac:dyDescent="0.2">
      <c r="A1255" s="391"/>
      <c r="B1255" s="419"/>
      <c r="C1255" s="419"/>
      <c r="D1255" s="419"/>
      <c r="E1255" s="419"/>
      <c r="F1255" s="419"/>
      <c r="G1255" s="419"/>
      <c r="H1255" s="391"/>
      <c r="I1255" s="391"/>
      <c r="J1255" s="310"/>
    </row>
    <row r="1256" spans="1:10" ht="50.25" customHeight="1" x14ac:dyDescent="0.2">
      <c r="A1256" s="391"/>
      <c r="B1256" s="419"/>
      <c r="C1256" s="419"/>
      <c r="D1256" s="419"/>
      <c r="E1256" s="419"/>
      <c r="F1256" s="419"/>
      <c r="G1256" s="419"/>
      <c r="H1256" s="391"/>
      <c r="I1256" s="391"/>
      <c r="J1256" s="310"/>
    </row>
    <row r="1257" spans="1:10" ht="50.25" customHeight="1" x14ac:dyDescent="0.2">
      <c r="A1257" s="391"/>
      <c r="B1257" s="419"/>
      <c r="C1257" s="419"/>
      <c r="D1257" s="419"/>
      <c r="E1257" s="419"/>
      <c r="F1257" s="419"/>
      <c r="G1257" s="419"/>
      <c r="H1257" s="391"/>
      <c r="I1257" s="391"/>
      <c r="J1257" s="310"/>
    </row>
    <row r="1258" spans="1:10" ht="50.25" customHeight="1" x14ac:dyDescent="0.2">
      <c r="A1258" s="391"/>
      <c r="B1258" s="419"/>
      <c r="C1258" s="419"/>
      <c r="D1258" s="419"/>
      <c r="E1258" s="419"/>
      <c r="F1258" s="419"/>
      <c r="G1258" s="419"/>
      <c r="H1258" s="391"/>
      <c r="I1258" s="391"/>
      <c r="J1258" s="310"/>
    </row>
    <row r="1259" spans="1:10" ht="50.25" customHeight="1" x14ac:dyDescent="0.2">
      <c r="A1259" s="391"/>
      <c r="B1259" s="419"/>
      <c r="C1259" s="419"/>
      <c r="D1259" s="419"/>
      <c r="E1259" s="419"/>
      <c r="F1259" s="419"/>
      <c r="G1259" s="419"/>
      <c r="H1259" s="391"/>
      <c r="I1259" s="391"/>
      <c r="J1259" s="310"/>
    </row>
    <row r="1260" spans="1:10" ht="50.25" customHeight="1" x14ac:dyDescent="0.2">
      <c r="A1260" s="391"/>
      <c r="B1260" s="419"/>
      <c r="C1260" s="419"/>
      <c r="D1260" s="419"/>
      <c r="E1260" s="419"/>
      <c r="F1260" s="419"/>
      <c r="G1260" s="419"/>
      <c r="H1260" s="391"/>
      <c r="I1260" s="391"/>
      <c r="J1260" s="310"/>
    </row>
    <row r="1261" spans="1:10" ht="50.25" customHeight="1" x14ac:dyDescent="0.2">
      <c r="A1261" s="391"/>
      <c r="B1261" s="419"/>
      <c r="C1261" s="419"/>
      <c r="D1261" s="419"/>
      <c r="E1261" s="419"/>
      <c r="F1261" s="419"/>
      <c r="G1261" s="419"/>
      <c r="H1261" s="391"/>
      <c r="I1261" s="391"/>
      <c r="J1261" s="310"/>
    </row>
    <row r="1262" spans="1:10" ht="50.25" customHeight="1" x14ac:dyDescent="0.2">
      <c r="A1262" s="391"/>
      <c r="B1262" s="419"/>
      <c r="C1262" s="419"/>
      <c r="D1262" s="419"/>
      <c r="E1262" s="419"/>
      <c r="F1262" s="419"/>
      <c r="G1262" s="419"/>
      <c r="H1262" s="391"/>
      <c r="I1262" s="391"/>
      <c r="J1262" s="310"/>
    </row>
    <row r="1263" spans="1:10" ht="50.25" customHeight="1" x14ac:dyDescent="0.2">
      <c r="A1263" s="391"/>
      <c r="B1263" s="419"/>
      <c r="C1263" s="419"/>
      <c r="D1263" s="419"/>
      <c r="E1263" s="419"/>
      <c r="F1263" s="419"/>
      <c r="G1263" s="419"/>
      <c r="H1263" s="391"/>
      <c r="I1263" s="391"/>
      <c r="J1263" s="310"/>
    </row>
    <row r="1264" spans="1:10" ht="50.25" customHeight="1" x14ac:dyDescent="0.2">
      <c r="A1264" s="391"/>
      <c r="B1264" s="419"/>
      <c r="C1264" s="419"/>
      <c r="D1264" s="419"/>
      <c r="E1264" s="419"/>
      <c r="F1264" s="419"/>
      <c r="G1264" s="419"/>
      <c r="H1264" s="391"/>
      <c r="I1264" s="391"/>
      <c r="J1264" s="310"/>
    </row>
    <row r="1265" spans="1:10" ht="50.25" customHeight="1" x14ac:dyDescent="0.2">
      <c r="A1265" s="391"/>
      <c r="B1265" s="419"/>
      <c r="C1265" s="419"/>
      <c r="D1265" s="419"/>
      <c r="E1265" s="419"/>
      <c r="F1265" s="419"/>
      <c r="G1265" s="419"/>
      <c r="H1265" s="391"/>
      <c r="I1265" s="391"/>
      <c r="J1265" s="310"/>
    </row>
    <row r="1266" spans="1:10" ht="50.25" customHeight="1" x14ac:dyDescent="0.2">
      <c r="A1266" s="391"/>
      <c r="B1266" s="419"/>
      <c r="C1266" s="419"/>
      <c r="D1266" s="419"/>
      <c r="E1266" s="419"/>
      <c r="F1266" s="419"/>
      <c r="G1266" s="419"/>
      <c r="H1266" s="391"/>
      <c r="I1266" s="391"/>
      <c r="J1266" s="310"/>
    </row>
    <row r="1267" spans="1:10" ht="50.25" customHeight="1" x14ac:dyDescent="0.2">
      <c r="A1267" s="391"/>
      <c r="B1267" s="419"/>
      <c r="C1267" s="419"/>
      <c r="D1267" s="419"/>
      <c r="E1267" s="419"/>
      <c r="F1267" s="419"/>
      <c r="G1267" s="419"/>
      <c r="H1267" s="391"/>
      <c r="I1267" s="391"/>
      <c r="J1267" s="310"/>
    </row>
    <row r="1268" spans="1:10" ht="50.25" customHeight="1" x14ac:dyDescent="0.2">
      <c r="A1268" s="391"/>
      <c r="B1268" s="419"/>
      <c r="C1268" s="419"/>
      <c r="D1268" s="419"/>
      <c r="E1268" s="419"/>
      <c r="F1268" s="419"/>
      <c r="G1268" s="419"/>
      <c r="H1268" s="391"/>
      <c r="I1268" s="391"/>
      <c r="J1268" s="310"/>
    </row>
    <row r="1269" spans="1:10" ht="50.25" customHeight="1" x14ac:dyDescent="0.2">
      <c r="A1269" s="391"/>
      <c r="B1269" s="419"/>
      <c r="C1269" s="419"/>
      <c r="D1269" s="419"/>
      <c r="E1269" s="419"/>
      <c r="F1269" s="419"/>
      <c r="G1269" s="419"/>
      <c r="H1269" s="391"/>
      <c r="I1269" s="391"/>
      <c r="J1269" s="310"/>
    </row>
    <row r="1270" spans="1:10" ht="50.25" customHeight="1" x14ac:dyDescent="0.2">
      <c r="A1270" s="391"/>
      <c r="B1270" s="419"/>
      <c r="C1270" s="419"/>
      <c r="D1270" s="419"/>
      <c r="E1270" s="419"/>
      <c r="F1270" s="419"/>
      <c r="G1270" s="419"/>
      <c r="H1270" s="391"/>
      <c r="I1270" s="391"/>
      <c r="J1270" s="310"/>
    </row>
    <row r="1271" spans="1:10" ht="50.25" customHeight="1" x14ac:dyDescent="0.2">
      <c r="A1271" s="391"/>
      <c r="B1271" s="419"/>
      <c r="C1271" s="419"/>
      <c r="D1271" s="419"/>
      <c r="E1271" s="419"/>
      <c r="F1271" s="419"/>
      <c r="G1271" s="419"/>
      <c r="H1271" s="391"/>
      <c r="I1271" s="391"/>
      <c r="J1271" s="310"/>
    </row>
    <row r="1272" spans="1:10" ht="50.25" customHeight="1" x14ac:dyDescent="0.2">
      <c r="A1272" s="391"/>
      <c r="B1272" s="419"/>
      <c r="C1272" s="419"/>
      <c r="D1272" s="419"/>
      <c r="E1272" s="419"/>
      <c r="F1272" s="419"/>
      <c r="G1272" s="419"/>
      <c r="H1272" s="391"/>
      <c r="I1272" s="391"/>
      <c r="J1272" s="310"/>
    </row>
    <row r="1273" spans="1:10" ht="50.25" customHeight="1" x14ac:dyDescent="0.2">
      <c r="A1273" s="391"/>
      <c r="B1273" s="419"/>
      <c r="C1273" s="419"/>
      <c r="D1273" s="419"/>
      <c r="E1273" s="419"/>
      <c r="F1273" s="419"/>
      <c r="G1273" s="419"/>
      <c r="H1273" s="391"/>
      <c r="I1273" s="391"/>
      <c r="J1273" s="310"/>
    </row>
    <row r="1274" spans="1:10" ht="50.25" customHeight="1" x14ac:dyDescent="0.2">
      <c r="A1274" s="391"/>
      <c r="B1274" s="419"/>
      <c r="C1274" s="419"/>
      <c r="D1274" s="419"/>
      <c r="E1274" s="419"/>
      <c r="F1274" s="419"/>
      <c r="G1274" s="419"/>
      <c r="H1274" s="391"/>
      <c r="I1274" s="391"/>
      <c r="J1274" s="310"/>
    </row>
    <row r="1275" spans="1:10" ht="50.25" customHeight="1" x14ac:dyDescent="0.2">
      <c r="A1275" s="391"/>
      <c r="B1275" s="419"/>
      <c r="C1275" s="419"/>
      <c r="D1275" s="419"/>
      <c r="E1275" s="419"/>
      <c r="F1275" s="419"/>
      <c r="G1275" s="419"/>
      <c r="H1275" s="391"/>
      <c r="I1275" s="391"/>
      <c r="J1275" s="310"/>
    </row>
    <row r="1276" spans="1:10" ht="50.25" customHeight="1" x14ac:dyDescent="0.2">
      <c r="A1276" s="391"/>
      <c r="B1276" s="419"/>
      <c r="C1276" s="419"/>
      <c r="D1276" s="419"/>
      <c r="E1276" s="419"/>
      <c r="F1276" s="419"/>
      <c r="G1276" s="419"/>
      <c r="H1276" s="391"/>
      <c r="I1276" s="391"/>
      <c r="J1276" s="310"/>
    </row>
    <row r="1277" spans="1:10" ht="50.25" customHeight="1" x14ac:dyDescent="0.2">
      <c r="A1277" s="391"/>
      <c r="B1277" s="419"/>
      <c r="C1277" s="419"/>
      <c r="D1277" s="419"/>
      <c r="E1277" s="419"/>
      <c r="F1277" s="419"/>
      <c r="G1277" s="419"/>
      <c r="H1277" s="391"/>
      <c r="I1277" s="391"/>
      <c r="J1277" s="310"/>
    </row>
    <row r="1278" spans="1:10" ht="50.25" customHeight="1" x14ac:dyDescent="0.2">
      <c r="A1278" s="391"/>
      <c r="B1278" s="419"/>
      <c r="C1278" s="419"/>
      <c r="D1278" s="419"/>
      <c r="E1278" s="419"/>
      <c r="F1278" s="419"/>
      <c r="G1278" s="419"/>
      <c r="H1278" s="391"/>
      <c r="I1278" s="391"/>
      <c r="J1278" s="310"/>
    </row>
    <row r="1279" spans="1:10" ht="50.25" customHeight="1" x14ac:dyDescent="0.2">
      <c r="A1279" s="391"/>
      <c r="B1279" s="419"/>
      <c r="C1279" s="419"/>
      <c r="D1279" s="419"/>
      <c r="E1279" s="419"/>
      <c r="F1279" s="419"/>
      <c r="G1279" s="419"/>
      <c r="H1279" s="391"/>
      <c r="I1279" s="391"/>
      <c r="J1279" s="310"/>
    </row>
    <row r="1280" spans="1:10" ht="50.25" customHeight="1" x14ac:dyDescent="0.2">
      <c r="A1280" s="391"/>
      <c r="B1280" s="419"/>
      <c r="C1280" s="419"/>
      <c r="D1280" s="419"/>
      <c r="E1280" s="419"/>
      <c r="F1280" s="419"/>
      <c r="G1280" s="419"/>
      <c r="H1280" s="391"/>
      <c r="I1280" s="391"/>
      <c r="J1280" s="310"/>
    </row>
    <row r="1281" spans="1:10" ht="50.25" customHeight="1" x14ac:dyDescent="0.2">
      <c r="A1281" s="391"/>
      <c r="B1281" s="419"/>
      <c r="C1281" s="419"/>
      <c r="D1281" s="419"/>
      <c r="E1281" s="419"/>
      <c r="F1281" s="419"/>
      <c r="G1281" s="419"/>
      <c r="H1281" s="391"/>
      <c r="I1281" s="391"/>
      <c r="J1281" s="310"/>
    </row>
    <row r="1282" spans="1:10" ht="50.25" customHeight="1" x14ac:dyDescent="0.2">
      <c r="A1282" s="391"/>
      <c r="B1282" s="419"/>
      <c r="C1282" s="419"/>
      <c r="D1282" s="419"/>
      <c r="E1282" s="419"/>
      <c r="F1282" s="419"/>
      <c r="G1282" s="419"/>
      <c r="H1282" s="391"/>
      <c r="I1282" s="391"/>
      <c r="J1282" s="310"/>
    </row>
    <row r="1283" spans="1:10" ht="50.25" customHeight="1" x14ac:dyDescent="0.2">
      <c r="A1283" s="391"/>
      <c r="B1283" s="419"/>
      <c r="C1283" s="419"/>
      <c r="D1283" s="419"/>
      <c r="E1283" s="419"/>
      <c r="F1283" s="419"/>
      <c r="G1283" s="419"/>
      <c r="H1283" s="391"/>
      <c r="I1283" s="391"/>
      <c r="J1283" s="310"/>
    </row>
    <row r="1284" spans="1:10" ht="50.25" customHeight="1" x14ac:dyDescent="0.2">
      <c r="A1284" s="391"/>
      <c r="B1284" s="419"/>
      <c r="C1284" s="419"/>
      <c r="D1284" s="419"/>
      <c r="E1284" s="419"/>
      <c r="F1284" s="419"/>
      <c r="G1284" s="419"/>
      <c r="H1284" s="391"/>
      <c r="I1284" s="391"/>
      <c r="J1284" s="310"/>
    </row>
    <row r="1285" spans="1:10" ht="50.25" customHeight="1" x14ac:dyDescent="0.2">
      <c r="A1285" s="391"/>
      <c r="B1285" s="419"/>
      <c r="C1285" s="419"/>
      <c r="D1285" s="419"/>
      <c r="E1285" s="419"/>
      <c r="F1285" s="419"/>
      <c r="G1285" s="419"/>
      <c r="H1285" s="391"/>
      <c r="I1285" s="391"/>
      <c r="J1285" s="310"/>
    </row>
    <row r="1286" spans="1:10" ht="50.25" customHeight="1" x14ac:dyDescent="0.2">
      <c r="A1286" s="391"/>
      <c r="B1286" s="419"/>
      <c r="C1286" s="419"/>
      <c r="D1286" s="419"/>
      <c r="E1286" s="419"/>
      <c r="F1286" s="419"/>
      <c r="G1286" s="419"/>
      <c r="H1286" s="391"/>
      <c r="I1286" s="391"/>
      <c r="J1286" s="310"/>
    </row>
    <row r="1287" spans="1:10" ht="50.25" customHeight="1" x14ac:dyDescent="0.2">
      <c r="A1287" s="391"/>
      <c r="B1287" s="419"/>
      <c r="C1287" s="419"/>
      <c r="D1287" s="419"/>
      <c r="E1287" s="419"/>
      <c r="F1287" s="419"/>
      <c r="G1287" s="419"/>
      <c r="H1287" s="391"/>
      <c r="I1287" s="391"/>
      <c r="J1287" s="310"/>
    </row>
    <row r="1288" spans="1:10" ht="50.25" customHeight="1" x14ac:dyDescent="0.2">
      <c r="A1288" s="391"/>
      <c r="B1288" s="419"/>
      <c r="C1288" s="419"/>
      <c r="D1288" s="419"/>
      <c r="E1288" s="419"/>
      <c r="F1288" s="419"/>
      <c r="G1288" s="419"/>
      <c r="H1288" s="391"/>
      <c r="I1288" s="391"/>
      <c r="J1288" s="310"/>
    </row>
    <row r="1289" spans="1:10" ht="50.25" customHeight="1" x14ac:dyDescent="0.2">
      <c r="A1289" s="391"/>
      <c r="B1289" s="419"/>
      <c r="C1289" s="419"/>
      <c r="D1289" s="419"/>
      <c r="E1289" s="419"/>
      <c r="F1289" s="419"/>
      <c r="G1289" s="419"/>
      <c r="H1289" s="391"/>
      <c r="I1289" s="391"/>
      <c r="J1289" s="310"/>
    </row>
    <row r="1290" spans="1:10" ht="50.25" customHeight="1" x14ac:dyDescent="0.2">
      <c r="A1290" s="391"/>
      <c r="B1290" s="419"/>
      <c r="C1290" s="419"/>
      <c r="D1290" s="419"/>
      <c r="E1290" s="419"/>
      <c r="F1290" s="419"/>
      <c r="G1290" s="419"/>
      <c r="H1290" s="391"/>
      <c r="I1290" s="391"/>
      <c r="J1290" s="310"/>
    </row>
    <row r="1291" spans="1:10" ht="50.25" customHeight="1" x14ac:dyDescent="0.2">
      <c r="A1291" s="391"/>
      <c r="B1291" s="419"/>
      <c r="C1291" s="419"/>
      <c r="D1291" s="419"/>
      <c r="E1291" s="419"/>
      <c r="F1291" s="419"/>
      <c r="G1291" s="419"/>
      <c r="H1291" s="391"/>
      <c r="I1291" s="391"/>
      <c r="J1291" s="310"/>
    </row>
    <row r="1292" spans="1:10" ht="50.25" customHeight="1" x14ac:dyDescent="0.2">
      <c r="A1292" s="391"/>
      <c r="B1292" s="419"/>
      <c r="C1292" s="419"/>
      <c r="D1292" s="419"/>
      <c r="E1292" s="419"/>
      <c r="F1292" s="419"/>
      <c r="G1292" s="419"/>
      <c r="H1292" s="391"/>
      <c r="I1292" s="391"/>
      <c r="J1292" s="310"/>
    </row>
    <row r="1293" spans="1:10" ht="50.25" customHeight="1" x14ac:dyDescent="0.2">
      <c r="A1293" s="391"/>
      <c r="B1293" s="419"/>
      <c r="C1293" s="419"/>
      <c r="D1293" s="419"/>
      <c r="E1293" s="419"/>
      <c r="F1293" s="419"/>
      <c r="G1293" s="419"/>
      <c r="H1293" s="391"/>
      <c r="I1293" s="391"/>
      <c r="J1293" s="310"/>
    </row>
    <row r="1294" spans="1:10" ht="50.25" customHeight="1" x14ac:dyDescent="0.2">
      <c r="A1294" s="391"/>
      <c r="B1294" s="419"/>
      <c r="C1294" s="419"/>
      <c r="D1294" s="419"/>
      <c r="E1294" s="419"/>
      <c r="F1294" s="419"/>
      <c r="G1294" s="419"/>
      <c r="H1294" s="391"/>
      <c r="I1294" s="391"/>
      <c r="J1294" s="310"/>
    </row>
    <row r="1295" spans="1:10" ht="50.25" customHeight="1" x14ac:dyDescent="0.2">
      <c r="A1295" s="391"/>
      <c r="B1295" s="419"/>
      <c r="C1295" s="419"/>
      <c r="D1295" s="419"/>
      <c r="E1295" s="419"/>
      <c r="F1295" s="419"/>
      <c r="G1295" s="419"/>
      <c r="H1295" s="391"/>
      <c r="I1295" s="391"/>
      <c r="J1295" s="310"/>
    </row>
    <row r="1296" spans="1:10" ht="50.25" customHeight="1" x14ac:dyDescent="0.2">
      <c r="A1296" s="391"/>
      <c r="B1296" s="419"/>
      <c r="C1296" s="419"/>
      <c r="D1296" s="419"/>
      <c r="E1296" s="419"/>
      <c r="F1296" s="419"/>
      <c r="G1296" s="419"/>
      <c r="H1296" s="391"/>
      <c r="I1296" s="391"/>
      <c r="J1296" s="310"/>
    </row>
    <row r="1297" spans="1:10" ht="50.25" customHeight="1" x14ac:dyDescent="0.2">
      <c r="A1297" s="391"/>
      <c r="B1297" s="419"/>
      <c r="C1297" s="419"/>
      <c r="D1297" s="419"/>
      <c r="E1297" s="419"/>
      <c r="F1297" s="419"/>
      <c r="G1297" s="419"/>
      <c r="H1297" s="391"/>
      <c r="I1297" s="391"/>
      <c r="J1297" s="310"/>
    </row>
    <row r="1298" spans="1:10" ht="50.25" customHeight="1" x14ac:dyDescent="0.2">
      <c r="A1298" s="391"/>
      <c r="B1298" s="419"/>
      <c r="C1298" s="419"/>
      <c r="D1298" s="419"/>
      <c r="E1298" s="419"/>
      <c r="F1298" s="419"/>
      <c r="G1298" s="419"/>
      <c r="H1298" s="391"/>
      <c r="I1298" s="391"/>
      <c r="J1298" s="310"/>
    </row>
    <row r="1299" spans="1:10" ht="50.25" customHeight="1" x14ac:dyDescent="0.2">
      <c r="A1299" s="391"/>
      <c r="B1299" s="419"/>
      <c r="C1299" s="419"/>
      <c r="D1299" s="419"/>
      <c r="E1299" s="419"/>
      <c r="F1299" s="419"/>
      <c r="G1299" s="419"/>
      <c r="H1299" s="391"/>
      <c r="I1299" s="391"/>
      <c r="J1299" s="310"/>
    </row>
    <row r="1300" spans="1:10" ht="50.25" customHeight="1" x14ac:dyDescent="0.2">
      <c r="A1300" s="391"/>
      <c r="B1300" s="419"/>
      <c r="C1300" s="419"/>
      <c r="D1300" s="419"/>
      <c r="E1300" s="419"/>
      <c r="F1300" s="419"/>
      <c r="G1300" s="419"/>
      <c r="H1300" s="391"/>
      <c r="I1300" s="391"/>
      <c r="J1300" s="310"/>
    </row>
    <row r="1301" spans="1:10" ht="50.25" customHeight="1" x14ac:dyDescent="0.2">
      <c r="A1301" s="391"/>
      <c r="B1301" s="419"/>
      <c r="C1301" s="419"/>
      <c r="D1301" s="419"/>
      <c r="E1301" s="419"/>
      <c r="F1301" s="419"/>
      <c r="G1301" s="419"/>
      <c r="H1301" s="391"/>
      <c r="I1301" s="391"/>
      <c r="J1301" s="310"/>
    </row>
    <row r="1302" spans="1:10" ht="50.25" customHeight="1" x14ac:dyDescent="0.2">
      <c r="A1302" s="391"/>
      <c r="B1302" s="419"/>
      <c r="C1302" s="419"/>
      <c r="D1302" s="419"/>
      <c r="E1302" s="419"/>
      <c r="F1302" s="419"/>
      <c r="G1302" s="419"/>
      <c r="H1302" s="391"/>
      <c r="I1302" s="391"/>
      <c r="J1302" s="310"/>
    </row>
    <row r="1303" spans="1:10" ht="50.25" customHeight="1" x14ac:dyDescent="0.2">
      <c r="A1303" s="391"/>
      <c r="B1303" s="419"/>
      <c r="C1303" s="419"/>
      <c r="D1303" s="419"/>
      <c r="E1303" s="419"/>
      <c r="F1303" s="419"/>
      <c r="G1303" s="419"/>
      <c r="H1303" s="391"/>
      <c r="I1303" s="391"/>
      <c r="J1303" s="310"/>
    </row>
    <row r="1304" spans="1:10" ht="50.25" customHeight="1" x14ac:dyDescent="0.2">
      <c r="A1304" s="391"/>
      <c r="B1304" s="419"/>
      <c r="C1304" s="419"/>
      <c r="D1304" s="419"/>
      <c r="E1304" s="419"/>
      <c r="F1304" s="419"/>
      <c r="G1304" s="419"/>
      <c r="H1304" s="391"/>
      <c r="I1304" s="391"/>
      <c r="J1304" s="310"/>
    </row>
    <row r="1305" spans="1:10" ht="50.25" customHeight="1" x14ac:dyDescent="0.2">
      <c r="A1305" s="391"/>
      <c r="B1305" s="419"/>
      <c r="C1305" s="419"/>
      <c r="D1305" s="419"/>
      <c r="E1305" s="419"/>
      <c r="F1305" s="419"/>
      <c r="G1305" s="419"/>
      <c r="H1305" s="391"/>
      <c r="I1305" s="391"/>
      <c r="J1305" s="310"/>
    </row>
    <row r="1306" spans="1:10" ht="50.25" customHeight="1" x14ac:dyDescent="0.2">
      <c r="A1306" s="391"/>
      <c r="B1306" s="419"/>
      <c r="C1306" s="419"/>
      <c r="D1306" s="419"/>
      <c r="E1306" s="419"/>
      <c r="F1306" s="419"/>
      <c r="G1306" s="419"/>
      <c r="H1306" s="391"/>
      <c r="I1306" s="391"/>
      <c r="J1306" s="310"/>
    </row>
    <row r="1307" spans="1:10" ht="50.25" customHeight="1" x14ac:dyDescent="0.2">
      <c r="A1307" s="391"/>
      <c r="B1307" s="419"/>
      <c r="C1307" s="419"/>
      <c r="D1307" s="419"/>
      <c r="E1307" s="419"/>
      <c r="F1307" s="419"/>
      <c r="G1307" s="419"/>
      <c r="H1307" s="391"/>
      <c r="I1307" s="391"/>
      <c r="J1307" s="310"/>
    </row>
    <row r="1308" spans="1:10" ht="50.25" customHeight="1" x14ac:dyDescent="0.2">
      <c r="A1308" s="391"/>
      <c r="B1308" s="419"/>
      <c r="C1308" s="419"/>
      <c r="D1308" s="419"/>
      <c r="E1308" s="419"/>
      <c r="F1308" s="419"/>
      <c r="G1308" s="419"/>
      <c r="H1308" s="391"/>
      <c r="I1308" s="391"/>
      <c r="J1308" s="310"/>
    </row>
    <row r="1309" spans="1:10" ht="50.25" customHeight="1" x14ac:dyDescent="0.2">
      <c r="A1309" s="391"/>
      <c r="B1309" s="419"/>
      <c r="C1309" s="419"/>
      <c r="D1309" s="419"/>
      <c r="E1309" s="419"/>
      <c r="F1309" s="419"/>
      <c r="G1309" s="419"/>
      <c r="H1309" s="391"/>
      <c r="I1309" s="391"/>
      <c r="J1309" s="310"/>
    </row>
    <row r="1310" spans="1:10" ht="50.25" customHeight="1" x14ac:dyDescent="0.2">
      <c r="A1310" s="391"/>
      <c r="B1310" s="419"/>
      <c r="C1310" s="419"/>
      <c r="D1310" s="419"/>
      <c r="E1310" s="419"/>
      <c r="F1310" s="419"/>
      <c r="G1310" s="419"/>
      <c r="H1310" s="391"/>
      <c r="I1310" s="391"/>
      <c r="J1310" s="310"/>
    </row>
    <row r="1311" spans="1:10" ht="50.25" customHeight="1" x14ac:dyDescent="0.2">
      <c r="A1311" s="391"/>
      <c r="B1311" s="419"/>
      <c r="C1311" s="419"/>
      <c r="D1311" s="419"/>
      <c r="E1311" s="419"/>
      <c r="F1311" s="419"/>
      <c r="G1311" s="419"/>
      <c r="H1311" s="391"/>
      <c r="I1311" s="391"/>
      <c r="J1311" s="310"/>
    </row>
    <row r="1312" spans="1:10" ht="50.25" customHeight="1" x14ac:dyDescent="0.2">
      <c r="A1312" s="391"/>
      <c r="B1312" s="419"/>
      <c r="C1312" s="419"/>
      <c r="D1312" s="419"/>
      <c r="E1312" s="419"/>
      <c r="F1312" s="419"/>
      <c r="G1312" s="419"/>
      <c r="H1312" s="391"/>
      <c r="I1312" s="391"/>
      <c r="J1312" s="310"/>
    </row>
    <row r="1313" spans="1:10" ht="50.25" customHeight="1" x14ac:dyDescent="0.2">
      <c r="A1313" s="391"/>
      <c r="B1313" s="419"/>
      <c r="C1313" s="419"/>
      <c r="D1313" s="419"/>
      <c r="E1313" s="419"/>
      <c r="F1313" s="419"/>
      <c r="G1313" s="419"/>
      <c r="H1313" s="391"/>
      <c r="I1313" s="391"/>
      <c r="J1313" s="310"/>
    </row>
    <row r="1314" spans="1:10" ht="50.25" customHeight="1" x14ac:dyDescent="0.2">
      <c r="A1314" s="391"/>
      <c r="B1314" s="419"/>
      <c r="C1314" s="419"/>
      <c r="D1314" s="419"/>
      <c r="E1314" s="419"/>
      <c r="F1314" s="419"/>
      <c r="G1314" s="419"/>
      <c r="H1314" s="391"/>
      <c r="I1314" s="391"/>
      <c r="J1314" s="310"/>
    </row>
    <row r="1315" spans="1:10" ht="50.25" customHeight="1" x14ac:dyDescent="0.2">
      <c r="A1315" s="391"/>
      <c r="B1315" s="419"/>
      <c r="C1315" s="419"/>
      <c r="D1315" s="419"/>
      <c r="E1315" s="419"/>
      <c r="F1315" s="419"/>
      <c r="G1315" s="419"/>
      <c r="H1315" s="391"/>
      <c r="I1315" s="391"/>
      <c r="J1315" s="310"/>
    </row>
    <row r="1316" spans="1:10" ht="50.25" customHeight="1" x14ac:dyDescent="0.2">
      <c r="A1316" s="391"/>
      <c r="B1316" s="419"/>
      <c r="C1316" s="419"/>
      <c r="D1316" s="419"/>
      <c r="E1316" s="419"/>
      <c r="F1316" s="419"/>
      <c r="G1316" s="419"/>
      <c r="H1316" s="391"/>
      <c r="I1316" s="391"/>
      <c r="J1316" s="310"/>
    </row>
    <row r="1317" spans="1:10" ht="50.25" customHeight="1" x14ac:dyDescent="0.2">
      <c r="A1317" s="391"/>
      <c r="B1317" s="419"/>
      <c r="C1317" s="419"/>
      <c r="D1317" s="419"/>
      <c r="E1317" s="419"/>
      <c r="F1317" s="419"/>
      <c r="G1317" s="419"/>
      <c r="H1317" s="391"/>
      <c r="I1317" s="391"/>
      <c r="J1317" s="310"/>
    </row>
    <row r="1318" spans="1:10" ht="50.25" customHeight="1" x14ac:dyDescent="0.2">
      <c r="A1318" s="391"/>
      <c r="B1318" s="419"/>
      <c r="C1318" s="419"/>
      <c r="D1318" s="419"/>
      <c r="E1318" s="419"/>
      <c r="F1318" s="419"/>
      <c r="G1318" s="419"/>
      <c r="H1318" s="391"/>
      <c r="I1318" s="391"/>
      <c r="J1318" s="310"/>
    </row>
    <row r="1319" spans="1:10" ht="50.25" customHeight="1" x14ac:dyDescent="0.2">
      <c r="A1319" s="391"/>
      <c r="B1319" s="419"/>
      <c r="C1319" s="419"/>
      <c r="D1319" s="419"/>
      <c r="E1319" s="419"/>
      <c r="F1319" s="419"/>
      <c r="G1319" s="419"/>
      <c r="H1319" s="391"/>
      <c r="I1319" s="391"/>
      <c r="J1319" s="310"/>
    </row>
    <row r="1320" spans="1:10" ht="50.25" customHeight="1" x14ac:dyDescent="0.2">
      <c r="A1320" s="391"/>
      <c r="B1320" s="419"/>
      <c r="C1320" s="419"/>
      <c r="D1320" s="419"/>
      <c r="E1320" s="419"/>
      <c r="F1320" s="419"/>
      <c r="G1320" s="419"/>
      <c r="H1320" s="391"/>
      <c r="I1320" s="391"/>
      <c r="J1320" s="310"/>
    </row>
    <row r="1321" spans="1:10" ht="50.25" customHeight="1" x14ac:dyDescent="0.2">
      <c r="A1321" s="391"/>
      <c r="B1321" s="419"/>
      <c r="C1321" s="419"/>
      <c r="D1321" s="419"/>
      <c r="E1321" s="419"/>
      <c r="F1321" s="419"/>
      <c r="G1321" s="419"/>
      <c r="H1321" s="391"/>
      <c r="I1321" s="391"/>
      <c r="J1321" s="310"/>
    </row>
    <row r="1322" spans="1:10" ht="50.25" customHeight="1" x14ac:dyDescent="0.2">
      <c r="A1322" s="391"/>
      <c r="B1322" s="419"/>
      <c r="C1322" s="419"/>
      <c r="D1322" s="419"/>
      <c r="E1322" s="419"/>
      <c r="F1322" s="419"/>
      <c r="G1322" s="419"/>
      <c r="H1322" s="391"/>
      <c r="I1322" s="391"/>
      <c r="J1322" s="310"/>
    </row>
    <row r="1323" spans="1:10" ht="50.25" customHeight="1" x14ac:dyDescent="0.2">
      <c r="A1323" s="391"/>
      <c r="B1323" s="419"/>
      <c r="C1323" s="419"/>
      <c r="D1323" s="419"/>
      <c r="E1323" s="419"/>
      <c r="F1323" s="419"/>
      <c r="G1323" s="419"/>
      <c r="H1323" s="391"/>
      <c r="I1323" s="391"/>
      <c r="J1323" s="310"/>
    </row>
    <row r="1324" spans="1:10" ht="50.25" customHeight="1" x14ac:dyDescent="0.2">
      <c r="A1324" s="391"/>
      <c r="B1324" s="419"/>
      <c r="C1324" s="419"/>
      <c r="D1324" s="419"/>
      <c r="E1324" s="419"/>
      <c r="F1324" s="419"/>
      <c r="G1324" s="419"/>
      <c r="H1324" s="391"/>
      <c r="I1324" s="391"/>
      <c r="J1324" s="310"/>
    </row>
    <row r="1325" spans="1:10" ht="50.25" customHeight="1" x14ac:dyDescent="0.2">
      <c r="A1325" s="391"/>
      <c r="B1325" s="419"/>
      <c r="C1325" s="419"/>
      <c r="D1325" s="419"/>
      <c r="E1325" s="419"/>
      <c r="F1325" s="419"/>
      <c r="G1325" s="419"/>
      <c r="H1325" s="391"/>
      <c r="I1325" s="391"/>
      <c r="J1325" s="310"/>
    </row>
    <row r="1326" spans="1:10" ht="50.25" customHeight="1" x14ac:dyDescent="0.2">
      <c r="A1326" s="391"/>
      <c r="B1326" s="419"/>
      <c r="C1326" s="419"/>
      <c r="D1326" s="419"/>
      <c r="E1326" s="419"/>
      <c r="F1326" s="419"/>
      <c r="G1326" s="419"/>
      <c r="H1326" s="391"/>
      <c r="I1326" s="391"/>
      <c r="J1326" s="310"/>
    </row>
    <row r="1327" spans="1:10" ht="50.25" customHeight="1" x14ac:dyDescent="0.2">
      <c r="A1327" s="391"/>
      <c r="B1327" s="419"/>
      <c r="C1327" s="419"/>
      <c r="D1327" s="419"/>
      <c r="E1327" s="419"/>
      <c r="F1327" s="419"/>
      <c r="G1327" s="419"/>
      <c r="H1327" s="391"/>
      <c r="I1327" s="391"/>
      <c r="J1327" s="310"/>
    </row>
    <row r="1328" spans="1:10" ht="50.25" customHeight="1" x14ac:dyDescent="0.2">
      <c r="A1328" s="391"/>
      <c r="B1328" s="419"/>
      <c r="C1328" s="419"/>
      <c r="D1328" s="419"/>
      <c r="E1328" s="419"/>
      <c r="F1328" s="419"/>
      <c r="G1328" s="419"/>
      <c r="H1328" s="391"/>
      <c r="I1328" s="391"/>
      <c r="J1328" s="310"/>
    </row>
    <row r="1329" spans="1:10" ht="50.25" customHeight="1" x14ac:dyDescent="0.2">
      <c r="A1329" s="391"/>
      <c r="B1329" s="419"/>
      <c r="C1329" s="419"/>
      <c r="D1329" s="419"/>
      <c r="E1329" s="419"/>
      <c r="F1329" s="419"/>
      <c r="G1329" s="419"/>
      <c r="H1329" s="391"/>
      <c r="I1329" s="391"/>
      <c r="J1329" s="310"/>
    </row>
    <row r="1330" spans="1:10" ht="50.25" customHeight="1" x14ac:dyDescent="0.2">
      <c r="A1330" s="391"/>
      <c r="B1330" s="419"/>
      <c r="C1330" s="419"/>
      <c r="D1330" s="419"/>
      <c r="E1330" s="419"/>
      <c r="F1330" s="419"/>
      <c r="G1330" s="419"/>
      <c r="H1330" s="391"/>
      <c r="I1330" s="391"/>
      <c r="J1330" s="310"/>
    </row>
    <row r="1331" spans="1:10" ht="50.25" customHeight="1" x14ac:dyDescent="0.2">
      <c r="A1331" s="391"/>
      <c r="B1331" s="419"/>
      <c r="C1331" s="419"/>
      <c r="D1331" s="419"/>
      <c r="E1331" s="419"/>
      <c r="F1331" s="419"/>
      <c r="G1331" s="419"/>
      <c r="H1331" s="391"/>
      <c r="I1331" s="391"/>
      <c r="J1331" s="310"/>
    </row>
    <row r="1332" spans="1:10" ht="50.25" customHeight="1" x14ac:dyDescent="0.2">
      <c r="A1332" s="391"/>
      <c r="B1332" s="419"/>
      <c r="C1332" s="419"/>
      <c r="D1332" s="419"/>
      <c r="E1332" s="419"/>
      <c r="F1332" s="419"/>
      <c r="G1332" s="419"/>
      <c r="H1332" s="391"/>
      <c r="I1332" s="391"/>
      <c r="J1332" s="310"/>
    </row>
    <row r="1333" spans="1:10" ht="50.25" customHeight="1" x14ac:dyDescent="0.2">
      <c r="A1333" s="391"/>
      <c r="B1333" s="419"/>
      <c r="C1333" s="419"/>
      <c r="D1333" s="419"/>
      <c r="E1333" s="419"/>
      <c r="F1333" s="419"/>
      <c r="G1333" s="419"/>
      <c r="H1333" s="391"/>
      <c r="I1333" s="391"/>
      <c r="J1333" s="310"/>
    </row>
    <row r="1334" spans="1:10" ht="50.25" customHeight="1" x14ac:dyDescent="0.2">
      <c r="A1334" s="391"/>
      <c r="B1334" s="419"/>
      <c r="C1334" s="419"/>
      <c r="D1334" s="419"/>
      <c r="E1334" s="419"/>
      <c r="F1334" s="419"/>
      <c r="G1334" s="419"/>
      <c r="H1334" s="391"/>
      <c r="I1334" s="391"/>
      <c r="J1334" s="310"/>
    </row>
    <row r="1335" spans="1:10" ht="50.25" customHeight="1" x14ac:dyDescent="0.2">
      <c r="A1335" s="391"/>
      <c r="B1335" s="419"/>
      <c r="C1335" s="419"/>
      <c r="D1335" s="419"/>
      <c r="E1335" s="419"/>
      <c r="F1335" s="419"/>
      <c r="G1335" s="419"/>
      <c r="H1335" s="391"/>
      <c r="I1335" s="391"/>
      <c r="J1335" s="310"/>
    </row>
    <row r="1336" spans="1:10" ht="50.25" customHeight="1" x14ac:dyDescent="0.2">
      <c r="A1336" s="391"/>
      <c r="B1336" s="419"/>
      <c r="C1336" s="419"/>
      <c r="D1336" s="419"/>
      <c r="E1336" s="419"/>
      <c r="F1336" s="419"/>
      <c r="G1336" s="419"/>
      <c r="H1336" s="391"/>
      <c r="I1336" s="391"/>
      <c r="J1336" s="310"/>
    </row>
    <row r="1337" spans="1:10" ht="50.25" customHeight="1" x14ac:dyDescent="0.2">
      <c r="A1337" s="391"/>
      <c r="B1337" s="419"/>
      <c r="C1337" s="419"/>
      <c r="D1337" s="419"/>
      <c r="E1337" s="419"/>
      <c r="F1337" s="419"/>
      <c r="G1337" s="419"/>
      <c r="H1337" s="391"/>
      <c r="I1337" s="391"/>
      <c r="J1337" s="310"/>
    </row>
    <row r="1338" spans="1:10" ht="50.25" customHeight="1" x14ac:dyDescent="0.2">
      <c r="A1338" s="391"/>
      <c r="B1338" s="419"/>
      <c r="C1338" s="419"/>
      <c r="D1338" s="419"/>
      <c r="E1338" s="419"/>
      <c r="F1338" s="419"/>
      <c r="G1338" s="419"/>
      <c r="H1338" s="391"/>
      <c r="I1338" s="391"/>
      <c r="J1338" s="310"/>
    </row>
    <row r="1339" spans="1:10" ht="50.25" customHeight="1" x14ac:dyDescent="0.2">
      <c r="A1339" s="391"/>
      <c r="B1339" s="419"/>
      <c r="C1339" s="419"/>
      <c r="D1339" s="419"/>
      <c r="E1339" s="419"/>
      <c r="F1339" s="419"/>
      <c r="G1339" s="419"/>
      <c r="H1339" s="391"/>
      <c r="I1339" s="391"/>
      <c r="J1339" s="310"/>
    </row>
    <row r="1340" spans="1:10" ht="50.25" customHeight="1" x14ac:dyDescent="0.2">
      <c r="A1340" s="391"/>
      <c r="B1340" s="419"/>
      <c r="C1340" s="419"/>
      <c r="D1340" s="419"/>
      <c r="E1340" s="419"/>
      <c r="F1340" s="419"/>
      <c r="G1340" s="419"/>
      <c r="H1340" s="391"/>
      <c r="I1340" s="391"/>
      <c r="J1340" s="310"/>
    </row>
    <row r="1341" spans="1:10" ht="50.25" customHeight="1" x14ac:dyDescent="0.2">
      <c r="A1341" s="391"/>
      <c r="B1341" s="419"/>
      <c r="C1341" s="419"/>
      <c r="D1341" s="419"/>
      <c r="E1341" s="419"/>
      <c r="F1341" s="419"/>
      <c r="G1341" s="419"/>
      <c r="H1341" s="391"/>
      <c r="I1341" s="391"/>
      <c r="J1341" s="310"/>
    </row>
    <row r="1342" spans="1:10" ht="50.25" customHeight="1" x14ac:dyDescent="0.2">
      <c r="A1342" s="391"/>
      <c r="B1342" s="419"/>
      <c r="C1342" s="419"/>
      <c r="D1342" s="419"/>
      <c r="E1342" s="419"/>
      <c r="F1342" s="419"/>
      <c r="G1342" s="419"/>
      <c r="H1342" s="391"/>
      <c r="I1342" s="391"/>
      <c r="J1342" s="310"/>
    </row>
    <row r="1343" spans="1:10" ht="50.25" customHeight="1" x14ac:dyDescent="0.2">
      <c r="A1343" s="391"/>
      <c r="B1343" s="419"/>
      <c r="C1343" s="419"/>
      <c r="D1343" s="419"/>
      <c r="E1343" s="419"/>
      <c r="F1343" s="419"/>
      <c r="G1343" s="419"/>
      <c r="H1343" s="391"/>
      <c r="I1343" s="391"/>
      <c r="J1343" s="310"/>
    </row>
    <row r="1344" spans="1:10" ht="50.25" customHeight="1" x14ac:dyDescent="0.2">
      <c r="A1344" s="391"/>
      <c r="B1344" s="419"/>
      <c r="C1344" s="419"/>
      <c r="D1344" s="419"/>
      <c r="E1344" s="419"/>
      <c r="F1344" s="419"/>
      <c r="G1344" s="419"/>
      <c r="H1344" s="391"/>
      <c r="I1344" s="391"/>
      <c r="J1344" s="310"/>
    </row>
    <row r="1345" spans="1:10" ht="50.25" customHeight="1" x14ac:dyDescent="0.2">
      <c r="A1345" s="391"/>
      <c r="B1345" s="419"/>
      <c r="C1345" s="419"/>
      <c r="D1345" s="419"/>
      <c r="E1345" s="419"/>
      <c r="F1345" s="419"/>
      <c r="G1345" s="419"/>
      <c r="H1345" s="391"/>
      <c r="I1345" s="391"/>
      <c r="J1345" s="310"/>
    </row>
    <row r="1346" spans="1:10" ht="50.25" customHeight="1" x14ac:dyDescent="0.2">
      <c r="A1346" s="391"/>
      <c r="B1346" s="419"/>
      <c r="C1346" s="419"/>
      <c r="D1346" s="419"/>
      <c r="E1346" s="419"/>
      <c r="F1346" s="419"/>
      <c r="G1346" s="419"/>
      <c r="H1346" s="391"/>
      <c r="I1346" s="391"/>
      <c r="J1346" s="310"/>
    </row>
    <row r="1347" spans="1:10" ht="50.25" customHeight="1" x14ac:dyDescent="0.2">
      <c r="A1347" s="391"/>
      <c r="B1347" s="419"/>
      <c r="C1347" s="419"/>
      <c r="D1347" s="419"/>
      <c r="E1347" s="419"/>
      <c r="F1347" s="419"/>
      <c r="G1347" s="419"/>
      <c r="H1347" s="391"/>
      <c r="I1347" s="391"/>
      <c r="J1347" s="310"/>
    </row>
    <row r="1348" spans="1:10" ht="50.25" customHeight="1" x14ac:dyDescent="0.2">
      <c r="A1348" s="391"/>
      <c r="B1348" s="419"/>
      <c r="C1348" s="419"/>
      <c r="D1348" s="419"/>
      <c r="E1348" s="419"/>
      <c r="F1348" s="419"/>
      <c r="G1348" s="419"/>
      <c r="H1348" s="391"/>
      <c r="I1348" s="391"/>
      <c r="J1348" s="310"/>
    </row>
    <row r="1349" spans="1:10" ht="50.25" customHeight="1" x14ac:dyDescent="0.2">
      <c r="A1349" s="391"/>
      <c r="B1349" s="419"/>
      <c r="C1349" s="419"/>
      <c r="D1349" s="419"/>
      <c r="E1349" s="419"/>
      <c r="F1349" s="419"/>
      <c r="G1349" s="419"/>
      <c r="H1349" s="391"/>
      <c r="I1349" s="391"/>
      <c r="J1349" s="310"/>
    </row>
    <row r="1350" spans="1:10" ht="50.25" customHeight="1" x14ac:dyDescent="0.2">
      <c r="A1350" s="391"/>
      <c r="B1350" s="419"/>
      <c r="C1350" s="419"/>
      <c r="D1350" s="419"/>
      <c r="E1350" s="419"/>
      <c r="F1350" s="419"/>
      <c r="G1350" s="419"/>
      <c r="H1350" s="391"/>
      <c r="I1350" s="391"/>
      <c r="J1350" s="310"/>
    </row>
    <row r="1351" spans="1:10" ht="50.25" customHeight="1" x14ac:dyDescent="0.2">
      <c r="A1351" s="391"/>
      <c r="B1351" s="419"/>
      <c r="C1351" s="419"/>
      <c r="D1351" s="419"/>
      <c r="E1351" s="419"/>
      <c r="F1351" s="419"/>
      <c r="G1351" s="419"/>
      <c r="H1351" s="391"/>
      <c r="I1351" s="391"/>
      <c r="J1351" s="310"/>
    </row>
    <row r="1352" spans="1:10" ht="50.25" customHeight="1" x14ac:dyDescent="0.2">
      <c r="A1352" s="391"/>
      <c r="B1352" s="419"/>
      <c r="C1352" s="419"/>
      <c r="D1352" s="419"/>
      <c r="E1352" s="419"/>
      <c r="F1352" s="419"/>
      <c r="G1352" s="419"/>
      <c r="H1352" s="391"/>
      <c r="I1352" s="391"/>
      <c r="J1352" s="310"/>
    </row>
    <row r="1353" spans="1:10" ht="50.25" customHeight="1" x14ac:dyDescent="0.2">
      <c r="A1353" s="391"/>
      <c r="B1353" s="419"/>
      <c r="C1353" s="419"/>
      <c r="D1353" s="419"/>
      <c r="E1353" s="419"/>
      <c r="F1353" s="419"/>
      <c r="G1353" s="419"/>
      <c r="H1353" s="391"/>
      <c r="I1353" s="391"/>
      <c r="J1353" s="310"/>
    </row>
    <row r="1354" spans="1:10" ht="50.25" customHeight="1" x14ac:dyDescent="0.2">
      <c r="A1354" s="391"/>
      <c r="B1354" s="419"/>
      <c r="C1354" s="419"/>
      <c r="D1354" s="419"/>
      <c r="E1354" s="419"/>
      <c r="F1354" s="419"/>
      <c r="G1354" s="419"/>
      <c r="H1354" s="391"/>
      <c r="I1354" s="391"/>
      <c r="J1354" s="310"/>
    </row>
    <row r="1355" spans="1:10" ht="50.25" customHeight="1" x14ac:dyDescent="0.2">
      <c r="A1355" s="391"/>
      <c r="B1355" s="419"/>
      <c r="C1355" s="419"/>
      <c r="D1355" s="419"/>
      <c r="E1355" s="419"/>
      <c r="F1355" s="419"/>
      <c r="G1355" s="419"/>
      <c r="H1355" s="391"/>
      <c r="I1355" s="391"/>
      <c r="J1355" s="310"/>
    </row>
    <row r="1356" spans="1:10" ht="50.25" customHeight="1" x14ac:dyDescent="0.2">
      <c r="A1356" s="391"/>
      <c r="B1356" s="419"/>
      <c r="C1356" s="419"/>
      <c r="D1356" s="419"/>
      <c r="E1356" s="419"/>
      <c r="F1356" s="419"/>
      <c r="G1356" s="419"/>
      <c r="H1356" s="391"/>
      <c r="I1356" s="391"/>
      <c r="J1356" s="310"/>
    </row>
    <row r="1357" spans="1:10" ht="50.25" customHeight="1" x14ac:dyDescent="0.2">
      <c r="A1357" s="391"/>
      <c r="B1357" s="419"/>
      <c r="C1357" s="419"/>
      <c r="D1357" s="419"/>
      <c r="E1357" s="419"/>
      <c r="F1357" s="419"/>
      <c r="G1357" s="419"/>
      <c r="H1357" s="391"/>
      <c r="I1357" s="391"/>
      <c r="J1357" s="310"/>
    </row>
    <row r="1358" spans="1:10" ht="50.25" customHeight="1" x14ac:dyDescent="0.2">
      <c r="A1358" s="391"/>
      <c r="B1358" s="419"/>
      <c r="C1358" s="419"/>
      <c r="D1358" s="419"/>
      <c r="E1358" s="419"/>
      <c r="F1358" s="419"/>
      <c r="G1358" s="419"/>
      <c r="H1358" s="391"/>
      <c r="I1358" s="391"/>
      <c r="J1358" s="310"/>
    </row>
    <row r="1359" spans="1:10" ht="50.25" customHeight="1" x14ac:dyDescent="0.2">
      <c r="A1359" s="391"/>
      <c r="B1359" s="419"/>
      <c r="C1359" s="419"/>
      <c r="D1359" s="419"/>
      <c r="E1359" s="419"/>
      <c r="F1359" s="419"/>
      <c r="G1359" s="419"/>
      <c r="H1359" s="391"/>
      <c r="I1359" s="391"/>
      <c r="J1359" s="310"/>
    </row>
    <row r="1360" spans="1:10" ht="50.25" customHeight="1" x14ac:dyDescent="0.2">
      <c r="A1360" s="391"/>
      <c r="B1360" s="419"/>
      <c r="C1360" s="419"/>
      <c r="D1360" s="419"/>
      <c r="E1360" s="419"/>
      <c r="F1360" s="419"/>
      <c r="G1360" s="419"/>
      <c r="H1360" s="391"/>
      <c r="I1360" s="391"/>
      <c r="J1360" s="310"/>
    </row>
    <row r="1361" spans="1:10" ht="50.25" customHeight="1" x14ac:dyDescent="0.2">
      <c r="A1361" s="391"/>
      <c r="B1361" s="419"/>
      <c r="C1361" s="419"/>
      <c r="D1361" s="419"/>
      <c r="E1361" s="419"/>
      <c r="F1361" s="419"/>
      <c r="G1361" s="419"/>
      <c r="H1361" s="391"/>
      <c r="I1361" s="391"/>
      <c r="J1361" s="310"/>
    </row>
    <row r="1362" spans="1:10" ht="50.25" customHeight="1" x14ac:dyDescent="0.2">
      <c r="A1362" s="391"/>
      <c r="B1362" s="419"/>
      <c r="C1362" s="419"/>
      <c r="D1362" s="419"/>
      <c r="E1362" s="419"/>
      <c r="F1362" s="419"/>
      <c r="G1362" s="419"/>
      <c r="H1362" s="391"/>
      <c r="I1362" s="391"/>
      <c r="J1362" s="310"/>
    </row>
    <row r="1363" spans="1:10" ht="50.25" customHeight="1" x14ac:dyDescent="0.2">
      <c r="A1363" s="391"/>
      <c r="B1363" s="419"/>
      <c r="C1363" s="419"/>
      <c r="D1363" s="419"/>
      <c r="E1363" s="419"/>
      <c r="F1363" s="419"/>
      <c r="G1363" s="419"/>
      <c r="H1363" s="391"/>
      <c r="I1363" s="391"/>
      <c r="J1363" s="310"/>
    </row>
    <row r="1364" spans="1:10" ht="50.25" customHeight="1" x14ac:dyDescent="0.2">
      <c r="A1364" s="391"/>
      <c r="B1364" s="419"/>
      <c r="C1364" s="419"/>
      <c r="D1364" s="419"/>
      <c r="E1364" s="419"/>
      <c r="F1364" s="419"/>
      <c r="G1364" s="419"/>
      <c r="H1364" s="391"/>
      <c r="I1364" s="391"/>
      <c r="J1364" s="310"/>
    </row>
    <row r="1365" spans="1:10" ht="50.25" customHeight="1" x14ac:dyDescent="0.2">
      <c r="A1365" s="391"/>
      <c r="B1365" s="419"/>
      <c r="C1365" s="419"/>
      <c r="D1365" s="419"/>
      <c r="E1365" s="419"/>
      <c r="F1365" s="419"/>
      <c r="G1365" s="419"/>
      <c r="H1365" s="391"/>
      <c r="I1365" s="391"/>
      <c r="J1365" s="310"/>
    </row>
    <row r="1366" spans="1:10" ht="50.25" customHeight="1" x14ac:dyDescent="0.2">
      <c r="A1366" s="391"/>
      <c r="B1366" s="419"/>
      <c r="C1366" s="419"/>
      <c r="D1366" s="419"/>
      <c r="E1366" s="419"/>
      <c r="F1366" s="419"/>
      <c r="G1366" s="419"/>
      <c r="H1366" s="391"/>
      <c r="I1366" s="391"/>
      <c r="J1366" s="310"/>
    </row>
    <row r="1367" spans="1:10" ht="50.25" customHeight="1" x14ac:dyDescent="0.2">
      <c r="A1367" s="391"/>
      <c r="B1367" s="419"/>
      <c r="C1367" s="419"/>
      <c r="D1367" s="419"/>
      <c r="E1367" s="419"/>
      <c r="F1367" s="419"/>
      <c r="G1367" s="419"/>
      <c r="H1367" s="391"/>
      <c r="I1367" s="391"/>
      <c r="J1367" s="310"/>
    </row>
    <row r="1368" spans="1:10" ht="50.25" customHeight="1" x14ac:dyDescent="0.2">
      <c r="A1368" s="391"/>
      <c r="B1368" s="419"/>
      <c r="C1368" s="419"/>
      <c r="D1368" s="419"/>
      <c r="E1368" s="419"/>
      <c r="F1368" s="419"/>
      <c r="G1368" s="419"/>
      <c r="H1368" s="391"/>
      <c r="I1368" s="391"/>
      <c r="J1368" s="310"/>
    </row>
    <row r="1369" spans="1:10" ht="50.25" customHeight="1" x14ac:dyDescent="0.2">
      <c r="A1369" s="391"/>
      <c r="B1369" s="419"/>
      <c r="C1369" s="419"/>
      <c r="D1369" s="419"/>
      <c r="E1369" s="419"/>
      <c r="F1369" s="419"/>
      <c r="G1369" s="419"/>
      <c r="H1369" s="391"/>
      <c r="I1369" s="391"/>
      <c r="J1369" s="310"/>
    </row>
    <row r="1370" spans="1:10" ht="50.25" customHeight="1" x14ac:dyDescent="0.2">
      <c r="A1370" s="391"/>
      <c r="B1370" s="419"/>
      <c r="C1370" s="419"/>
      <c r="D1370" s="419"/>
      <c r="E1370" s="419"/>
      <c r="F1370" s="419"/>
      <c r="G1370" s="419"/>
      <c r="H1370" s="391"/>
      <c r="I1370" s="391"/>
      <c r="J1370" s="310"/>
    </row>
    <row r="1371" spans="1:10" ht="50.25" customHeight="1" x14ac:dyDescent="0.2">
      <c r="A1371" s="391"/>
      <c r="B1371" s="419"/>
      <c r="C1371" s="419"/>
      <c r="D1371" s="419"/>
      <c r="E1371" s="419"/>
      <c r="F1371" s="419"/>
      <c r="G1371" s="419"/>
      <c r="H1371" s="391"/>
      <c r="I1371" s="391"/>
      <c r="J1371" s="310"/>
    </row>
    <row r="1372" spans="1:10" ht="50.25" customHeight="1" x14ac:dyDescent="0.2">
      <c r="A1372" s="391"/>
      <c r="B1372" s="419"/>
      <c r="C1372" s="419"/>
      <c r="D1372" s="419"/>
      <c r="E1372" s="419"/>
      <c r="F1372" s="419"/>
      <c r="G1372" s="419"/>
      <c r="H1372" s="391"/>
      <c r="I1372" s="391"/>
      <c r="J1372" s="310"/>
    </row>
    <row r="1373" spans="1:10" ht="50.25" customHeight="1" x14ac:dyDescent="0.2">
      <c r="A1373" s="391"/>
      <c r="B1373" s="419"/>
      <c r="C1373" s="419"/>
      <c r="D1373" s="419"/>
      <c r="E1373" s="419"/>
      <c r="F1373" s="419"/>
      <c r="G1373" s="419"/>
      <c r="H1373" s="391"/>
      <c r="I1373" s="391"/>
      <c r="J1373" s="310"/>
    </row>
    <row r="1374" spans="1:10" ht="50.25" customHeight="1" x14ac:dyDescent="0.2">
      <c r="A1374" s="391"/>
      <c r="B1374" s="419"/>
      <c r="C1374" s="419"/>
      <c r="D1374" s="419"/>
      <c r="E1374" s="419"/>
      <c r="F1374" s="419"/>
      <c r="G1374" s="419"/>
      <c r="H1374" s="391"/>
      <c r="I1374" s="391"/>
      <c r="J1374" s="310"/>
    </row>
    <row r="1375" spans="1:10" ht="50.25" customHeight="1" x14ac:dyDescent="0.2">
      <c r="A1375" s="391"/>
      <c r="B1375" s="419"/>
      <c r="C1375" s="419"/>
      <c r="D1375" s="419"/>
      <c r="E1375" s="419"/>
      <c r="F1375" s="419"/>
      <c r="G1375" s="419"/>
      <c r="H1375" s="391"/>
      <c r="I1375" s="391"/>
      <c r="J1375" s="310"/>
    </row>
    <row r="1376" spans="1:10" ht="50.25" customHeight="1" x14ac:dyDescent="0.2">
      <c r="A1376" s="391"/>
      <c r="B1376" s="419"/>
      <c r="C1376" s="419"/>
      <c r="D1376" s="419"/>
      <c r="E1376" s="419"/>
      <c r="F1376" s="419"/>
      <c r="G1376" s="419"/>
      <c r="H1376" s="391"/>
      <c r="I1376" s="391"/>
      <c r="J1376" s="310"/>
    </row>
    <row r="1377" spans="1:10" ht="50.25" customHeight="1" x14ac:dyDescent="0.2">
      <c r="A1377" s="391"/>
      <c r="B1377" s="419"/>
      <c r="C1377" s="419"/>
      <c r="D1377" s="419"/>
      <c r="E1377" s="419"/>
      <c r="F1377" s="419"/>
      <c r="G1377" s="419"/>
      <c r="H1377" s="391"/>
      <c r="I1377" s="391"/>
      <c r="J1377" s="310"/>
    </row>
    <row r="1378" spans="1:10" ht="50.25" customHeight="1" x14ac:dyDescent="0.2">
      <c r="A1378" s="391"/>
      <c r="B1378" s="419"/>
      <c r="C1378" s="419"/>
      <c r="D1378" s="419"/>
      <c r="E1378" s="419"/>
      <c r="F1378" s="419"/>
      <c r="G1378" s="419"/>
      <c r="H1378" s="391"/>
      <c r="I1378" s="391"/>
      <c r="J1378" s="310"/>
    </row>
    <row r="1379" spans="1:10" ht="50.25" customHeight="1" x14ac:dyDescent="0.2">
      <c r="A1379" s="391"/>
      <c r="B1379" s="419"/>
      <c r="C1379" s="419"/>
      <c r="D1379" s="419"/>
      <c r="E1379" s="419"/>
      <c r="F1379" s="419"/>
      <c r="G1379" s="419"/>
      <c r="H1379" s="391"/>
      <c r="I1379" s="391"/>
      <c r="J1379" s="310"/>
    </row>
    <row r="1380" spans="1:10" ht="50.25" customHeight="1" x14ac:dyDescent="0.2">
      <c r="A1380" s="391"/>
      <c r="B1380" s="419"/>
      <c r="C1380" s="419"/>
      <c r="D1380" s="419"/>
      <c r="E1380" s="419"/>
      <c r="F1380" s="419"/>
      <c r="G1380" s="419"/>
      <c r="H1380" s="391"/>
      <c r="I1380" s="391"/>
      <c r="J1380" s="310"/>
    </row>
    <row r="1381" spans="1:10" ht="50.25" customHeight="1" x14ac:dyDescent="0.2">
      <c r="A1381" s="391"/>
      <c r="B1381" s="419"/>
      <c r="C1381" s="419"/>
      <c r="D1381" s="419"/>
      <c r="E1381" s="419"/>
      <c r="F1381" s="419"/>
      <c r="G1381" s="419"/>
      <c r="H1381" s="391"/>
      <c r="I1381" s="391"/>
      <c r="J1381" s="310"/>
    </row>
    <row r="1382" spans="1:10" ht="50.25" customHeight="1" x14ac:dyDescent="0.2">
      <c r="A1382" s="391"/>
      <c r="B1382" s="419"/>
      <c r="C1382" s="419"/>
      <c r="D1382" s="419"/>
      <c r="E1382" s="419"/>
      <c r="F1382" s="419"/>
      <c r="G1382" s="419"/>
      <c r="H1382" s="391"/>
      <c r="I1382" s="391"/>
      <c r="J1382" s="310"/>
    </row>
    <row r="1383" spans="1:10" ht="50.25" customHeight="1" x14ac:dyDescent="0.2">
      <c r="A1383" s="391"/>
      <c r="B1383" s="419"/>
      <c r="C1383" s="419"/>
      <c r="D1383" s="419"/>
      <c r="E1383" s="419"/>
      <c r="F1383" s="419"/>
      <c r="G1383" s="419"/>
      <c r="H1383" s="391"/>
      <c r="I1383" s="391"/>
      <c r="J1383" s="310"/>
    </row>
    <row r="1384" spans="1:10" ht="50.25" customHeight="1" x14ac:dyDescent="0.2">
      <c r="A1384" s="391"/>
      <c r="B1384" s="419"/>
      <c r="C1384" s="419"/>
      <c r="D1384" s="419"/>
      <c r="E1384" s="419"/>
      <c r="F1384" s="419"/>
      <c r="G1384" s="419"/>
      <c r="H1384" s="391"/>
      <c r="I1384" s="391"/>
      <c r="J1384" s="310"/>
    </row>
    <row r="1385" spans="1:10" ht="50.25" customHeight="1" x14ac:dyDescent="0.2">
      <c r="A1385" s="391"/>
      <c r="B1385" s="419"/>
      <c r="C1385" s="419"/>
      <c r="D1385" s="419"/>
      <c r="E1385" s="419"/>
      <c r="F1385" s="419"/>
      <c r="G1385" s="419"/>
      <c r="H1385" s="391"/>
      <c r="I1385" s="391"/>
      <c r="J1385" s="310"/>
    </row>
    <row r="1386" spans="1:10" ht="50.25" customHeight="1" x14ac:dyDescent="0.2">
      <c r="A1386" s="391"/>
      <c r="B1386" s="419"/>
      <c r="C1386" s="419"/>
      <c r="D1386" s="419"/>
      <c r="E1386" s="419"/>
      <c r="F1386" s="419"/>
      <c r="G1386" s="419"/>
      <c r="H1386" s="391"/>
      <c r="I1386" s="391"/>
      <c r="J1386" s="310"/>
    </row>
    <row r="1387" spans="1:10" ht="50.25" customHeight="1" x14ac:dyDescent="0.2">
      <c r="A1387" s="391"/>
      <c r="B1387" s="419"/>
      <c r="C1387" s="419"/>
      <c r="D1387" s="419"/>
      <c r="E1387" s="419"/>
      <c r="F1387" s="419"/>
      <c r="G1387" s="419"/>
      <c r="H1387" s="391"/>
      <c r="I1387" s="391"/>
      <c r="J1387" s="310"/>
    </row>
    <row r="1388" spans="1:10" ht="50.25" customHeight="1" x14ac:dyDescent="0.2">
      <c r="A1388" s="391"/>
      <c r="B1388" s="419"/>
      <c r="C1388" s="419"/>
      <c r="D1388" s="419"/>
      <c r="E1388" s="419"/>
      <c r="F1388" s="419"/>
      <c r="G1388" s="419"/>
      <c r="H1388" s="391"/>
      <c r="I1388" s="391"/>
      <c r="J1388" s="310"/>
    </row>
    <row r="1389" spans="1:10" ht="50.25" customHeight="1" x14ac:dyDescent="0.2">
      <c r="A1389" s="391"/>
      <c r="B1389" s="419"/>
      <c r="C1389" s="419"/>
      <c r="D1389" s="419"/>
      <c r="E1389" s="419"/>
      <c r="F1389" s="419"/>
      <c r="G1389" s="419"/>
      <c r="H1389" s="391"/>
      <c r="I1389" s="391"/>
      <c r="J1389" s="310"/>
    </row>
    <row r="1390" spans="1:10" ht="50.25" customHeight="1" x14ac:dyDescent="0.2">
      <c r="A1390" s="391"/>
      <c r="B1390" s="419"/>
      <c r="C1390" s="419"/>
      <c r="D1390" s="419"/>
      <c r="E1390" s="419"/>
      <c r="F1390" s="419"/>
      <c r="G1390" s="419"/>
      <c r="H1390" s="391"/>
      <c r="I1390" s="391"/>
      <c r="J1390" s="310"/>
    </row>
    <row r="1391" spans="1:10" ht="50.25" customHeight="1" x14ac:dyDescent="0.2">
      <c r="A1391" s="391"/>
      <c r="B1391" s="419"/>
      <c r="C1391" s="419"/>
      <c r="D1391" s="419"/>
      <c r="E1391" s="419"/>
      <c r="F1391" s="419"/>
      <c r="G1391" s="419"/>
      <c r="H1391" s="391"/>
      <c r="I1391" s="391"/>
      <c r="J1391" s="310"/>
    </row>
    <row r="1392" spans="1:10" ht="50.25" customHeight="1" x14ac:dyDescent="0.2">
      <c r="A1392" s="391"/>
      <c r="B1392" s="419"/>
      <c r="C1392" s="419"/>
      <c r="D1392" s="419"/>
      <c r="E1392" s="419"/>
      <c r="F1392" s="419"/>
      <c r="G1392" s="419"/>
      <c r="H1392" s="391"/>
      <c r="I1392" s="391"/>
      <c r="J1392" s="310"/>
    </row>
    <row r="1393" spans="1:10" ht="50.25" customHeight="1" x14ac:dyDescent="0.2">
      <c r="A1393" s="391"/>
      <c r="B1393" s="419"/>
      <c r="C1393" s="419"/>
      <c r="D1393" s="419"/>
      <c r="E1393" s="419"/>
      <c r="F1393" s="419"/>
      <c r="G1393" s="419"/>
      <c r="H1393" s="391"/>
      <c r="I1393" s="391"/>
      <c r="J1393" s="310"/>
    </row>
    <row r="1394" spans="1:10" ht="50.25" customHeight="1" x14ac:dyDescent="0.2">
      <c r="A1394" s="391"/>
      <c r="B1394" s="419"/>
      <c r="C1394" s="419"/>
      <c r="D1394" s="419"/>
      <c r="E1394" s="419"/>
      <c r="F1394" s="419"/>
      <c r="G1394" s="419"/>
      <c r="H1394" s="391"/>
      <c r="I1394" s="391"/>
      <c r="J1394" s="310"/>
    </row>
    <row r="1395" spans="1:10" ht="50.25" customHeight="1" x14ac:dyDescent="0.2">
      <c r="A1395" s="391"/>
      <c r="B1395" s="419"/>
      <c r="C1395" s="419"/>
      <c r="D1395" s="419"/>
      <c r="E1395" s="419"/>
      <c r="F1395" s="419"/>
      <c r="G1395" s="419"/>
      <c r="H1395" s="391"/>
      <c r="I1395" s="391"/>
      <c r="J1395" s="310"/>
    </row>
    <row r="1396" spans="1:10" ht="50.25" customHeight="1" x14ac:dyDescent="0.2">
      <c r="A1396" s="391"/>
      <c r="B1396" s="419"/>
      <c r="C1396" s="419"/>
      <c r="D1396" s="419"/>
      <c r="E1396" s="419"/>
      <c r="F1396" s="419"/>
      <c r="G1396" s="419"/>
      <c r="H1396" s="391"/>
      <c r="I1396" s="391"/>
      <c r="J1396" s="310"/>
    </row>
    <row r="1397" spans="1:10" ht="50.25" customHeight="1" x14ac:dyDescent="0.2">
      <c r="A1397" s="391"/>
      <c r="B1397" s="419"/>
      <c r="C1397" s="419"/>
      <c r="D1397" s="419"/>
      <c r="E1397" s="419"/>
      <c r="F1397" s="419"/>
      <c r="G1397" s="419"/>
      <c r="H1397" s="391"/>
      <c r="I1397" s="391"/>
      <c r="J1397" s="310"/>
    </row>
    <row r="1398" spans="1:10" ht="50.25" customHeight="1" x14ac:dyDescent="0.2">
      <c r="A1398" s="391"/>
      <c r="B1398" s="419"/>
      <c r="C1398" s="419"/>
      <c r="D1398" s="419"/>
      <c r="E1398" s="419"/>
      <c r="F1398" s="419"/>
      <c r="G1398" s="419"/>
      <c r="H1398" s="391"/>
      <c r="I1398" s="391"/>
      <c r="J1398" s="310"/>
    </row>
    <row r="1399" spans="1:10" ht="50.25" customHeight="1" x14ac:dyDescent="0.2">
      <c r="A1399" s="391"/>
      <c r="B1399" s="419"/>
      <c r="C1399" s="419"/>
      <c r="D1399" s="419"/>
      <c r="E1399" s="419"/>
      <c r="F1399" s="419"/>
      <c r="G1399" s="419"/>
      <c r="H1399" s="391"/>
      <c r="I1399" s="391"/>
      <c r="J1399" s="310"/>
    </row>
    <row r="1400" spans="1:10" ht="50.25" customHeight="1" x14ac:dyDescent="0.2">
      <c r="A1400" s="391"/>
      <c r="B1400" s="419"/>
      <c r="C1400" s="419"/>
      <c r="D1400" s="419"/>
      <c r="E1400" s="419"/>
      <c r="F1400" s="419"/>
      <c r="G1400" s="419"/>
      <c r="H1400" s="391"/>
      <c r="I1400" s="391"/>
      <c r="J1400" s="310"/>
    </row>
    <row r="1401" spans="1:10" ht="50.25" customHeight="1" x14ac:dyDescent="0.2">
      <c r="A1401" s="391"/>
      <c r="B1401" s="419"/>
      <c r="C1401" s="419"/>
      <c r="D1401" s="419"/>
      <c r="E1401" s="419"/>
      <c r="F1401" s="419"/>
      <c r="G1401" s="419"/>
      <c r="H1401" s="391"/>
      <c r="I1401" s="391"/>
      <c r="J1401" s="310"/>
    </row>
    <row r="1402" spans="1:10" ht="50.25" customHeight="1" x14ac:dyDescent="0.2">
      <c r="A1402" s="391"/>
      <c r="B1402" s="419"/>
      <c r="C1402" s="419"/>
      <c r="D1402" s="419"/>
      <c r="E1402" s="419"/>
      <c r="F1402" s="419"/>
      <c r="G1402" s="419"/>
      <c r="H1402" s="391"/>
      <c r="I1402" s="391"/>
      <c r="J1402" s="310"/>
    </row>
    <row r="1403" spans="1:10" ht="50.25" customHeight="1" x14ac:dyDescent="0.2">
      <c r="A1403" s="391"/>
      <c r="B1403" s="419"/>
      <c r="C1403" s="419"/>
      <c r="D1403" s="419"/>
      <c r="E1403" s="419"/>
      <c r="F1403" s="419"/>
      <c r="G1403" s="419"/>
      <c r="H1403" s="391"/>
      <c r="I1403" s="391"/>
      <c r="J1403" s="310"/>
    </row>
    <row r="1404" spans="1:10" ht="50.25" customHeight="1" x14ac:dyDescent="0.2">
      <c r="A1404" s="391"/>
      <c r="B1404" s="419"/>
      <c r="C1404" s="419"/>
      <c r="D1404" s="419"/>
      <c r="E1404" s="419"/>
      <c r="F1404" s="419"/>
      <c r="G1404" s="419"/>
      <c r="H1404" s="391"/>
      <c r="I1404" s="391"/>
      <c r="J1404" s="310"/>
    </row>
    <row r="1405" spans="1:10" ht="50.25" customHeight="1" x14ac:dyDescent="0.2">
      <c r="A1405" s="391"/>
      <c r="B1405" s="419"/>
      <c r="C1405" s="419"/>
      <c r="D1405" s="419"/>
      <c r="E1405" s="419"/>
      <c r="F1405" s="419"/>
      <c r="G1405" s="419"/>
      <c r="H1405" s="391"/>
      <c r="I1405" s="391"/>
      <c r="J1405" s="310"/>
    </row>
    <row r="1406" spans="1:10" ht="50.25" customHeight="1" x14ac:dyDescent="0.2">
      <c r="A1406" s="391"/>
      <c r="B1406" s="419"/>
      <c r="C1406" s="419"/>
      <c r="D1406" s="419"/>
      <c r="E1406" s="419"/>
      <c r="F1406" s="419"/>
      <c r="G1406" s="419"/>
      <c r="H1406" s="391"/>
      <c r="I1406" s="391"/>
      <c r="J1406" s="310"/>
    </row>
    <row r="1407" spans="1:10" ht="50.25" customHeight="1" x14ac:dyDescent="0.2">
      <c r="A1407" s="391"/>
      <c r="B1407" s="419"/>
      <c r="C1407" s="419"/>
      <c r="D1407" s="419"/>
      <c r="E1407" s="419"/>
      <c r="F1407" s="419"/>
      <c r="G1407" s="419"/>
      <c r="H1407" s="391"/>
      <c r="I1407" s="391"/>
      <c r="J1407" s="310"/>
    </row>
    <row r="1408" spans="1:10" ht="50.25" customHeight="1" x14ac:dyDescent="0.2">
      <c r="A1408" s="391"/>
      <c r="B1408" s="419"/>
      <c r="C1408" s="419"/>
      <c r="D1408" s="419"/>
      <c r="E1408" s="419"/>
      <c r="F1408" s="419"/>
      <c r="G1408" s="419"/>
      <c r="H1408" s="391"/>
      <c r="I1408" s="391"/>
      <c r="J1408" s="310"/>
    </row>
    <row r="1409" spans="1:10" ht="50.25" customHeight="1" x14ac:dyDescent="0.2">
      <c r="A1409" s="391"/>
      <c r="B1409" s="419"/>
      <c r="C1409" s="419"/>
      <c r="D1409" s="419"/>
      <c r="E1409" s="419"/>
      <c r="F1409" s="419"/>
      <c r="G1409" s="419"/>
      <c r="H1409" s="391"/>
      <c r="I1409" s="391"/>
      <c r="J1409" s="310"/>
    </row>
    <row r="1410" spans="1:10" ht="50.25" customHeight="1" x14ac:dyDescent="0.2">
      <c r="A1410" s="391"/>
      <c r="B1410" s="419"/>
      <c r="C1410" s="419"/>
      <c r="D1410" s="419"/>
      <c r="E1410" s="419"/>
      <c r="F1410" s="419"/>
      <c r="G1410" s="419"/>
      <c r="H1410" s="391"/>
      <c r="I1410" s="391"/>
      <c r="J1410" s="310"/>
    </row>
    <row r="1411" spans="1:10" ht="50.25" customHeight="1" x14ac:dyDescent="0.2">
      <c r="A1411" s="391"/>
      <c r="B1411" s="419"/>
      <c r="C1411" s="419"/>
      <c r="D1411" s="419"/>
      <c r="E1411" s="419"/>
      <c r="F1411" s="419"/>
      <c r="G1411" s="419"/>
      <c r="H1411" s="391"/>
      <c r="I1411" s="391"/>
      <c r="J1411" s="310"/>
    </row>
    <row r="1412" spans="1:10" ht="50.25" customHeight="1" x14ac:dyDescent="0.2">
      <c r="A1412" s="391"/>
      <c r="B1412" s="419"/>
      <c r="C1412" s="419"/>
      <c r="D1412" s="419"/>
      <c r="E1412" s="419"/>
      <c r="F1412" s="419"/>
      <c r="G1412" s="419"/>
      <c r="H1412" s="391"/>
      <c r="I1412" s="391"/>
      <c r="J1412" s="310"/>
    </row>
    <row r="1413" spans="1:10" ht="50.25" customHeight="1" x14ac:dyDescent="0.2">
      <c r="A1413" s="391"/>
      <c r="B1413" s="419"/>
      <c r="C1413" s="419"/>
      <c r="D1413" s="419"/>
      <c r="E1413" s="419"/>
      <c r="F1413" s="419"/>
      <c r="G1413" s="419"/>
      <c r="H1413" s="391"/>
      <c r="I1413" s="391"/>
      <c r="J1413" s="310"/>
    </row>
    <row r="1414" spans="1:10" ht="50.25" customHeight="1" x14ac:dyDescent="0.2">
      <c r="A1414" s="391"/>
      <c r="B1414" s="419"/>
      <c r="C1414" s="419"/>
      <c r="D1414" s="419"/>
      <c r="E1414" s="419"/>
      <c r="F1414" s="419"/>
      <c r="G1414" s="419"/>
      <c r="H1414" s="391"/>
      <c r="I1414" s="391"/>
      <c r="J1414" s="310"/>
    </row>
    <row r="1415" spans="1:10" ht="50.25" customHeight="1" x14ac:dyDescent="0.2">
      <c r="A1415" s="391"/>
      <c r="B1415" s="419"/>
      <c r="C1415" s="419"/>
      <c r="D1415" s="419"/>
      <c r="E1415" s="419"/>
      <c r="F1415" s="419"/>
      <c r="G1415" s="419"/>
      <c r="H1415" s="391"/>
      <c r="I1415" s="391"/>
      <c r="J1415" s="310"/>
    </row>
    <row r="1416" spans="1:10" ht="50.25" customHeight="1" x14ac:dyDescent="0.2">
      <c r="A1416" s="391"/>
      <c r="B1416" s="419"/>
      <c r="C1416" s="419"/>
      <c r="D1416" s="419"/>
      <c r="E1416" s="419"/>
      <c r="F1416" s="419"/>
      <c r="G1416" s="419"/>
      <c r="H1416" s="391"/>
      <c r="I1416" s="391"/>
      <c r="J1416" s="310"/>
    </row>
    <row r="1417" spans="1:10" ht="50.25" customHeight="1" x14ac:dyDescent="0.2">
      <c r="A1417" s="391"/>
      <c r="B1417" s="419"/>
      <c r="C1417" s="419"/>
      <c r="D1417" s="419"/>
      <c r="E1417" s="419"/>
      <c r="F1417" s="419"/>
      <c r="G1417" s="419"/>
      <c r="H1417" s="391"/>
      <c r="I1417" s="391"/>
      <c r="J1417" s="310"/>
    </row>
    <row r="1418" spans="1:10" ht="50.25" customHeight="1" x14ac:dyDescent="0.2">
      <c r="A1418" s="391"/>
      <c r="B1418" s="419"/>
      <c r="C1418" s="419"/>
      <c r="D1418" s="419"/>
      <c r="E1418" s="419"/>
      <c r="F1418" s="419"/>
      <c r="G1418" s="419"/>
      <c r="H1418" s="391"/>
      <c r="I1418" s="391"/>
      <c r="J1418" s="310"/>
    </row>
    <row r="1419" spans="1:10" ht="50.25" customHeight="1" x14ac:dyDescent="0.2">
      <c r="A1419" s="391"/>
      <c r="B1419" s="419"/>
      <c r="C1419" s="419"/>
      <c r="D1419" s="419"/>
      <c r="E1419" s="419"/>
      <c r="F1419" s="419"/>
      <c r="G1419" s="419"/>
      <c r="H1419" s="391"/>
      <c r="I1419" s="391"/>
      <c r="J1419" s="310"/>
    </row>
    <row r="1420" spans="1:10" ht="50.25" customHeight="1" x14ac:dyDescent="0.2">
      <c r="A1420" s="391"/>
      <c r="B1420" s="419"/>
      <c r="C1420" s="419"/>
      <c r="D1420" s="419"/>
      <c r="E1420" s="419"/>
      <c r="F1420" s="419"/>
      <c r="G1420" s="419"/>
      <c r="H1420" s="391"/>
      <c r="I1420" s="391"/>
      <c r="J1420" s="310"/>
    </row>
    <row r="1421" spans="1:10" ht="50.25" customHeight="1" x14ac:dyDescent="0.2">
      <c r="A1421" s="391"/>
      <c r="B1421" s="419"/>
      <c r="C1421" s="419"/>
      <c r="D1421" s="419"/>
      <c r="E1421" s="419"/>
      <c r="F1421" s="419"/>
      <c r="G1421" s="419"/>
      <c r="H1421" s="391"/>
      <c r="I1421" s="391"/>
      <c r="J1421" s="310"/>
    </row>
    <row r="1422" spans="1:10" ht="50.25" customHeight="1" x14ac:dyDescent="0.2">
      <c r="A1422" s="391"/>
      <c r="B1422" s="419"/>
      <c r="C1422" s="419"/>
      <c r="D1422" s="419"/>
      <c r="E1422" s="419"/>
      <c r="F1422" s="419"/>
      <c r="G1422" s="419"/>
      <c r="H1422" s="391"/>
      <c r="I1422" s="391"/>
      <c r="J1422" s="310"/>
    </row>
    <row r="1423" spans="1:10" ht="50.25" customHeight="1" x14ac:dyDescent="0.2">
      <c r="A1423" s="391"/>
      <c r="B1423" s="419"/>
      <c r="C1423" s="419"/>
      <c r="D1423" s="419"/>
      <c r="E1423" s="419"/>
      <c r="F1423" s="419"/>
      <c r="G1423" s="419"/>
      <c r="H1423" s="391"/>
      <c r="I1423" s="391"/>
      <c r="J1423" s="310"/>
    </row>
    <row r="1424" spans="1:10" ht="50.25" customHeight="1" x14ac:dyDescent="0.2">
      <c r="A1424" s="391"/>
      <c r="B1424" s="419"/>
      <c r="C1424" s="419"/>
      <c r="D1424" s="419"/>
      <c r="E1424" s="419"/>
      <c r="F1424" s="419"/>
      <c r="G1424" s="419"/>
      <c r="H1424" s="391"/>
      <c r="I1424" s="391"/>
      <c r="J1424" s="310"/>
    </row>
    <row r="1425" spans="1:10" ht="50.25" customHeight="1" x14ac:dyDescent="0.2">
      <c r="A1425" s="391"/>
      <c r="B1425" s="419"/>
      <c r="C1425" s="419"/>
      <c r="D1425" s="419"/>
      <c r="E1425" s="419"/>
      <c r="F1425" s="419"/>
      <c r="G1425" s="419"/>
      <c r="H1425" s="391"/>
      <c r="I1425" s="391"/>
      <c r="J1425" s="310"/>
    </row>
    <row r="1426" spans="1:10" ht="50.25" customHeight="1" x14ac:dyDescent="0.2">
      <c r="A1426" s="391"/>
      <c r="B1426" s="419"/>
      <c r="C1426" s="419"/>
      <c r="D1426" s="419"/>
      <c r="E1426" s="419"/>
      <c r="F1426" s="419"/>
      <c r="G1426" s="419"/>
      <c r="H1426" s="391"/>
      <c r="I1426" s="391"/>
      <c r="J1426" s="310"/>
    </row>
    <row r="1427" spans="1:10" ht="50.25" customHeight="1" x14ac:dyDescent="0.2">
      <c r="A1427" s="391"/>
      <c r="B1427" s="419"/>
      <c r="C1427" s="419"/>
      <c r="D1427" s="419"/>
      <c r="E1427" s="419"/>
      <c r="F1427" s="419"/>
      <c r="G1427" s="419"/>
      <c r="H1427" s="391"/>
      <c r="I1427" s="391"/>
      <c r="J1427" s="310"/>
    </row>
    <row r="1428" spans="1:10" ht="50.25" customHeight="1" x14ac:dyDescent="0.2">
      <c r="A1428" s="391"/>
      <c r="B1428" s="419"/>
      <c r="C1428" s="419"/>
      <c r="D1428" s="419"/>
      <c r="E1428" s="419"/>
      <c r="F1428" s="419"/>
      <c r="G1428" s="419"/>
      <c r="H1428" s="391"/>
      <c r="I1428" s="391"/>
      <c r="J1428" s="310"/>
    </row>
    <row r="1429" spans="1:10" ht="50.25" customHeight="1" x14ac:dyDescent="0.2">
      <c r="A1429" s="391"/>
      <c r="B1429" s="419"/>
      <c r="C1429" s="419"/>
      <c r="D1429" s="419"/>
      <c r="E1429" s="419"/>
      <c r="F1429" s="419"/>
      <c r="G1429" s="419"/>
      <c r="H1429" s="391"/>
      <c r="I1429" s="391"/>
      <c r="J1429" s="310"/>
    </row>
    <row r="1430" spans="1:10" ht="50.25" customHeight="1" x14ac:dyDescent="0.2">
      <c r="A1430" s="391"/>
      <c r="B1430" s="419"/>
      <c r="C1430" s="419"/>
      <c r="D1430" s="419"/>
      <c r="E1430" s="419"/>
      <c r="F1430" s="419"/>
      <c r="G1430" s="419"/>
      <c r="H1430" s="391"/>
      <c r="I1430" s="391"/>
      <c r="J1430" s="310"/>
    </row>
    <row r="1431" spans="1:10" ht="50.25" customHeight="1" x14ac:dyDescent="0.2">
      <c r="A1431" s="391"/>
      <c r="B1431" s="419"/>
      <c r="C1431" s="419"/>
      <c r="D1431" s="419"/>
      <c r="E1431" s="419"/>
      <c r="F1431" s="419"/>
      <c r="G1431" s="419"/>
      <c r="H1431" s="391"/>
      <c r="I1431" s="391"/>
      <c r="J1431" s="310"/>
    </row>
    <row r="1432" spans="1:10" ht="50.25" customHeight="1" x14ac:dyDescent="0.2">
      <c r="A1432" s="391"/>
      <c r="B1432" s="419"/>
      <c r="C1432" s="419"/>
      <c r="D1432" s="419"/>
      <c r="E1432" s="419"/>
      <c r="F1432" s="419"/>
      <c r="G1432" s="419"/>
      <c r="H1432" s="391"/>
      <c r="I1432" s="391"/>
      <c r="J1432" s="310"/>
    </row>
    <row r="1433" spans="1:10" ht="50.25" customHeight="1" x14ac:dyDescent="0.2">
      <c r="A1433" s="391"/>
      <c r="B1433" s="419"/>
      <c r="C1433" s="419"/>
      <c r="D1433" s="419"/>
      <c r="E1433" s="419"/>
      <c r="F1433" s="419"/>
      <c r="G1433" s="419"/>
      <c r="H1433" s="391"/>
      <c r="I1433" s="391"/>
      <c r="J1433" s="310"/>
    </row>
    <row r="1434" spans="1:10" ht="50.25" customHeight="1" x14ac:dyDescent="0.2">
      <c r="A1434" s="391"/>
      <c r="B1434" s="419"/>
      <c r="C1434" s="419"/>
      <c r="D1434" s="419"/>
      <c r="E1434" s="419"/>
      <c r="F1434" s="419"/>
      <c r="G1434" s="419"/>
      <c r="H1434" s="391"/>
      <c r="I1434" s="391"/>
      <c r="J1434" s="310"/>
    </row>
    <row r="1435" spans="1:10" ht="50.25" customHeight="1" x14ac:dyDescent="0.2">
      <c r="A1435" s="391"/>
      <c r="B1435" s="419"/>
      <c r="C1435" s="419"/>
      <c r="D1435" s="419"/>
      <c r="E1435" s="419"/>
      <c r="F1435" s="419"/>
      <c r="G1435" s="419"/>
      <c r="H1435" s="391"/>
      <c r="I1435" s="391"/>
      <c r="J1435" s="310"/>
    </row>
    <row r="1436" spans="1:10" ht="50.25" customHeight="1" x14ac:dyDescent="0.2">
      <c r="A1436" s="391"/>
      <c r="B1436" s="419"/>
      <c r="C1436" s="419"/>
      <c r="D1436" s="419"/>
      <c r="E1436" s="419"/>
      <c r="F1436" s="419"/>
      <c r="G1436" s="419"/>
      <c r="H1436" s="391"/>
      <c r="I1436" s="391"/>
      <c r="J1436" s="310"/>
    </row>
    <row r="1437" spans="1:10" ht="50.25" customHeight="1" x14ac:dyDescent="0.2">
      <c r="A1437" s="391"/>
      <c r="B1437" s="419"/>
      <c r="C1437" s="419"/>
      <c r="D1437" s="419"/>
      <c r="E1437" s="419"/>
      <c r="F1437" s="419"/>
      <c r="G1437" s="419"/>
      <c r="H1437" s="391"/>
      <c r="I1437" s="391"/>
      <c r="J1437" s="310"/>
    </row>
    <row r="1438" spans="1:10" ht="50.25" customHeight="1" x14ac:dyDescent="0.2">
      <c r="A1438" s="391"/>
      <c r="B1438" s="419"/>
      <c r="C1438" s="419"/>
      <c r="D1438" s="419"/>
      <c r="E1438" s="419"/>
      <c r="F1438" s="419"/>
      <c r="G1438" s="419"/>
      <c r="H1438" s="391"/>
      <c r="I1438" s="391"/>
      <c r="J1438" s="310"/>
    </row>
    <row r="1439" spans="1:10" ht="50.25" customHeight="1" x14ac:dyDescent="0.2">
      <c r="A1439" s="391"/>
      <c r="B1439" s="419"/>
      <c r="C1439" s="419"/>
      <c r="D1439" s="419"/>
      <c r="E1439" s="419"/>
      <c r="F1439" s="419"/>
      <c r="G1439" s="419"/>
      <c r="H1439" s="391"/>
      <c r="I1439" s="391"/>
      <c r="J1439" s="310"/>
    </row>
    <row r="1440" spans="1:10" ht="50.25" customHeight="1" x14ac:dyDescent="0.2">
      <c r="A1440" s="391"/>
      <c r="B1440" s="419"/>
      <c r="C1440" s="419"/>
      <c r="D1440" s="419"/>
      <c r="E1440" s="419"/>
      <c r="F1440" s="419"/>
      <c r="G1440" s="419"/>
      <c r="H1440" s="391"/>
      <c r="I1440" s="391"/>
      <c r="J1440" s="310"/>
    </row>
    <row r="1441" spans="1:10" ht="50.25" customHeight="1" x14ac:dyDescent="0.2">
      <c r="A1441" s="391"/>
      <c r="B1441" s="419"/>
      <c r="C1441" s="419"/>
      <c r="D1441" s="419"/>
      <c r="E1441" s="419"/>
      <c r="F1441" s="419"/>
      <c r="G1441" s="419"/>
      <c r="H1441" s="391"/>
      <c r="I1441" s="391"/>
      <c r="J1441" s="310"/>
    </row>
    <row r="1442" spans="1:10" ht="50.25" customHeight="1" x14ac:dyDescent="0.2">
      <c r="A1442" s="391"/>
      <c r="B1442" s="419"/>
      <c r="C1442" s="419"/>
      <c r="D1442" s="419"/>
      <c r="E1442" s="419"/>
      <c r="F1442" s="419"/>
      <c r="G1442" s="419"/>
      <c r="H1442" s="391"/>
      <c r="I1442" s="391"/>
      <c r="J1442" s="310"/>
    </row>
    <row r="1443" spans="1:10" ht="50.25" customHeight="1" x14ac:dyDescent="0.2">
      <c r="A1443" s="391"/>
      <c r="B1443" s="419"/>
      <c r="C1443" s="419"/>
      <c r="D1443" s="419"/>
      <c r="E1443" s="419"/>
      <c r="F1443" s="419"/>
      <c r="G1443" s="419"/>
      <c r="H1443" s="391"/>
      <c r="I1443" s="391"/>
      <c r="J1443" s="310"/>
    </row>
    <row r="1444" spans="1:10" ht="50.25" customHeight="1" x14ac:dyDescent="0.2">
      <c r="A1444" s="391"/>
      <c r="B1444" s="419"/>
      <c r="C1444" s="419"/>
      <c r="D1444" s="419"/>
      <c r="E1444" s="419"/>
      <c r="F1444" s="419"/>
      <c r="G1444" s="419"/>
      <c r="H1444" s="391"/>
      <c r="I1444" s="391"/>
      <c r="J1444" s="310"/>
    </row>
    <row r="1445" spans="1:10" ht="50.25" customHeight="1" x14ac:dyDescent="0.2">
      <c r="A1445" s="391"/>
      <c r="B1445" s="419"/>
      <c r="C1445" s="419"/>
      <c r="D1445" s="419"/>
      <c r="E1445" s="419"/>
      <c r="F1445" s="419"/>
      <c r="G1445" s="419"/>
      <c r="H1445" s="391"/>
      <c r="I1445" s="391"/>
      <c r="J1445" s="310"/>
    </row>
    <row r="1446" spans="1:10" ht="50.25" customHeight="1" x14ac:dyDescent="0.2">
      <c r="A1446" s="391"/>
      <c r="B1446" s="419"/>
      <c r="C1446" s="419"/>
      <c r="D1446" s="419"/>
      <c r="E1446" s="419"/>
      <c r="F1446" s="419"/>
      <c r="G1446" s="419"/>
      <c r="H1446" s="391"/>
      <c r="I1446" s="391"/>
      <c r="J1446" s="310"/>
    </row>
    <row r="1447" spans="1:10" ht="50.25" customHeight="1" x14ac:dyDescent="0.2">
      <c r="A1447" s="391"/>
      <c r="B1447" s="419"/>
      <c r="C1447" s="419"/>
      <c r="D1447" s="419"/>
      <c r="E1447" s="419"/>
      <c r="F1447" s="419"/>
      <c r="G1447" s="419"/>
      <c r="H1447" s="391"/>
      <c r="I1447" s="391"/>
      <c r="J1447" s="310"/>
    </row>
    <row r="1448" spans="1:10" ht="50.25" customHeight="1" x14ac:dyDescent="0.2">
      <c r="A1448" s="391"/>
      <c r="B1448" s="419"/>
      <c r="C1448" s="419"/>
      <c r="D1448" s="419"/>
      <c r="E1448" s="419"/>
      <c r="F1448" s="419"/>
      <c r="G1448" s="419"/>
      <c r="H1448" s="391"/>
      <c r="I1448" s="391"/>
      <c r="J1448" s="310"/>
    </row>
    <row r="1449" spans="1:10" ht="50.25" customHeight="1" x14ac:dyDescent="0.2">
      <c r="A1449" s="391"/>
      <c r="B1449" s="419"/>
      <c r="C1449" s="419"/>
      <c r="D1449" s="419"/>
      <c r="E1449" s="419"/>
      <c r="F1449" s="419"/>
      <c r="G1449" s="419"/>
      <c r="H1449" s="391"/>
      <c r="I1449" s="391"/>
      <c r="J1449" s="310"/>
    </row>
    <row r="1450" spans="1:10" ht="50.25" customHeight="1" x14ac:dyDescent="0.2">
      <c r="A1450" s="391"/>
      <c r="B1450" s="419"/>
      <c r="C1450" s="419"/>
      <c r="D1450" s="419"/>
      <c r="E1450" s="419"/>
      <c r="F1450" s="419"/>
      <c r="G1450" s="419"/>
      <c r="H1450" s="391"/>
      <c r="I1450" s="391"/>
      <c r="J1450" s="310"/>
    </row>
    <row r="1451" spans="1:10" ht="50.25" customHeight="1" x14ac:dyDescent="0.2">
      <c r="A1451" s="391"/>
      <c r="B1451" s="419"/>
      <c r="C1451" s="419"/>
      <c r="D1451" s="419"/>
      <c r="E1451" s="419"/>
      <c r="F1451" s="419"/>
      <c r="G1451" s="419"/>
      <c r="H1451" s="391"/>
      <c r="I1451" s="391"/>
      <c r="J1451" s="310"/>
    </row>
    <row r="1452" spans="1:10" ht="50.25" customHeight="1" x14ac:dyDescent="0.2">
      <c r="A1452" s="391"/>
      <c r="B1452" s="419"/>
      <c r="C1452" s="419"/>
      <c r="D1452" s="419"/>
      <c r="E1452" s="419"/>
      <c r="F1452" s="419"/>
      <c r="G1452" s="419"/>
      <c r="H1452" s="391"/>
      <c r="I1452" s="391"/>
      <c r="J1452" s="310"/>
    </row>
    <row r="1453" spans="1:10" ht="50.25" customHeight="1" x14ac:dyDescent="0.2">
      <c r="A1453" s="391"/>
      <c r="B1453" s="419"/>
      <c r="C1453" s="419"/>
      <c r="D1453" s="419"/>
      <c r="E1453" s="419"/>
      <c r="F1453" s="419"/>
      <c r="G1453" s="419"/>
      <c r="H1453" s="391"/>
      <c r="I1453" s="391"/>
      <c r="J1453" s="310"/>
    </row>
    <row r="1454" spans="1:10" ht="50.25" customHeight="1" x14ac:dyDescent="0.2">
      <c r="A1454" s="391"/>
      <c r="B1454" s="419"/>
      <c r="C1454" s="419"/>
      <c r="D1454" s="419"/>
      <c r="E1454" s="419"/>
      <c r="F1454" s="419"/>
      <c r="G1454" s="419"/>
      <c r="H1454" s="391"/>
      <c r="I1454" s="391"/>
      <c r="J1454" s="310"/>
    </row>
    <row r="1455" spans="1:10" ht="50.25" customHeight="1" x14ac:dyDescent="0.2">
      <c r="A1455" s="391"/>
      <c r="B1455" s="419"/>
      <c r="C1455" s="419"/>
      <c r="D1455" s="419"/>
      <c r="E1455" s="419"/>
      <c r="F1455" s="419"/>
      <c r="G1455" s="419"/>
      <c r="H1455" s="391"/>
      <c r="I1455" s="391"/>
      <c r="J1455" s="310"/>
    </row>
    <row r="1456" spans="1:10" ht="50.25" customHeight="1" x14ac:dyDescent="0.2">
      <c r="A1456" s="391"/>
      <c r="B1456" s="419"/>
      <c r="C1456" s="419"/>
      <c r="D1456" s="419"/>
      <c r="E1456" s="419"/>
      <c r="F1456" s="419"/>
      <c r="G1456" s="419"/>
      <c r="H1456" s="391"/>
      <c r="I1456" s="391"/>
      <c r="J1456" s="310"/>
    </row>
    <row r="1457" spans="1:10" ht="50.25" customHeight="1" x14ac:dyDescent="0.2">
      <c r="A1457" s="391"/>
      <c r="B1457" s="419"/>
      <c r="C1457" s="419"/>
      <c r="D1457" s="419"/>
      <c r="E1457" s="419"/>
      <c r="F1457" s="419"/>
      <c r="G1457" s="419"/>
      <c r="H1457" s="391"/>
      <c r="I1457" s="391"/>
      <c r="J1457" s="310"/>
    </row>
    <row r="1458" spans="1:10" ht="50.25" customHeight="1" x14ac:dyDescent="0.2">
      <c r="A1458" s="391"/>
      <c r="B1458" s="419"/>
      <c r="C1458" s="419"/>
      <c r="D1458" s="419"/>
      <c r="E1458" s="419"/>
      <c r="F1458" s="419"/>
      <c r="G1458" s="419"/>
      <c r="H1458" s="391"/>
      <c r="I1458" s="391"/>
      <c r="J1458" s="310"/>
    </row>
    <row r="1459" spans="1:10" ht="50.25" customHeight="1" x14ac:dyDescent="0.2">
      <c r="A1459" s="391"/>
      <c r="B1459" s="419"/>
      <c r="C1459" s="419"/>
      <c r="D1459" s="419"/>
      <c r="E1459" s="419"/>
      <c r="F1459" s="419"/>
      <c r="G1459" s="419"/>
      <c r="H1459" s="391"/>
      <c r="I1459" s="391"/>
      <c r="J1459" s="310"/>
    </row>
    <row r="1460" spans="1:10" ht="50.25" customHeight="1" x14ac:dyDescent="0.2">
      <c r="A1460" s="391"/>
      <c r="B1460" s="419"/>
      <c r="C1460" s="419"/>
      <c r="D1460" s="419"/>
      <c r="E1460" s="419"/>
      <c r="F1460" s="419"/>
      <c r="G1460" s="419"/>
      <c r="H1460" s="391"/>
      <c r="I1460" s="391"/>
      <c r="J1460" s="310"/>
    </row>
    <row r="1461" spans="1:10" ht="50.25" customHeight="1" x14ac:dyDescent="0.2">
      <c r="A1461" s="391"/>
      <c r="B1461" s="419"/>
      <c r="C1461" s="419"/>
      <c r="D1461" s="419"/>
      <c r="E1461" s="419"/>
      <c r="F1461" s="419"/>
      <c r="G1461" s="419"/>
      <c r="H1461" s="391"/>
      <c r="I1461" s="391"/>
      <c r="J1461" s="310"/>
    </row>
    <row r="1462" spans="1:10" ht="50.25" customHeight="1" x14ac:dyDescent="0.2">
      <c r="A1462" s="391"/>
      <c r="B1462" s="419"/>
      <c r="C1462" s="419"/>
      <c r="D1462" s="419"/>
      <c r="E1462" s="419"/>
      <c r="F1462" s="419"/>
      <c r="G1462" s="419"/>
      <c r="H1462" s="391"/>
      <c r="I1462" s="391"/>
      <c r="J1462" s="310"/>
    </row>
    <row r="1463" spans="1:10" ht="50.25" customHeight="1" x14ac:dyDescent="0.2">
      <c r="A1463" s="391"/>
      <c r="B1463" s="419"/>
      <c r="C1463" s="419"/>
      <c r="D1463" s="419"/>
      <c r="E1463" s="419"/>
      <c r="F1463" s="419"/>
      <c r="G1463" s="419"/>
      <c r="H1463" s="391"/>
      <c r="I1463" s="391"/>
      <c r="J1463" s="310"/>
    </row>
    <row r="1464" spans="1:10" ht="50.25" customHeight="1" x14ac:dyDescent="0.2">
      <c r="A1464" s="391"/>
      <c r="B1464" s="419"/>
      <c r="C1464" s="419"/>
      <c r="D1464" s="419"/>
      <c r="E1464" s="419"/>
      <c r="F1464" s="419"/>
      <c r="G1464" s="419"/>
      <c r="H1464" s="391"/>
      <c r="I1464" s="391"/>
      <c r="J1464" s="310"/>
    </row>
    <row r="1465" spans="1:10" ht="50.25" customHeight="1" x14ac:dyDescent="0.2">
      <c r="A1465" s="391"/>
      <c r="B1465" s="419"/>
      <c r="C1465" s="419"/>
      <c r="D1465" s="419"/>
      <c r="E1465" s="419"/>
      <c r="F1465" s="419"/>
      <c r="G1465" s="419"/>
      <c r="H1465" s="391"/>
      <c r="I1465" s="391"/>
      <c r="J1465" s="310"/>
    </row>
    <row r="1466" spans="1:10" ht="50.25" customHeight="1" x14ac:dyDescent="0.2">
      <c r="A1466" s="391"/>
      <c r="B1466" s="419"/>
      <c r="C1466" s="419"/>
      <c r="D1466" s="419"/>
      <c r="E1466" s="419"/>
      <c r="F1466" s="419"/>
      <c r="G1466" s="419"/>
      <c r="H1466" s="391"/>
      <c r="I1466" s="391"/>
      <c r="J1466" s="310"/>
    </row>
    <row r="1467" spans="1:10" ht="50.25" customHeight="1" x14ac:dyDescent="0.2">
      <c r="A1467" s="391"/>
      <c r="B1467" s="419"/>
      <c r="C1467" s="419"/>
      <c r="D1467" s="419"/>
      <c r="E1467" s="419"/>
      <c r="F1467" s="419"/>
      <c r="G1467" s="419"/>
      <c r="H1467" s="391"/>
      <c r="I1467" s="391"/>
      <c r="J1467" s="310"/>
    </row>
    <row r="1468" spans="1:10" ht="50.25" customHeight="1" x14ac:dyDescent="0.2">
      <c r="A1468" s="391"/>
      <c r="B1468" s="419"/>
      <c r="C1468" s="419"/>
      <c r="D1468" s="419"/>
      <c r="E1468" s="419"/>
      <c r="F1468" s="419"/>
      <c r="G1468" s="419"/>
      <c r="H1468" s="391"/>
      <c r="I1468" s="391"/>
      <c r="J1468" s="310"/>
    </row>
    <row r="1469" spans="1:10" ht="50.25" customHeight="1" x14ac:dyDescent="0.2">
      <c r="A1469" s="391"/>
      <c r="B1469" s="419"/>
      <c r="C1469" s="419"/>
      <c r="D1469" s="419"/>
      <c r="E1469" s="419"/>
      <c r="F1469" s="419"/>
      <c r="G1469" s="419"/>
      <c r="H1469" s="391"/>
      <c r="I1469" s="391"/>
      <c r="J1469" s="310"/>
    </row>
    <row r="1470" spans="1:10" ht="50.25" customHeight="1" x14ac:dyDescent="0.2">
      <c r="A1470" s="391"/>
      <c r="B1470" s="419"/>
      <c r="C1470" s="419"/>
      <c r="D1470" s="419"/>
      <c r="E1470" s="419"/>
      <c r="F1470" s="419"/>
      <c r="G1470" s="419"/>
      <c r="H1470" s="391"/>
      <c r="I1470" s="391"/>
      <c r="J1470" s="310"/>
    </row>
    <row r="1471" spans="1:10" ht="50.25" customHeight="1" x14ac:dyDescent="0.2">
      <c r="A1471" s="391"/>
      <c r="B1471" s="419"/>
      <c r="C1471" s="419"/>
      <c r="D1471" s="419"/>
      <c r="E1471" s="419"/>
      <c r="F1471" s="419"/>
      <c r="G1471" s="419"/>
      <c r="H1471" s="391"/>
      <c r="I1471" s="391"/>
      <c r="J1471" s="310"/>
    </row>
    <row r="1472" spans="1:10" ht="50.25" customHeight="1" x14ac:dyDescent="0.2">
      <c r="A1472" s="391"/>
      <c r="B1472" s="419"/>
      <c r="C1472" s="419"/>
      <c r="D1472" s="419"/>
      <c r="E1472" s="419"/>
      <c r="F1472" s="419"/>
      <c r="G1472" s="419"/>
      <c r="H1472" s="391"/>
      <c r="I1472" s="391"/>
      <c r="J1472" s="310"/>
    </row>
    <row r="1473" spans="1:10" ht="50.25" customHeight="1" x14ac:dyDescent="0.2">
      <c r="A1473" s="391"/>
      <c r="B1473" s="419"/>
      <c r="C1473" s="419"/>
      <c r="D1473" s="419"/>
      <c r="E1473" s="419"/>
      <c r="F1473" s="419"/>
      <c r="G1473" s="419"/>
      <c r="H1473" s="391"/>
      <c r="I1473" s="391"/>
      <c r="J1473" s="310"/>
    </row>
    <row r="1474" spans="1:10" ht="50.25" customHeight="1" x14ac:dyDescent="0.2">
      <c r="A1474" s="391"/>
      <c r="B1474" s="419"/>
      <c r="C1474" s="419"/>
      <c r="D1474" s="419"/>
      <c r="E1474" s="419"/>
      <c r="F1474" s="419"/>
      <c r="G1474" s="419"/>
      <c r="H1474" s="391"/>
      <c r="I1474" s="391"/>
      <c r="J1474" s="310"/>
    </row>
    <row r="1475" spans="1:10" ht="50.25" customHeight="1" x14ac:dyDescent="0.2">
      <c r="A1475" s="391"/>
      <c r="B1475" s="419"/>
      <c r="C1475" s="419"/>
      <c r="D1475" s="419"/>
      <c r="E1475" s="419"/>
      <c r="F1475" s="419"/>
      <c r="G1475" s="419"/>
      <c r="H1475" s="391"/>
      <c r="I1475" s="391"/>
      <c r="J1475" s="310"/>
    </row>
    <row r="1476" spans="1:10" ht="50.25" customHeight="1" x14ac:dyDescent="0.2">
      <c r="A1476" s="391"/>
      <c r="B1476" s="419"/>
      <c r="C1476" s="419"/>
      <c r="D1476" s="419"/>
      <c r="E1476" s="419"/>
      <c r="F1476" s="419"/>
      <c r="G1476" s="419"/>
      <c r="H1476" s="391"/>
      <c r="I1476" s="391"/>
      <c r="J1476" s="310"/>
    </row>
    <row r="1477" spans="1:10" ht="50.25" customHeight="1" x14ac:dyDescent="0.2">
      <c r="A1477" s="391"/>
      <c r="B1477" s="419"/>
      <c r="C1477" s="419"/>
      <c r="D1477" s="419"/>
      <c r="E1477" s="419"/>
      <c r="F1477" s="419"/>
      <c r="G1477" s="419"/>
      <c r="H1477" s="391"/>
      <c r="I1477" s="391"/>
      <c r="J1477" s="310"/>
    </row>
    <row r="1478" spans="1:10" ht="50.25" customHeight="1" x14ac:dyDescent="0.2">
      <c r="A1478" s="391"/>
      <c r="B1478" s="419"/>
      <c r="C1478" s="419"/>
      <c r="D1478" s="419"/>
      <c r="E1478" s="419"/>
      <c r="F1478" s="419"/>
      <c r="G1478" s="419"/>
      <c r="H1478" s="391"/>
      <c r="I1478" s="391"/>
      <c r="J1478" s="310"/>
    </row>
    <row r="1479" spans="1:10" ht="50.25" customHeight="1" x14ac:dyDescent="0.2">
      <c r="A1479" s="391"/>
      <c r="B1479" s="419"/>
      <c r="C1479" s="419"/>
      <c r="D1479" s="419"/>
      <c r="E1479" s="419"/>
      <c r="F1479" s="419"/>
      <c r="G1479" s="419"/>
      <c r="H1479" s="391"/>
      <c r="I1479" s="391"/>
      <c r="J1479" s="310"/>
    </row>
    <row r="1480" spans="1:10" ht="50.25" customHeight="1" x14ac:dyDescent="0.2">
      <c r="A1480" s="391"/>
      <c r="B1480" s="419"/>
      <c r="C1480" s="419"/>
      <c r="D1480" s="419"/>
      <c r="E1480" s="419"/>
      <c r="F1480" s="419"/>
      <c r="G1480" s="419"/>
      <c r="H1480" s="391"/>
      <c r="I1480" s="391"/>
      <c r="J1480" s="310"/>
    </row>
    <row r="1481" spans="1:10" ht="50.25" customHeight="1" x14ac:dyDescent="0.2">
      <c r="A1481" s="391"/>
      <c r="B1481" s="419"/>
      <c r="C1481" s="419"/>
      <c r="D1481" s="419"/>
      <c r="E1481" s="419"/>
      <c r="F1481" s="419"/>
      <c r="G1481" s="419"/>
      <c r="H1481" s="391"/>
      <c r="I1481" s="391"/>
      <c r="J1481" s="310"/>
    </row>
    <row r="1482" spans="1:10" ht="50.25" customHeight="1" x14ac:dyDescent="0.2">
      <c r="A1482" s="391"/>
      <c r="B1482" s="419"/>
      <c r="C1482" s="419"/>
      <c r="D1482" s="419"/>
      <c r="E1482" s="419"/>
      <c r="F1482" s="419"/>
      <c r="G1482" s="419"/>
      <c r="H1482" s="391"/>
      <c r="I1482" s="391"/>
      <c r="J1482" s="310"/>
    </row>
    <row r="1483" spans="1:10" ht="50.25" customHeight="1" x14ac:dyDescent="0.2">
      <c r="A1483" s="391"/>
      <c r="B1483" s="419"/>
      <c r="C1483" s="419"/>
      <c r="D1483" s="419"/>
      <c r="E1483" s="419"/>
      <c r="F1483" s="419"/>
      <c r="G1483" s="419"/>
      <c r="H1483" s="391"/>
      <c r="I1483" s="391"/>
      <c r="J1483" s="310"/>
    </row>
    <row r="1484" spans="1:10" ht="50.25" customHeight="1" x14ac:dyDescent="0.2">
      <c r="A1484" s="391"/>
      <c r="B1484" s="419"/>
      <c r="C1484" s="419"/>
      <c r="D1484" s="419"/>
      <c r="E1484" s="419"/>
      <c r="F1484" s="419"/>
      <c r="G1484" s="419"/>
      <c r="H1484" s="391"/>
      <c r="I1484" s="391"/>
      <c r="J1484" s="310"/>
    </row>
    <row r="1485" spans="1:10" ht="50.25" customHeight="1" x14ac:dyDescent="0.2">
      <c r="A1485" s="391"/>
      <c r="B1485" s="419"/>
      <c r="C1485" s="419"/>
      <c r="D1485" s="419"/>
      <c r="E1485" s="419"/>
      <c r="F1485" s="419"/>
      <c r="G1485" s="419"/>
      <c r="H1485" s="391"/>
      <c r="I1485" s="391"/>
      <c r="J1485" s="310"/>
    </row>
    <row r="1486" spans="1:10" ht="50.25" customHeight="1" x14ac:dyDescent="0.2">
      <c r="A1486" s="391"/>
      <c r="B1486" s="419"/>
      <c r="C1486" s="419"/>
      <c r="D1486" s="419"/>
      <c r="E1486" s="419"/>
      <c r="F1486" s="419"/>
      <c r="G1486" s="419"/>
      <c r="H1486" s="391"/>
      <c r="I1486" s="391"/>
      <c r="J1486" s="310"/>
    </row>
    <row r="1487" spans="1:10" ht="50.25" customHeight="1" x14ac:dyDescent="0.2">
      <c r="A1487" s="391"/>
      <c r="B1487" s="419"/>
      <c r="C1487" s="419"/>
      <c r="D1487" s="419"/>
      <c r="E1487" s="419"/>
      <c r="F1487" s="419"/>
      <c r="G1487" s="419"/>
      <c r="H1487" s="391"/>
      <c r="I1487" s="391"/>
      <c r="J1487" s="310"/>
    </row>
    <row r="1488" spans="1:10" ht="50.25" customHeight="1" x14ac:dyDescent="0.2">
      <c r="A1488" s="391"/>
      <c r="B1488" s="419"/>
      <c r="C1488" s="419"/>
      <c r="D1488" s="419"/>
      <c r="E1488" s="419"/>
      <c r="F1488" s="419"/>
      <c r="G1488" s="419"/>
      <c r="H1488" s="391"/>
      <c r="I1488" s="391"/>
      <c r="J1488" s="310"/>
    </row>
    <row r="1489" spans="1:10" ht="50.25" customHeight="1" x14ac:dyDescent="0.2">
      <c r="A1489" s="391"/>
      <c r="B1489" s="419"/>
      <c r="C1489" s="419"/>
      <c r="D1489" s="419"/>
      <c r="E1489" s="419"/>
      <c r="F1489" s="419"/>
      <c r="G1489" s="419"/>
      <c r="H1489" s="391"/>
      <c r="I1489" s="391"/>
      <c r="J1489" s="310"/>
    </row>
    <row r="1490" spans="1:10" ht="50.25" customHeight="1" x14ac:dyDescent="0.2">
      <c r="A1490" s="391"/>
      <c r="B1490" s="419"/>
      <c r="C1490" s="419"/>
      <c r="D1490" s="419"/>
      <c r="E1490" s="419"/>
      <c r="F1490" s="419"/>
      <c r="G1490" s="419"/>
      <c r="H1490" s="391"/>
      <c r="I1490" s="391"/>
      <c r="J1490" s="310"/>
    </row>
    <row r="1491" spans="1:10" ht="50.25" customHeight="1" x14ac:dyDescent="0.2">
      <c r="A1491" s="391"/>
      <c r="B1491" s="419"/>
      <c r="C1491" s="419"/>
      <c r="D1491" s="419"/>
      <c r="E1491" s="419"/>
      <c r="F1491" s="419"/>
      <c r="G1491" s="419"/>
      <c r="H1491" s="391"/>
      <c r="I1491" s="391"/>
      <c r="J1491" s="310"/>
    </row>
    <row r="1492" spans="1:10" ht="50.25" customHeight="1" x14ac:dyDescent="0.2">
      <c r="A1492" s="391"/>
      <c r="B1492" s="419"/>
      <c r="C1492" s="419"/>
      <c r="D1492" s="419"/>
      <c r="E1492" s="419"/>
      <c r="F1492" s="419"/>
      <c r="G1492" s="419"/>
      <c r="H1492" s="391"/>
      <c r="I1492" s="391"/>
      <c r="J1492" s="310"/>
    </row>
    <row r="1493" spans="1:10" ht="50.25" customHeight="1" x14ac:dyDescent="0.2">
      <c r="A1493" s="391"/>
      <c r="B1493" s="419"/>
      <c r="C1493" s="419"/>
      <c r="D1493" s="419"/>
      <c r="E1493" s="419"/>
      <c r="F1493" s="419"/>
      <c r="G1493" s="419"/>
      <c r="H1493" s="391"/>
      <c r="I1493" s="391"/>
      <c r="J1493" s="310"/>
    </row>
    <row r="1494" spans="1:10" ht="50.25" customHeight="1" x14ac:dyDescent="0.2">
      <c r="A1494" s="391"/>
      <c r="B1494" s="419"/>
      <c r="C1494" s="419"/>
      <c r="D1494" s="419"/>
      <c r="E1494" s="419"/>
      <c r="F1494" s="419"/>
      <c r="G1494" s="419"/>
      <c r="H1494" s="391"/>
      <c r="I1494" s="391"/>
      <c r="J1494" s="310"/>
    </row>
    <row r="1495" spans="1:10" ht="50.25" customHeight="1" x14ac:dyDescent="0.2">
      <c r="A1495" s="391"/>
      <c r="B1495" s="419"/>
      <c r="C1495" s="419"/>
      <c r="D1495" s="419"/>
      <c r="E1495" s="419"/>
      <c r="F1495" s="419"/>
      <c r="G1495" s="419"/>
      <c r="H1495" s="391"/>
      <c r="I1495" s="391"/>
      <c r="J1495" s="310"/>
    </row>
    <row r="1496" spans="1:10" ht="50.25" customHeight="1" x14ac:dyDescent="0.2">
      <c r="A1496" s="391"/>
      <c r="B1496" s="419"/>
      <c r="C1496" s="419"/>
      <c r="D1496" s="419"/>
      <c r="E1496" s="419"/>
      <c r="F1496" s="419"/>
      <c r="G1496" s="419"/>
      <c r="H1496" s="391"/>
      <c r="I1496" s="391"/>
      <c r="J1496" s="310"/>
    </row>
    <row r="1497" spans="1:10" ht="50.25" customHeight="1" x14ac:dyDescent="0.2">
      <c r="A1497" s="391"/>
      <c r="B1497" s="419"/>
      <c r="C1497" s="419"/>
      <c r="D1497" s="419"/>
      <c r="E1497" s="419"/>
      <c r="F1497" s="419"/>
      <c r="G1497" s="419"/>
      <c r="H1497" s="391"/>
      <c r="I1497" s="391"/>
      <c r="J1497" s="310"/>
    </row>
    <row r="1498" spans="1:10" ht="50.25" customHeight="1" x14ac:dyDescent="0.2">
      <c r="A1498" s="391"/>
      <c r="B1498" s="419"/>
      <c r="C1498" s="419"/>
      <c r="D1498" s="419"/>
      <c r="E1498" s="419"/>
      <c r="F1498" s="419"/>
      <c r="G1498" s="419"/>
      <c r="H1498" s="391"/>
      <c r="I1498" s="391"/>
      <c r="J1498" s="310"/>
    </row>
    <row r="1499" spans="1:10" ht="50.25" customHeight="1" x14ac:dyDescent="0.2">
      <c r="A1499" s="391"/>
      <c r="B1499" s="419"/>
      <c r="C1499" s="419"/>
      <c r="D1499" s="419"/>
      <c r="E1499" s="419"/>
      <c r="F1499" s="419"/>
      <c r="G1499" s="419"/>
      <c r="H1499" s="391"/>
      <c r="I1499" s="391"/>
      <c r="J1499" s="310"/>
    </row>
    <row r="1500" spans="1:10" ht="50.25" customHeight="1" x14ac:dyDescent="0.2">
      <c r="A1500" s="391"/>
      <c r="B1500" s="419"/>
      <c r="C1500" s="419"/>
      <c r="D1500" s="419"/>
      <c r="E1500" s="419"/>
      <c r="F1500" s="419"/>
      <c r="G1500" s="419"/>
      <c r="H1500" s="391"/>
      <c r="I1500" s="391"/>
      <c r="J1500" s="310"/>
    </row>
    <row r="1501" spans="1:10" ht="50.25" customHeight="1" x14ac:dyDescent="0.2">
      <c r="A1501" s="391"/>
      <c r="B1501" s="419"/>
      <c r="C1501" s="419"/>
      <c r="D1501" s="419"/>
      <c r="E1501" s="419"/>
      <c r="F1501" s="419"/>
      <c r="G1501" s="419"/>
      <c r="H1501" s="391"/>
      <c r="I1501" s="391"/>
      <c r="J1501" s="310"/>
    </row>
    <row r="1502" spans="1:10" ht="50.25" customHeight="1" x14ac:dyDescent="0.2">
      <c r="A1502" s="391"/>
      <c r="B1502" s="419"/>
      <c r="C1502" s="419"/>
      <c r="D1502" s="419"/>
      <c r="E1502" s="419"/>
      <c r="F1502" s="419"/>
      <c r="G1502" s="419"/>
      <c r="H1502" s="391"/>
      <c r="I1502" s="391"/>
      <c r="J1502" s="310"/>
    </row>
    <row r="1503" spans="1:10" ht="50.25" customHeight="1" x14ac:dyDescent="0.2">
      <c r="A1503" s="391"/>
      <c r="B1503" s="419"/>
      <c r="C1503" s="419"/>
      <c r="D1503" s="419"/>
      <c r="E1503" s="419"/>
      <c r="F1503" s="419"/>
      <c r="G1503" s="419"/>
      <c r="H1503" s="391"/>
      <c r="I1503" s="391"/>
      <c r="J1503" s="310"/>
    </row>
    <row r="1504" spans="1:10" ht="50.25" customHeight="1" x14ac:dyDescent="0.2">
      <c r="A1504" s="391"/>
      <c r="B1504" s="419"/>
      <c r="C1504" s="419"/>
      <c r="D1504" s="419"/>
      <c r="E1504" s="419"/>
      <c r="F1504" s="419"/>
      <c r="G1504" s="419"/>
      <c r="H1504" s="391"/>
      <c r="I1504" s="391"/>
      <c r="J1504" s="310"/>
    </row>
  </sheetData>
  <mergeCells count="164">
    <mergeCell ref="D113:E113"/>
    <mergeCell ref="E13:I13"/>
    <mergeCell ref="E14:I14"/>
    <mergeCell ref="E15:I15"/>
    <mergeCell ref="E16:I16"/>
    <mergeCell ref="E17:I17"/>
    <mergeCell ref="E18:I18"/>
    <mergeCell ref="E19:I19"/>
    <mergeCell ref="E21:I21"/>
    <mergeCell ref="E22:I22"/>
    <mergeCell ref="D88:E88"/>
    <mergeCell ref="F88:I88"/>
    <mergeCell ref="D89:E89"/>
    <mergeCell ref="F89:I89"/>
    <mergeCell ref="D90:I90"/>
    <mergeCell ref="D83:E83"/>
    <mergeCell ref="F83:I83"/>
    <mergeCell ref="D84:E84"/>
    <mergeCell ref="F84:I84"/>
    <mergeCell ref="D85:E85"/>
    <mergeCell ref="F85:I85"/>
    <mergeCell ref="D86:E86"/>
    <mergeCell ref="F86:I86"/>
    <mergeCell ref="D87:E87"/>
    <mergeCell ref="A82:B82"/>
    <mergeCell ref="D82:I82"/>
    <mergeCell ref="A91:B91"/>
    <mergeCell ref="D91:I91"/>
    <mergeCell ref="A106:I106"/>
    <mergeCell ref="D92:E92"/>
    <mergeCell ref="F92:I92"/>
    <mergeCell ref="D93:E93"/>
    <mergeCell ref="F93:I93"/>
    <mergeCell ref="D94:E94"/>
    <mergeCell ref="F94:I94"/>
    <mergeCell ref="A98:I98"/>
    <mergeCell ref="A99:I99"/>
    <mergeCell ref="A100:I104"/>
    <mergeCell ref="D95:E95"/>
    <mergeCell ref="F95:I95"/>
    <mergeCell ref="D96:I96"/>
    <mergeCell ref="D76:E76"/>
    <mergeCell ref="F76:I76"/>
    <mergeCell ref="D77:E77"/>
    <mergeCell ref="F77:I77"/>
    <mergeCell ref="F87:I87"/>
    <mergeCell ref="D78:E78"/>
    <mergeCell ref="F78:I78"/>
    <mergeCell ref="D79:E79"/>
    <mergeCell ref="F79:I79"/>
    <mergeCell ref="D80:E80"/>
    <mergeCell ref="F80:I80"/>
    <mergeCell ref="D81:I81"/>
    <mergeCell ref="D71:E71"/>
    <mergeCell ref="F71:I71"/>
    <mergeCell ref="D72:E72"/>
    <mergeCell ref="F72:I72"/>
    <mergeCell ref="D73:E73"/>
    <mergeCell ref="F73:I73"/>
    <mergeCell ref="D74:E74"/>
    <mergeCell ref="F74:I74"/>
    <mergeCell ref="D75:E75"/>
    <mergeCell ref="F75:I75"/>
    <mergeCell ref="D66:E66"/>
    <mergeCell ref="F66:I66"/>
    <mergeCell ref="F67:I67"/>
    <mergeCell ref="D68:E68"/>
    <mergeCell ref="F68:I68"/>
    <mergeCell ref="D69:E69"/>
    <mergeCell ref="F69:I69"/>
    <mergeCell ref="D70:E70"/>
    <mergeCell ref="F70:I70"/>
    <mergeCell ref="D61:E61"/>
    <mergeCell ref="F61:I61"/>
    <mergeCell ref="D62:E62"/>
    <mergeCell ref="F62:I62"/>
    <mergeCell ref="D63:E63"/>
    <mergeCell ref="F63:I63"/>
    <mergeCell ref="D64:E64"/>
    <mergeCell ref="F64:I64"/>
    <mergeCell ref="D65:E65"/>
    <mergeCell ref="F65:I65"/>
    <mergeCell ref="D55:E55"/>
    <mergeCell ref="F55:I55"/>
    <mergeCell ref="D56:E56"/>
    <mergeCell ref="F56:I56"/>
    <mergeCell ref="D57:E57"/>
    <mergeCell ref="F57:I57"/>
    <mergeCell ref="D58:E58"/>
    <mergeCell ref="F58:I58"/>
    <mergeCell ref="A60:B60"/>
    <mergeCell ref="D60:I60"/>
    <mergeCell ref="D49:E49"/>
    <mergeCell ref="F49:I49"/>
    <mergeCell ref="D50:E50"/>
    <mergeCell ref="F50:I50"/>
    <mergeCell ref="D51:E51"/>
    <mergeCell ref="F51:I51"/>
    <mergeCell ref="A53:B53"/>
    <mergeCell ref="D53:I53"/>
    <mergeCell ref="D54:E54"/>
    <mergeCell ref="F54:I54"/>
    <mergeCell ref="D44:E44"/>
    <mergeCell ref="F44:I44"/>
    <mergeCell ref="D45:E45"/>
    <mergeCell ref="F45:I45"/>
    <mergeCell ref="D46:E46"/>
    <mergeCell ref="F46:I46"/>
    <mergeCell ref="D47:E47"/>
    <mergeCell ref="F47:I47"/>
    <mergeCell ref="D48:E48"/>
    <mergeCell ref="F48:I48"/>
    <mergeCell ref="D38:E38"/>
    <mergeCell ref="F38:I38"/>
    <mergeCell ref="D39:E39"/>
    <mergeCell ref="F39:I39"/>
    <mergeCell ref="D40:E40"/>
    <mergeCell ref="F40:I40"/>
    <mergeCell ref="D41:E41"/>
    <mergeCell ref="F41:I41"/>
    <mergeCell ref="A43:B43"/>
    <mergeCell ref="D43:I43"/>
    <mergeCell ref="F34:I34"/>
    <mergeCell ref="E27:I27"/>
    <mergeCell ref="E28:I28"/>
    <mergeCell ref="D35:E35"/>
    <mergeCell ref="F35:I35"/>
    <mergeCell ref="D36:E36"/>
    <mergeCell ref="F36:I36"/>
    <mergeCell ref="D37:E37"/>
    <mergeCell ref="F37:I37"/>
    <mergeCell ref="A1:I1"/>
    <mergeCell ref="D67:E67"/>
    <mergeCell ref="D7:I7"/>
    <mergeCell ref="A9:B9"/>
    <mergeCell ref="D9:E9"/>
    <mergeCell ref="F9:I9"/>
    <mergeCell ref="A11:I11"/>
    <mergeCell ref="A12:B12"/>
    <mergeCell ref="A13:B13"/>
    <mergeCell ref="A2:B2"/>
    <mergeCell ref="D2:I2"/>
    <mergeCell ref="A3:B3"/>
    <mergeCell ref="D3:I3"/>
    <mergeCell ref="A4:B4"/>
    <mergeCell ref="D4:I4"/>
    <mergeCell ref="A5:B5"/>
    <mergeCell ref="D5:I5"/>
    <mergeCell ref="A30:I30"/>
    <mergeCell ref="A31:B31"/>
    <mergeCell ref="D32:E32"/>
    <mergeCell ref="F32:I32"/>
    <mergeCell ref="D33:E33"/>
    <mergeCell ref="F33:I33"/>
    <mergeCell ref="D34:E34"/>
    <mergeCell ref="A6:B6"/>
    <mergeCell ref="D6:I6"/>
    <mergeCell ref="A20:B20"/>
    <mergeCell ref="A21:B21"/>
    <mergeCell ref="E23:I23"/>
    <mergeCell ref="E24:I24"/>
    <mergeCell ref="E25:I25"/>
    <mergeCell ref="E26:I26"/>
    <mergeCell ref="A7:B7"/>
  </mergeCells>
  <phoneticPr fontId="2" type="noConversion"/>
  <conditionalFormatting sqref="D89:E89">
    <cfRule type="cellIs" dxfId="129" priority="76" stopIfTrue="1" operator="equal">
      <formula>"Partly"</formula>
    </cfRule>
  </conditionalFormatting>
  <conditionalFormatting sqref="D89:E89">
    <cfRule type="containsText" dxfId="128" priority="73" stopIfTrue="1" operator="containsText" text="Mostly">
      <formula>NOT(ISERROR(SEARCH("Mostly",D89)))</formula>
    </cfRule>
  </conditionalFormatting>
  <conditionalFormatting sqref="D89:E89">
    <cfRule type="cellIs" dxfId="127" priority="74" stopIfTrue="1" operator="equal">
      <formula>"Yes - completely"</formula>
    </cfRule>
  </conditionalFormatting>
  <conditionalFormatting sqref="D89:E89">
    <cfRule type="cellIs" dxfId="126" priority="75" stopIfTrue="1" operator="equal">
      <formula>"No - not at all"</formula>
    </cfRule>
  </conditionalFormatting>
  <conditionalFormatting sqref="D56:E56">
    <cfRule type="cellIs" dxfId="125" priority="80" stopIfTrue="1" operator="equal">
      <formula>"Partly"</formula>
    </cfRule>
  </conditionalFormatting>
  <conditionalFormatting sqref="D56:E56">
    <cfRule type="containsText" dxfId="124" priority="77" stopIfTrue="1" operator="containsText" text="Mostly">
      <formula>NOT(ISERROR(SEARCH("Mostly",D56)))</formula>
    </cfRule>
  </conditionalFormatting>
  <conditionalFormatting sqref="D56:E56">
    <cfRule type="cellIs" dxfId="123" priority="78" stopIfTrue="1" operator="equal">
      <formula>"Yes - completely"</formula>
    </cfRule>
  </conditionalFormatting>
  <conditionalFormatting sqref="D56:E56">
    <cfRule type="cellIs" dxfId="122" priority="79" stopIfTrue="1" operator="equal">
      <formula>"No - not at all"</formula>
    </cfRule>
  </conditionalFormatting>
  <conditionalFormatting sqref="D85:E85">
    <cfRule type="cellIs" dxfId="121" priority="60" stopIfTrue="1" operator="equal">
      <formula>"Partly"</formula>
    </cfRule>
  </conditionalFormatting>
  <conditionalFormatting sqref="D85:E85">
    <cfRule type="containsText" dxfId="120" priority="57" stopIfTrue="1" operator="containsText" text="Mostly">
      <formula>NOT(ISERROR(SEARCH("Mostly",D85)))</formula>
    </cfRule>
  </conditionalFormatting>
  <conditionalFormatting sqref="D85:E85">
    <cfRule type="cellIs" dxfId="119" priority="58" stopIfTrue="1" operator="equal">
      <formula>"Yes - completely"</formula>
    </cfRule>
  </conditionalFormatting>
  <conditionalFormatting sqref="D85:E85">
    <cfRule type="cellIs" dxfId="118" priority="59" stopIfTrue="1" operator="equal">
      <formula>"No - not at all"</formula>
    </cfRule>
  </conditionalFormatting>
  <conditionalFormatting sqref="D57:E57">
    <cfRule type="cellIs" dxfId="117" priority="52" stopIfTrue="1" operator="equal">
      <formula>"Partly"</formula>
    </cfRule>
  </conditionalFormatting>
  <conditionalFormatting sqref="D57:E57">
    <cfRule type="containsText" dxfId="116" priority="49" stopIfTrue="1" operator="containsText" text="Mostly">
      <formula>NOT(ISERROR(SEARCH("Mostly",D57)))</formula>
    </cfRule>
  </conditionalFormatting>
  <conditionalFormatting sqref="D57:E57">
    <cfRule type="cellIs" dxfId="115" priority="50" stopIfTrue="1" operator="equal">
      <formula>"Yes - completely"</formula>
    </cfRule>
  </conditionalFormatting>
  <conditionalFormatting sqref="D57:E57">
    <cfRule type="cellIs" dxfId="114" priority="51" stopIfTrue="1" operator="equal">
      <formula>"No - not at all"</formula>
    </cfRule>
  </conditionalFormatting>
  <conditionalFormatting sqref="D58:E58 E59">
    <cfRule type="cellIs" dxfId="113" priority="48" stopIfTrue="1" operator="equal">
      <formula>"Partly"</formula>
    </cfRule>
  </conditionalFormatting>
  <conditionalFormatting sqref="D58:E58 E59">
    <cfRule type="containsText" dxfId="112" priority="45" stopIfTrue="1" operator="containsText" text="Mostly">
      <formula>NOT(ISERROR(SEARCH("Mostly",D58)))</formula>
    </cfRule>
  </conditionalFormatting>
  <conditionalFormatting sqref="D58:E58 E59">
    <cfRule type="cellIs" dxfId="111" priority="46" stopIfTrue="1" operator="equal">
      <formula>"Yes - completely"</formula>
    </cfRule>
  </conditionalFormatting>
  <conditionalFormatting sqref="D58:E58 E59">
    <cfRule type="cellIs" dxfId="110" priority="47" stopIfTrue="1" operator="equal">
      <formula>"No - not at all"</formula>
    </cfRule>
  </conditionalFormatting>
  <conditionalFormatting sqref="D45:E45">
    <cfRule type="cellIs" dxfId="109" priority="44" stopIfTrue="1" operator="equal">
      <formula>"Partly"</formula>
    </cfRule>
  </conditionalFormatting>
  <conditionalFormatting sqref="D45:E45">
    <cfRule type="containsText" dxfId="108" priority="41" stopIfTrue="1" operator="containsText" text="Mostly">
      <formula>NOT(ISERROR(SEARCH("Mostly",D45)))</formula>
    </cfRule>
  </conditionalFormatting>
  <conditionalFormatting sqref="D45:E45">
    <cfRule type="cellIs" dxfId="107" priority="42" stopIfTrue="1" operator="equal">
      <formula>"Yes - completely"</formula>
    </cfRule>
  </conditionalFormatting>
  <conditionalFormatting sqref="D45:E45">
    <cfRule type="cellIs" dxfId="106" priority="43" stopIfTrue="1" operator="equal">
      <formula>"No - not at all"</formula>
    </cfRule>
  </conditionalFormatting>
  <conditionalFormatting sqref="D52:E52">
    <cfRule type="cellIs" dxfId="105" priority="40" stopIfTrue="1" operator="equal">
      <formula>"Partly"</formula>
    </cfRule>
  </conditionalFormatting>
  <conditionalFormatting sqref="D52:E52">
    <cfRule type="containsText" dxfId="104" priority="37" stopIfTrue="1" operator="containsText" text="Mostly">
      <formula>NOT(ISERROR(SEARCH("Mostly",D52)))</formula>
    </cfRule>
  </conditionalFormatting>
  <conditionalFormatting sqref="D52:E52">
    <cfRule type="cellIs" dxfId="103" priority="38" stopIfTrue="1" operator="equal">
      <formula>"Yes - completely"</formula>
    </cfRule>
  </conditionalFormatting>
  <conditionalFormatting sqref="D52:E52">
    <cfRule type="cellIs" dxfId="102" priority="39" stopIfTrue="1" operator="equal">
      <formula>"No - not at all"</formula>
    </cfRule>
  </conditionalFormatting>
  <conditionalFormatting sqref="D80:E80">
    <cfRule type="cellIs" dxfId="101" priority="36" stopIfTrue="1" operator="equal">
      <formula>"Partly"</formula>
    </cfRule>
  </conditionalFormatting>
  <conditionalFormatting sqref="D80:E80">
    <cfRule type="containsText" dxfId="100" priority="33" stopIfTrue="1" operator="containsText" text="Mostly">
      <formula>NOT(ISERROR(SEARCH("Mostly",D80)))</formula>
    </cfRule>
  </conditionalFormatting>
  <conditionalFormatting sqref="D80:E80">
    <cfRule type="cellIs" dxfId="99" priority="34" stopIfTrue="1" operator="equal">
      <formula>"Yes - completely"</formula>
    </cfRule>
  </conditionalFormatting>
  <conditionalFormatting sqref="D80:E80">
    <cfRule type="cellIs" dxfId="98" priority="35" stopIfTrue="1" operator="equal">
      <formula>"No - not at all"</formula>
    </cfRule>
  </conditionalFormatting>
  <conditionalFormatting sqref="D71:E71">
    <cfRule type="cellIs" dxfId="97" priority="32" stopIfTrue="1" operator="equal">
      <formula>"Partly"</formula>
    </cfRule>
  </conditionalFormatting>
  <conditionalFormatting sqref="D71:E71">
    <cfRule type="containsText" dxfId="96" priority="29" stopIfTrue="1" operator="containsText" text="Mostly">
      <formula>NOT(ISERROR(SEARCH("Mostly",D71)))</formula>
    </cfRule>
  </conditionalFormatting>
  <conditionalFormatting sqref="D71:E71">
    <cfRule type="cellIs" dxfId="95" priority="30" stopIfTrue="1" operator="equal">
      <formula>"Yes - completely"</formula>
    </cfRule>
  </conditionalFormatting>
  <conditionalFormatting sqref="D71:E71">
    <cfRule type="cellIs" dxfId="94" priority="31" stopIfTrue="1" operator="equal">
      <formula>"No - not at all"</formula>
    </cfRule>
  </conditionalFormatting>
  <conditionalFormatting sqref="D86:E86">
    <cfRule type="containsText" dxfId="93" priority="1" operator="containsText" text="No">
      <formula>NOT(ISERROR(SEARCH("No",D86)))</formula>
    </cfRule>
    <cfRule type="containsText" dxfId="92" priority="2" operator="containsText" text="Partly">
      <formula>NOT(ISERROR(SEARCH("Partly",D86)))</formula>
    </cfRule>
    <cfRule type="containsText" dxfId="91" priority="3" operator="containsText" text="Mostly">
      <formula>NOT(ISERROR(SEARCH("Mostly",D86)))</formula>
    </cfRule>
    <cfRule type="containsText" dxfId="90" priority="4" operator="containsText" text="Yes">
      <formula>NOT(ISERROR(SEARCH("Yes",D86)))</formula>
    </cfRule>
    <cfRule type="cellIs" dxfId="89" priority="89" operator="equal">
      <formula>"Yes completely"</formula>
    </cfRule>
  </conditionalFormatting>
  <conditionalFormatting sqref="D46:E46">
    <cfRule type="cellIs" dxfId="88" priority="84" stopIfTrue="1" operator="equal">
      <formula>"Partly"</formula>
    </cfRule>
  </conditionalFormatting>
  <conditionalFormatting sqref="D46:E46">
    <cfRule type="containsText" dxfId="87" priority="81" stopIfTrue="1" operator="containsText" text="Mostly">
      <formula>NOT(ISERROR(SEARCH("Mostly",D46)))</formula>
    </cfRule>
  </conditionalFormatting>
  <conditionalFormatting sqref="D46:E46">
    <cfRule type="cellIs" dxfId="86" priority="82" stopIfTrue="1" operator="equal">
      <formula>"Yes - completely"</formula>
    </cfRule>
  </conditionalFormatting>
  <conditionalFormatting sqref="D46:E46">
    <cfRule type="cellIs" dxfId="85" priority="83" stopIfTrue="1" operator="equal">
      <formula>"No - not at all"</formula>
    </cfRule>
  </conditionalFormatting>
  <conditionalFormatting sqref="D87:E88">
    <cfRule type="cellIs" dxfId="84" priority="68" stopIfTrue="1" operator="equal">
      <formula>"Partly"</formula>
    </cfRule>
  </conditionalFormatting>
  <conditionalFormatting sqref="D87:E88">
    <cfRule type="containsText" dxfId="83" priority="65" stopIfTrue="1" operator="containsText" text="Mostly">
      <formula>NOT(ISERROR(SEARCH("Mostly",D87)))</formula>
    </cfRule>
  </conditionalFormatting>
  <conditionalFormatting sqref="D87:E88">
    <cfRule type="cellIs" dxfId="82" priority="66" stopIfTrue="1" operator="equal">
      <formula>"Yes - completely"</formula>
    </cfRule>
  </conditionalFormatting>
  <conditionalFormatting sqref="D87:E88">
    <cfRule type="cellIs" dxfId="81" priority="67" stopIfTrue="1" operator="equal">
      <formula>"No - not at all"</formula>
    </cfRule>
  </conditionalFormatting>
  <conditionalFormatting sqref="D40:E40">
    <cfRule type="containsText" dxfId="80" priority="23" operator="containsText" text="4=100%">
      <formula>NOT(ISERROR(SEARCH("4=100%",D40)))</formula>
    </cfRule>
    <cfRule type="containsText" dxfId="79" priority="24" operator="containsText" text="3=more than 50%">
      <formula>NOT(ISERROR(SEARCH("3=more than 50%",D40)))</formula>
    </cfRule>
    <cfRule type="containsText" dxfId="78" priority="25" operator="containsText" text="3=more than 50%">
      <formula>NOT(ISERROR(SEARCH("3=more than 50%",D40)))</formula>
    </cfRule>
    <cfRule type="containsText" dxfId="77" priority="26" operator="containsText" text="3=more than 50%">
      <formula>NOT(ISERROR(SEARCH("3=more than 50%",D40)))</formula>
    </cfRule>
    <cfRule type="containsText" dxfId="76" priority="27" operator="containsText" text="2=less than 50%">
      <formula>NOT(ISERROR(SEARCH("2=less than 50%",D40)))</formula>
    </cfRule>
    <cfRule type="containsText" dxfId="75" priority="28" operator="containsText" text="1=0">
      <formula>NOT(ISERROR(SEARCH("1=0",D40)))</formula>
    </cfRule>
    <cfRule type="cellIs" dxfId="74" priority="72" stopIfTrue="1" operator="equal">
      <formula>"Partly"</formula>
    </cfRule>
  </conditionalFormatting>
  <conditionalFormatting sqref="D40:E40">
    <cfRule type="containsText" dxfId="73" priority="69" stopIfTrue="1" operator="containsText" text="Mostly">
      <formula>NOT(ISERROR(SEARCH("Mostly",D40)))</formula>
    </cfRule>
  </conditionalFormatting>
  <conditionalFormatting sqref="D40:E40">
    <cfRule type="cellIs" dxfId="72" priority="70" stopIfTrue="1" operator="equal">
      <formula>"Yes - completely"</formula>
    </cfRule>
  </conditionalFormatting>
  <conditionalFormatting sqref="D40:E40">
    <cfRule type="cellIs" dxfId="71" priority="71" stopIfTrue="1" operator="equal">
      <formula>"No - not at all"</formula>
    </cfRule>
  </conditionalFormatting>
  <conditionalFormatting sqref="D84:E84">
    <cfRule type="cellIs" dxfId="70" priority="64" stopIfTrue="1" operator="equal">
      <formula>"Partly"</formula>
    </cfRule>
  </conditionalFormatting>
  <conditionalFormatting sqref="D84:E84">
    <cfRule type="containsText" dxfId="69" priority="61" stopIfTrue="1" operator="containsText" text="Mostly">
      <formula>NOT(ISERROR(SEARCH("Mostly",D84)))</formula>
    </cfRule>
  </conditionalFormatting>
  <conditionalFormatting sqref="D84:E84">
    <cfRule type="cellIs" dxfId="68" priority="62" stopIfTrue="1" operator="equal">
      <formula>"Yes - completely"</formula>
    </cfRule>
  </conditionalFormatting>
  <conditionalFormatting sqref="D84:E84">
    <cfRule type="cellIs" dxfId="67" priority="63" stopIfTrue="1" operator="equal">
      <formula>"No - not at all"</formula>
    </cfRule>
  </conditionalFormatting>
  <conditionalFormatting sqref="D16:D17">
    <cfRule type="containsText" dxfId="66" priority="21" operator="containsText" text="No">
      <formula>NOT(ISERROR(SEARCH("No",D16)))</formula>
    </cfRule>
    <cfRule type="containsText" dxfId="65" priority="22" operator="containsText" text="Yes">
      <formula>NOT(ISERROR(SEARCH("Yes",D16)))</formula>
    </cfRule>
  </conditionalFormatting>
  <conditionalFormatting sqref="D32:E39">
    <cfRule type="containsText" dxfId="64" priority="15" operator="containsText" text="Partly">
      <formula>NOT(ISERROR(SEARCH("Partly",D32)))</formula>
    </cfRule>
    <cfRule type="containsText" dxfId="63" priority="17" operator="containsText" text="Yes">
      <formula>NOT(ISERROR(SEARCH("Yes",D32)))</formula>
    </cfRule>
  </conditionalFormatting>
  <conditionalFormatting sqref="D41:E41">
    <cfRule type="containsText" dxfId="62" priority="14" operator="containsText" text="Partly">
      <formula>NOT(ISERROR(SEARCH("Partly",D41)))</formula>
    </cfRule>
  </conditionalFormatting>
  <conditionalFormatting sqref="D47:E51">
    <cfRule type="containsText" dxfId="61" priority="13" operator="containsText" text="Partly">
      <formula>NOT(ISERROR(SEARCH("Partly",D47)))</formula>
    </cfRule>
  </conditionalFormatting>
  <conditionalFormatting sqref="D44:E44">
    <cfRule type="containsText" dxfId="60" priority="12" operator="containsText" text="Partly">
      <formula>NOT(ISERROR(SEARCH("Partly",D44)))</formula>
    </cfRule>
  </conditionalFormatting>
  <conditionalFormatting sqref="D54:E58">
    <cfRule type="containsText" dxfId="59" priority="11" operator="containsText" text="Partly">
      <formula>NOT(ISERROR(SEARCH("Partly",D54)))</formula>
    </cfRule>
  </conditionalFormatting>
  <conditionalFormatting sqref="D61:E80">
    <cfRule type="containsText" dxfId="58" priority="10" operator="containsText" text="Partly">
      <formula>NOT(ISERROR(SEARCH("Partly",D61)))</formula>
    </cfRule>
  </conditionalFormatting>
  <conditionalFormatting sqref="D83:E83">
    <cfRule type="containsText" dxfId="57" priority="8" operator="containsText" text="Yes">
      <formula>NOT(ISERROR(SEARCH("Yes",D83)))</formula>
    </cfRule>
    <cfRule type="containsText" dxfId="56" priority="9" operator="containsText" text="Partly">
      <formula>NOT(ISERROR(SEARCH("Partly",D83)))</formula>
    </cfRule>
  </conditionalFormatting>
  <conditionalFormatting sqref="D92:E95">
    <cfRule type="containsText" dxfId="55" priority="53" stopIfTrue="1" operator="containsText" text="Mostly">
      <formula>NOT(ISERROR(SEARCH("Mostly",D92)))</formula>
    </cfRule>
    <cfRule type="cellIs" dxfId="54" priority="54" stopIfTrue="1" operator="equal">
      <formula>"Yes - completely"</formula>
    </cfRule>
    <cfRule type="cellIs" dxfId="53" priority="55" stopIfTrue="1" operator="equal">
      <formula>"No - not at all"</formula>
    </cfRule>
    <cfRule type="cellIs" dxfId="52" priority="56" stopIfTrue="1" operator="equal">
      <formula>"Partly"</formula>
    </cfRule>
  </conditionalFormatting>
  <conditionalFormatting sqref="D32:E39 D41:E41 D44:E51 D54:E58 D61:E80">
    <cfRule type="containsText" dxfId="51" priority="16" operator="containsText" text="No">
      <formula>NOT(ISERROR(SEARCH("No",D32)))</formula>
    </cfRule>
    <cfRule type="containsText" dxfId="50" priority="18" operator="containsText" text="Mostly">
      <formula>NOT(ISERROR(SEARCH("Mostly",D32)))</formula>
    </cfRule>
  </conditionalFormatting>
  <conditionalFormatting sqref="D83:E89">
    <cfRule type="containsText" dxfId="49" priority="5" operator="containsText" text="No">
      <formula>NOT(ISERROR(SEARCH("No",D83)))</formula>
    </cfRule>
    <cfRule type="containsText" dxfId="48" priority="7" operator="containsText" text="Mostly">
      <formula>NOT(ISERROR(SEARCH("Mostly",D83)))</formula>
    </cfRule>
  </conditionalFormatting>
  <dataValidations count="3">
    <dataValidation type="list" allowBlank="1" showInputMessage="1" showErrorMessage="1" sqref="D54:E59 D41:E42 E61:E67 D73:E81 E69:E72 D44:E52 D83:E89 D61:D72 D32:E39 D92:D95 E92:E94" xr:uid="{00000000-0002-0000-2A00-000000000000}">
      <formula1>"Yes - completely,Mostly,Partly,No - not at all,N/A"</formula1>
    </dataValidation>
    <dataValidation type="list" allowBlank="1" showInputMessage="1" showErrorMessage="1" sqref="D16:D17" xr:uid="{00000000-0002-0000-2A00-000001000000}">
      <formula1>"Yes, No"</formula1>
    </dataValidation>
    <dataValidation type="list" allowBlank="1" showInputMessage="1" showErrorMessage="1" sqref="D40:E40" xr:uid="{00000000-0002-0000-2A00-000002000000}">
      <formula1>"1=0, 2=less than 50%, 3=more than 50%, 4=100%,N/A"</formula1>
    </dataValidation>
  </dataValidations>
  <printOptions horizontalCentered="1"/>
  <pageMargins left="0.49" right="0.37" top="0.88582677165354295" bottom="0.88582677165354295" header="0.511811023622047" footer="0.511811023622047"/>
  <pageSetup paperSize="9" scale="44" fitToHeight="0" orientation="portrait" r:id="rId1"/>
  <headerFooter alignWithMargins="0">
    <oddFooter>&amp;A&amp;RPage &amp;P</oddFooter>
  </headerFooter>
  <rowBreaks count="2" manualBreakCount="2">
    <brk id="42" max="11" man="1"/>
    <brk id="81" max="11" man="1"/>
  </rowBreaks>
  <ignoredErrors>
    <ignoredError sqref="C40"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5539" r:id="rId4" name="Button 3">
              <controlPr defaultSize="0" print="0" autoFill="0" autoPict="0" macro="[0]!Print_National">
                <anchor moveWithCells="1" sizeWithCells="1">
                  <from>
                    <xdr:col>9</xdr:col>
                    <xdr:colOff>514350</xdr:colOff>
                    <xdr:row>0</xdr:row>
                    <xdr:rowOff>133350</xdr:rowOff>
                  </from>
                  <to>
                    <xdr:col>11</xdr:col>
                    <xdr:colOff>190500</xdr:colOff>
                    <xdr:row>0</xdr:row>
                    <xdr:rowOff>495300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50">
    <tabColor indexed="45"/>
    <pageSetUpPr fitToPage="1"/>
  </sheetPr>
  <dimension ref="A1:AN119"/>
  <sheetViews>
    <sheetView zoomScale="85" zoomScaleNormal="85" workbookViewId="0">
      <selection activeCell="A20" sqref="A20"/>
    </sheetView>
  </sheetViews>
  <sheetFormatPr defaultColWidth="8.7109375" defaultRowHeight="12.75" x14ac:dyDescent="0.2"/>
  <cols>
    <col min="1" max="1" width="5.85546875" style="763" customWidth="1"/>
    <col min="2" max="4" width="12.42578125" style="727" customWidth="1"/>
    <col min="5" max="11" width="17.7109375" style="727" customWidth="1"/>
    <col min="12" max="12" width="2" style="727" customWidth="1"/>
    <col min="13" max="13" width="6.7109375" style="727" customWidth="1"/>
    <col min="14" max="14" width="8" style="727" customWidth="1"/>
    <col min="15" max="15" width="15.85546875" style="727" customWidth="1"/>
    <col min="16" max="16384" width="8.7109375" style="727"/>
  </cols>
  <sheetData>
    <row r="1" spans="1:36" s="719" customFormat="1" ht="20.25" customHeight="1" x14ac:dyDescent="0.2">
      <c r="A1" s="1380" t="s">
        <v>391</v>
      </c>
      <c r="B1" s="1381"/>
      <c r="C1" s="1381"/>
      <c r="D1" s="1381"/>
      <c r="E1" s="716" t="s">
        <v>145</v>
      </c>
      <c r="F1" s="716" t="s">
        <v>146</v>
      </c>
      <c r="G1" s="716" t="s">
        <v>147</v>
      </c>
      <c r="H1" s="716" t="s">
        <v>148</v>
      </c>
      <c r="I1" s="716" t="s">
        <v>149</v>
      </c>
      <c r="J1" s="717" t="s">
        <v>325</v>
      </c>
      <c r="K1" s="1384" t="s">
        <v>150</v>
      </c>
      <c r="L1" s="718"/>
      <c r="M1" s="1392" t="s">
        <v>137</v>
      </c>
      <c r="N1" s="1393"/>
      <c r="O1" s="1394"/>
      <c r="P1" s="718"/>
      <c r="Q1" s="718"/>
      <c r="R1" s="718"/>
      <c r="S1" s="718"/>
      <c r="T1" s="718"/>
      <c r="U1" s="718"/>
      <c r="V1" s="718"/>
      <c r="W1" s="718"/>
      <c r="X1" s="718"/>
      <c r="Y1" s="718"/>
      <c r="Z1" s="718"/>
      <c r="AA1" s="718"/>
      <c r="AB1" s="718"/>
      <c r="AC1" s="718"/>
      <c r="AD1" s="718"/>
      <c r="AE1" s="718"/>
      <c r="AF1" s="718"/>
      <c r="AG1" s="718"/>
      <c r="AH1" s="718"/>
      <c r="AI1" s="718"/>
      <c r="AJ1" s="718"/>
    </row>
    <row r="2" spans="1:36" ht="70.150000000000006" customHeight="1" thickBot="1" x14ac:dyDescent="0.25">
      <c r="A2" s="1382"/>
      <c r="B2" s="1383"/>
      <c r="C2" s="1383"/>
      <c r="D2" s="1383"/>
      <c r="E2" s="720" t="s">
        <v>151</v>
      </c>
      <c r="F2" s="720" t="s">
        <v>152</v>
      </c>
      <c r="G2" s="721" t="s">
        <v>153</v>
      </c>
      <c r="H2" s="720" t="s">
        <v>154</v>
      </c>
      <c r="I2" s="720" t="s">
        <v>89</v>
      </c>
      <c r="J2" s="722" t="s">
        <v>324</v>
      </c>
      <c r="K2" s="1385"/>
      <c r="L2" s="723"/>
      <c r="M2" s="724" t="s">
        <v>138</v>
      </c>
      <c r="N2" s="717" t="s">
        <v>374</v>
      </c>
      <c r="O2" s="725" t="s">
        <v>140</v>
      </c>
      <c r="P2" s="726"/>
      <c r="Q2" s="726"/>
      <c r="R2" s="726"/>
      <c r="S2" s="726"/>
      <c r="T2" s="726"/>
      <c r="U2" s="726"/>
      <c r="V2" s="726"/>
      <c r="W2" s="726"/>
      <c r="X2" s="726"/>
      <c r="Y2" s="726"/>
      <c r="Z2" s="726"/>
      <c r="AA2" s="726"/>
      <c r="AB2" s="726"/>
      <c r="AC2" s="726"/>
      <c r="AD2" s="726"/>
      <c r="AE2" s="726"/>
      <c r="AF2" s="726"/>
      <c r="AG2" s="726"/>
      <c r="AH2" s="726"/>
      <c r="AI2" s="726"/>
      <c r="AJ2" s="726"/>
    </row>
    <row r="3" spans="1:36" s="719" customFormat="1" ht="30" customHeight="1" thickTop="1" thickBot="1" x14ac:dyDescent="0.25">
      <c r="A3" s="1386" t="s">
        <v>122</v>
      </c>
      <c r="B3" s="1387"/>
      <c r="C3" s="1387"/>
      <c r="D3" s="1387"/>
      <c r="E3" s="1387"/>
      <c r="F3" s="1387"/>
      <c r="G3" s="1395"/>
      <c r="H3" s="1387"/>
      <c r="I3" s="1387"/>
      <c r="J3" s="1387"/>
      <c r="K3" s="1388"/>
      <c r="L3" s="718"/>
      <c r="M3" s="728" t="s">
        <v>390</v>
      </c>
      <c r="N3" s="717" t="s">
        <v>139</v>
      </c>
      <c r="O3" s="717" t="s">
        <v>371</v>
      </c>
      <c r="P3" s="718"/>
      <c r="Q3" s="718"/>
      <c r="R3" s="718"/>
      <c r="S3" s="718"/>
      <c r="T3" s="718"/>
      <c r="U3" s="718"/>
      <c r="V3" s="718"/>
      <c r="W3" s="718"/>
      <c r="X3" s="718"/>
      <c r="Y3" s="718"/>
      <c r="Z3" s="718"/>
      <c r="AA3" s="718"/>
      <c r="AB3" s="718"/>
      <c r="AC3" s="718"/>
      <c r="AD3" s="718"/>
      <c r="AE3" s="718"/>
      <c r="AF3" s="718"/>
      <c r="AG3" s="718"/>
      <c r="AH3" s="718"/>
      <c r="AI3" s="718"/>
      <c r="AJ3" s="718"/>
    </row>
    <row r="4" spans="1:36" s="719" customFormat="1" ht="35.25" customHeight="1" thickTop="1" thickBot="1" x14ac:dyDescent="0.25">
      <c r="A4" s="729" t="s">
        <v>125</v>
      </c>
      <c r="B4" s="1396" t="str">
        <f>IF(Information_Page!B23=0,"-",Information_Page!B23)</f>
        <v>-</v>
      </c>
      <c r="C4" s="1397"/>
      <c r="D4" s="1398"/>
      <c r="E4" s="730" t="str">
        <f>Data!B51</f>
        <v>N/A</v>
      </c>
      <c r="F4" s="730" t="str">
        <f>Data!C51</f>
        <v>N/A</v>
      </c>
      <c r="G4" s="730" t="str">
        <f>Data!D51</f>
        <v>N/A</v>
      </c>
      <c r="H4" s="730" t="str">
        <f>Data!E51</f>
        <v>N/A</v>
      </c>
      <c r="I4" s="730" t="str">
        <f>Data!G51</f>
        <v>N/A</v>
      </c>
      <c r="J4" s="730" t="str">
        <f>Data!H51</f>
        <v>-</v>
      </c>
      <c r="K4" s="731" t="str">
        <f>IF(ISERROR(AVERAGE(E4:I4)),"N/A",AVERAGE(E4:I4))</f>
        <v>N/A</v>
      </c>
      <c r="L4" s="718"/>
      <c r="M4" s="732" t="s">
        <v>141</v>
      </c>
      <c r="N4" s="717" t="s">
        <v>142</v>
      </c>
      <c r="O4" s="725" t="s">
        <v>81</v>
      </c>
      <c r="P4" s="718"/>
      <c r="Q4" s="718"/>
      <c r="R4" s="718"/>
      <c r="S4" s="718"/>
      <c r="T4" s="718"/>
      <c r="U4" s="718"/>
      <c r="V4" s="718"/>
      <c r="W4" s="718"/>
      <c r="X4" s="718"/>
      <c r="Y4" s="718"/>
      <c r="Z4" s="718"/>
      <c r="AA4" s="718"/>
      <c r="AB4" s="718"/>
      <c r="AC4" s="718"/>
      <c r="AD4" s="718"/>
      <c r="AE4" s="718"/>
      <c r="AF4" s="718"/>
      <c r="AG4" s="718"/>
      <c r="AH4" s="718"/>
      <c r="AI4" s="718"/>
      <c r="AJ4" s="718"/>
    </row>
    <row r="5" spans="1:36" s="719" customFormat="1" ht="30" customHeight="1" thickTop="1" thickBot="1" x14ac:dyDescent="0.25">
      <c r="A5" s="1386"/>
      <c r="B5" s="1387"/>
      <c r="C5" s="1387"/>
      <c r="D5" s="1387"/>
      <c r="E5" s="1387"/>
      <c r="F5" s="1387"/>
      <c r="G5" s="1387"/>
      <c r="H5" s="1387"/>
      <c r="I5" s="1387"/>
      <c r="J5" s="1387"/>
      <c r="K5" s="1388"/>
      <c r="L5" s="718"/>
      <c r="M5" s="733" t="s">
        <v>143</v>
      </c>
      <c r="N5" s="734" t="s">
        <v>144</v>
      </c>
      <c r="O5" s="725" t="s">
        <v>83</v>
      </c>
      <c r="P5" s="718"/>
      <c r="Q5" s="718"/>
      <c r="R5" s="718"/>
      <c r="S5" s="718"/>
      <c r="T5" s="718"/>
      <c r="U5" s="718"/>
      <c r="V5" s="718"/>
      <c r="W5" s="718"/>
      <c r="X5" s="718"/>
      <c r="Y5" s="718"/>
      <c r="Z5" s="718"/>
      <c r="AA5" s="718"/>
      <c r="AB5" s="718"/>
      <c r="AC5" s="718"/>
      <c r="AD5" s="718"/>
      <c r="AE5" s="718"/>
      <c r="AF5" s="718"/>
      <c r="AG5" s="718"/>
      <c r="AH5" s="718"/>
      <c r="AI5" s="718"/>
      <c r="AJ5" s="718"/>
    </row>
    <row r="6" spans="1:36" s="719" customFormat="1" ht="35.25" hidden="1" customHeight="1" thickTop="1" thickBot="1" x14ac:dyDescent="0.25">
      <c r="A6" s="735">
        <v>1</v>
      </c>
      <c r="B6" s="1391" t="e">
        <f>IF(Information_Page!#REF!=0,"-",Information_Page!#REF!)</f>
        <v>#REF!</v>
      </c>
      <c r="C6" s="1391"/>
      <c r="D6" s="1391"/>
      <c r="E6" s="736" t="e">
        <f>Data!B44</f>
        <v>#REF!</v>
      </c>
      <c r="F6" s="736" t="e">
        <f>Data!C44</f>
        <v>#REF!</v>
      </c>
      <c r="G6" s="736" t="e">
        <f>Data!D44</f>
        <v>#REF!</v>
      </c>
      <c r="H6" s="736" t="e">
        <f>Data!E44</f>
        <v>#REF!</v>
      </c>
      <c r="I6" s="737" t="e">
        <f>Data!G44</f>
        <v>#REF!</v>
      </c>
      <c r="J6" s="738" t="str">
        <f>Data!H44</f>
        <v>-</v>
      </c>
      <c r="K6" s="739" t="str">
        <f>IF(ISERROR(AVERAGE(E6:I6)),"N/A",AVERAGE(E6:I6))</f>
        <v>N/A</v>
      </c>
      <c r="L6" s="718"/>
      <c r="M6" s="718"/>
      <c r="N6" s="718"/>
      <c r="O6" s="718"/>
      <c r="P6" s="718"/>
      <c r="Q6" s="718"/>
      <c r="R6" s="718"/>
      <c r="S6" s="718"/>
      <c r="T6" s="718"/>
      <c r="U6" s="718"/>
      <c r="V6" s="718"/>
      <c r="W6" s="718"/>
      <c r="X6" s="718"/>
      <c r="Y6" s="718"/>
      <c r="Z6" s="718"/>
      <c r="AA6" s="718"/>
      <c r="AB6" s="718"/>
      <c r="AC6" s="718"/>
      <c r="AD6" s="718"/>
      <c r="AE6" s="718"/>
      <c r="AF6" s="718"/>
      <c r="AG6" s="718"/>
      <c r="AH6" s="718"/>
      <c r="AI6" s="718"/>
      <c r="AJ6" s="718"/>
    </row>
    <row r="7" spans="1:36" s="719" customFormat="1" ht="35.25" hidden="1" customHeight="1" x14ac:dyDescent="0.2">
      <c r="A7" s="740">
        <v>2</v>
      </c>
      <c r="B7" s="1374" t="e">
        <f>IF(Information_Page!#REF!=0,"-",Information_Page!#REF!)</f>
        <v>#REF!</v>
      </c>
      <c r="C7" s="1374"/>
      <c r="D7" s="1374"/>
      <c r="E7" s="741" t="e">
        <f>Data!B45</f>
        <v>#REF!</v>
      </c>
      <c r="F7" s="741" t="e">
        <f>Data!C45</f>
        <v>#REF!</v>
      </c>
      <c r="G7" s="741" t="e">
        <f>Data!D45</f>
        <v>#REF!</v>
      </c>
      <c r="H7" s="741" t="e">
        <f>Data!E45</f>
        <v>#REF!</v>
      </c>
      <c r="I7" s="742" t="e">
        <f>Data!G45</f>
        <v>#REF!</v>
      </c>
      <c r="J7" s="741" t="str">
        <f>Data!H45</f>
        <v>-</v>
      </c>
      <c r="K7" s="743" t="str">
        <f>IF(ISERROR(AVERAGE(E7:I7)),"N/A",AVERAGE(E7:I7))</f>
        <v>N/A</v>
      </c>
      <c r="L7" s="718"/>
      <c r="M7" s="718"/>
      <c r="N7" s="718"/>
      <c r="O7" s="718"/>
      <c r="P7" s="718"/>
      <c r="Q7" s="718"/>
      <c r="R7" s="718"/>
      <c r="S7" s="718"/>
      <c r="T7" s="718"/>
      <c r="U7" s="718"/>
      <c r="V7" s="718"/>
      <c r="W7" s="718"/>
      <c r="X7" s="718"/>
      <c r="Y7" s="718"/>
      <c r="Z7" s="718"/>
      <c r="AA7" s="718"/>
      <c r="AB7" s="718"/>
      <c r="AC7" s="718"/>
      <c r="AD7" s="718"/>
      <c r="AE7" s="718"/>
      <c r="AF7" s="718"/>
      <c r="AG7" s="718"/>
      <c r="AH7" s="718"/>
      <c r="AI7" s="718"/>
      <c r="AJ7" s="718"/>
    </row>
    <row r="8" spans="1:36" s="719" customFormat="1" ht="35.25" hidden="1" customHeight="1" x14ac:dyDescent="0.2">
      <c r="A8" s="740">
        <v>3</v>
      </c>
      <c r="B8" s="1374" t="e">
        <f>IF(Information_Page!#REF!=0,"-",Information_Page!#REF!)</f>
        <v>#REF!</v>
      </c>
      <c r="C8" s="1374"/>
      <c r="D8" s="1374"/>
      <c r="E8" s="741" t="e">
        <f>Data!B46</f>
        <v>#REF!</v>
      </c>
      <c r="F8" s="741" t="e">
        <f>Data!C46</f>
        <v>#REF!</v>
      </c>
      <c r="G8" s="741" t="e">
        <f>Data!D46</f>
        <v>#REF!</v>
      </c>
      <c r="H8" s="741" t="e">
        <f>Data!E46</f>
        <v>#REF!</v>
      </c>
      <c r="I8" s="742" t="e">
        <f>Data!G46</f>
        <v>#REF!</v>
      </c>
      <c r="J8" s="741" t="str">
        <f>Data!H46</f>
        <v>-</v>
      </c>
      <c r="K8" s="743" t="str">
        <f>IF(ISERROR(AVERAGE(E8:I8)),"N/A",AVERAGE(E8:I8))</f>
        <v>N/A</v>
      </c>
      <c r="L8" s="718"/>
      <c r="M8" s="718"/>
      <c r="N8" s="718"/>
      <c r="O8" s="718"/>
      <c r="P8" s="718"/>
      <c r="Q8" s="718"/>
      <c r="R8" s="718"/>
      <c r="S8" s="718"/>
      <c r="T8" s="718"/>
      <c r="U8" s="718"/>
      <c r="V8" s="718"/>
      <c r="W8" s="718"/>
      <c r="X8" s="718"/>
      <c r="Y8" s="718"/>
      <c r="Z8" s="718"/>
      <c r="AA8" s="718"/>
      <c r="AB8" s="718"/>
      <c r="AC8" s="718"/>
      <c r="AD8" s="718"/>
      <c r="AE8" s="718"/>
      <c r="AF8" s="718"/>
      <c r="AG8" s="718"/>
      <c r="AH8" s="718"/>
      <c r="AI8" s="718"/>
      <c r="AJ8" s="718"/>
    </row>
    <row r="9" spans="1:36" s="719" customFormat="1" ht="35.25" hidden="1" customHeight="1" thickBot="1" x14ac:dyDescent="0.25">
      <c r="A9" s="744">
        <v>4</v>
      </c>
      <c r="B9" s="1378" t="e">
        <f>IF(Information_Page!#REF!=0,"-",Information_Page!#REF!)</f>
        <v>#REF!</v>
      </c>
      <c r="C9" s="1378"/>
      <c r="D9" s="1378"/>
      <c r="E9" s="745" t="e">
        <f>Data!B47</f>
        <v>#REF!</v>
      </c>
      <c r="F9" s="745" t="e">
        <f>Data!C47</f>
        <v>#REF!</v>
      </c>
      <c r="G9" s="745" t="e">
        <f>Data!D47</f>
        <v>#REF!</v>
      </c>
      <c r="H9" s="745" t="e">
        <f>Data!E47</f>
        <v>#REF!</v>
      </c>
      <c r="I9" s="746" t="e">
        <f>Data!G47</f>
        <v>#REF!</v>
      </c>
      <c r="J9" s="745" t="str">
        <f>Data!H47</f>
        <v>-</v>
      </c>
      <c r="K9" s="747" t="str">
        <f>IF(ISERROR(AVERAGE(E9:I9)),"N/A",AVERAGE(E9:I9))</f>
        <v>N/A</v>
      </c>
      <c r="L9" s="718"/>
      <c r="M9" s="718"/>
      <c r="N9" s="718"/>
      <c r="O9" s="718"/>
      <c r="P9" s="718"/>
      <c r="Q9" s="718"/>
      <c r="R9" s="718"/>
      <c r="S9" s="718"/>
      <c r="T9" s="718"/>
      <c r="U9" s="718"/>
      <c r="V9" s="718"/>
      <c r="W9" s="718"/>
      <c r="X9" s="718"/>
      <c r="Y9" s="718"/>
      <c r="Z9" s="718"/>
      <c r="AA9" s="718"/>
      <c r="AB9" s="718"/>
      <c r="AC9" s="718"/>
      <c r="AD9" s="718"/>
      <c r="AE9" s="718"/>
      <c r="AF9" s="718"/>
      <c r="AG9" s="718"/>
      <c r="AH9" s="718"/>
      <c r="AI9" s="718"/>
      <c r="AJ9" s="718"/>
    </row>
    <row r="10" spans="1:36" s="719" customFormat="1" ht="30" hidden="1" customHeight="1" thickTop="1" thickBot="1" x14ac:dyDescent="0.25">
      <c r="A10" s="1386" t="s">
        <v>155</v>
      </c>
      <c r="B10" s="1389"/>
      <c r="C10" s="1389"/>
      <c r="D10" s="1389"/>
      <c r="E10" s="1389"/>
      <c r="F10" s="1389"/>
      <c r="G10" s="1389"/>
      <c r="H10" s="1389"/>
      <c r="I10" s="1389"/>
      <c r="J10" s="1389"/>
      <c r="K10" s="1390"/>
      <c r="L10" s="718"/>
      <c r="M10" s="718"/>
      <c r="N10" s="718"/>
      <c r="O10" s="718"/>
      <c r="P10" s="718"/>
      <c r="Q10" s="718"/>
      <c r="R10" s="718"/>
      <c r="S10" s="718"/>
      <c r="T10" s="718"/>
      <c r="U10" s="718"/>
      <c r="V10" s="718"/>
      <c r="W10" s="718"/>
      <c r="X10" s="718"/>
      <c r="Y10" s="718"/>
      <c r="Z10" s="718"/>
      <c r="AA10" s="718"/>
      <c r="AB10" s="718"/>
      <c r="AC10" s="718"/>
      <c r="AD10" s="718"/>
      <c r="AE10" s="718"/>
      <c r="AF10" s="718"/>
      <c r="AG10" s="718"/>
      <c r="AH10" s="718"/>
      <c r="AI10" s="718"/>
      <c r="AJ10" s="718"/>
    </row>
    <row r="11" spans="1:36" s="719" customFormat="1" ht="35.25" hidden="1" customHeight="1" thickTop="1" thickBot="1" x14ac:dyDescent="0.25">
      <c r="A11" s="748">
        <v>1</v>
      </c>
      <c r="B11" s="1379" t="e">
        <f>IF(Information_Page!#REF!=0,"-",Information_Page!#REF!)</f>
        <v>#REF!</v>
      </c>
      <c r="C11" s="1379"/>
      <c r="D11" s="1379"/>
      <c r="E11" s="749" t="e">
        <f>Data!B34</f>
        <v>#REF!</v>
      </c>
      <c r="F11" s="749" t="e">
        <f>Data!C34</f>
        <v>#REF!</v>
      </c>
      <c r="G11" s="749" t="e">
        <f>Data!D34</f>
        <v>#REF!</v>
      </c>
      <c r="H11" s="749" t="e">
        <f>Data!E34</f>
        <v>#REF!</v>
      </c>
      <c r="I11" s="749" t="e">
        <f>Data!G34</f>
        <v>#REF!</v>
      </c>
      <c r="J11" s="736" t="str">
        <f>Data!H34</f>
        <v>-</v>
      </c>
      <c r="K11" s="750" t="str">
        <f t="shared" ref="K11:K18" si="0">IF(ISERROR(AVERAGE(E11:I11)),"N/A",AVERAGE(E11:I11))</f>
        <v>N/A</v>
      </c>
      <c r="L11" s="718"/>
      <c r="M11" s="718"/>
      <c r="N11" s="718"/>
      <c r="O11" s="718"/>
      <c r="P11" s="718"/>
      <c r="Q11" s="718"/>
      <c r="R11" s="718"/>
      <c r="S11" s="718"/>
      <c r="T11" s="718"/>
      <c r="U11" s="718"/>
      <c r="V11" s="718"/>
      <c r="W11" s="718"/>
      <c r="X11" s="718"/>
      <c r="Y11" s="718"/>
      <c r="Z11" s="718"/>
      <c r="AA11" s="718"/>
      <c r="AB11" s="718"/>
      <c r="AC11" s="718"/>
      <c r="AD11" s="718"/>
      <c r="AE11" s="718"/>
      <c r="AF11" s="718"/>
      <c r="AG11" s="718"/>
      <c r="AH11" s="718"/>
      <c r="AI11" s="718"/>
      <c r="AJ11" s="718"/>
    </row>
    <row r="12" spans="1:36" s="719" customFormat="1" ht="35.25" hidden="1" customHeight="1" x14ac:dyDescent="0.2">
      <c r="A12" s="740">
        <v>2</v>
      </c>
      <c r="B12" s="1374" t="e">
        <f>IF(Information_Page!#REF!=0,"-",Information_Page!#REF!)</f>
        <v>#REF!</v>
      </c>
      <c r="C12" s="1374"/>
      <c r="D12" s="1374"/>
      <c r="E12" s="741" t="e">
        <f>Data!B35</f>
        <v>#REF!</v>
      </c>
      <c r="F12" s="741" t="e">
        <f>Data!C35</f>
        <v>#REF!</v>
      </c>
      <c r="G12" s="741" t="e">
        <f>Data!D35</f>
        <v>#REF!</v>
      </c>
      <c r="H12" s="741" t="e">
        <f>Data!E35</f>
        <v>#REF!</v>
      </c>
      <c r="I12" s="751" t="e">
        <f>Data!G35</f>
        <v>#REF!</v>
      </c>
      <c r="J12" s="750"/>
      <c r="K12" s="750" t="str">
        <f t="shared" si="0"/>
        <v>N/A</v>
      </c>
      <c r="L12" s="718"/>
      <c r="M12" s="718"/>
      <c r="N12" s="718"/>
      <c r="O12" s="718"/>
      <c r="P12" s="718"/>
      <c r="Q12" s="718"/>
      <c r="R12" s="718"/>
      <c r="S12" s="718"/>
      <c r="T12" s="718"/>
      <c r="U12" s="718"/>
      <c r="V12" s="718"/>
      <c r="W12" s="718"/>
      <c r="X12" s="718"/>
      <c r="Y12" s="718"/>
      <c r="Z12" s="718"/>
      <c r="AA12" s="718"/>
      <c r="AB12" s="718"/>
      <c r="AC12" s="718"/>
      <c r="AD12" s="718"/>
      <c r="AE12" s="718"/>
      <c r="AF12" s="718"/>
      <c r="AG12" s="718"/>
      <c r="AH12" s="718"/>
      <c r="AI12" s="718"/>
      <c r="AJ12" s="718"/>
    </row>
    <row r="13" spans="1:36" s="719" customFormat="1" ht="35.25" hidden="1" customHeight="1" x14ac:dyDescent="0.2">
      <c r="A13" s="740">
        <v>3</v>
      </c>
      <c r="B13" s="1374" t="e">
        <f>IF(Information_Page!#REF!=0,"-",Information_Page!#REF!)</f>
        <v>#REF!</v>
      </c>
      <c r="C13" s="1374"/>
      <c r="D13" s="1374"/>
      <c r="E13" s="741" t="e">
        <f>Data!B36</f>
        <v>#REF!</v>
      </c>
      <c r="F13" s="741" t="e">
        <f>Data!C36</f>
        <v>#REF!</v>
      </c>
      <c r="G13" s="741" t="e">
        <f>Data!D36</f>
        <v>#REF!</v>
      </c>
      <c r="H13" s="741" t="e">
        <f>Data!E36</f>
        <v>#REF!</v>
      </c>
      <c r="I13" s="751" t="e">
        <f>Data!G36</f>
        <v>#REF!</v>
      </c>
      <c r="J13" s="750"/>
      <c r="K13" s="750" t="str">
        <f t="shared" si="0"/>
        <v>N/A</v>
      </c>
      <c r="L13" s="718"/>
      <c r="M13" s="718"/>
      <c r="N13" s="718"/>
      <c r="O13" s="718"/>
      <c r="P13" s="718"/>
      <c r="Q13" s="718"/>
      <c r="R13" s="718"/>
      <c r="S13" s="718"/>
      <c r="T13" s="718"/>
      <c r="U13" s="718"/>
      <c r="V13" s="718"/>
      <c r="W13" s="718"/>
      <c r="X13" s="718"/>
      <c r="Y13" s="718"/>
      <c r="Z13" s="718"/>
      <c r="AA13" s="718"/>
      <c r="AB13" s="718"/>
      <c r="AC13" s="718"/>
      <c r="AD13" s="718"/>
      <c r="AE13" s="718"/>
      <c r="AF13" s="718"/>
      <c r="AG13" s="718"/>
      <c r="AH13" s="718"/>
      <c r="AI13" s="718"/>
      <c r="AJ13" s="718"/>
    </row>
    <row r="14" spans="1:36" s="719" customFormat="1" ht="35.25" hidden="1" customHeight="1" x14ac:dyDescent="0.2">
      <c r="A14" s="740">
        <v>4</v>
      </c>
      <c r="B14" s="1374" t="e">
        <f>IF(Information_Page!#REF!=0,"-",Information_Page!#REF!)</f>
        <v>#REF!</v>
      </c>
      <c r="C14" s="1374"/>
      <c r="D14" s="1374"/>
      <c r="E14" s="741" t="e">
        <f>Data!B37</f>
        <v>#REF!</v>
      </c>
      <c r="F14" s="741" t="e">
        <f>Data!C37</f>
        <v>#REF!</v>
      </c>
      <c r="G14" s="741" t="e">
        <f>Data!D37</f>
        <v>#REF!</v>
      </c>
      <c r="H14" s="741" t="e">
        <f>Data!E37</f>
        <v>#REF!</v>
      </c>
      <c r="I14" s="751" t="e">
        <f>Data!G37</f>
        <v>#REF!</v>
      </c>
      <c r="J14" s="750"/>
      <c r="K14" s="750" t="str">
        <f t="shared" si="0"/>
        <v>N/A</v>
      </c>
      <c r="L14" s="718"/>
      <c r="M14" s="718"/>
      <c r="N14" s="718"/>
      <c r="O14" s="718"/>
      <c r="P14" s="718"/>
      <c r="Q14" s="718"/>
      <c r="R14" s="718"/>
      <c r="S14" s="718"/>
      <c r="T14" s="718"/>
      <c r="U14" s="718"/>
      <c r="V14" s="718"/>
      <c r="W14" s="718"/>
      <c r="X14" s="718"/>
      <c r="Y14" s="718"/>
      <c r="Z14" s="718"/>
      <c r="AA14" s="718"/>
      <c r="AB14" s="718"/>
      <c r="AC14" s="718"/>
      <c r="AD14" s="718"/>
      <c r="AE14" s="718"/>
      <c r="AF14" s="718"/>
      <c r="AG14" s="718"/>
      <c r="AH14" s="718"/>
      <c r="AI14" s="718"/>
      <c r="AJ14" s="718"/>
    </row>
    <row r="15" spans="1:36" s="719" customFormat="1" ht="35.25" hidden="1" customHeight="1" x14ac:dyDescent="0.2">
      <c r="A15" s="740">
        <v>5</v>
      </c>
      <c r="B15" s="1374" t="e">
        <f>IF(Information_Page!#REF!=0,"-",Information_Page!#REF!)</f>
        <v>#REF!</v>
      </c>
      <c r="C15" s="1374"/>
      <c r="D15" s="1374"/>
      <c r="E15" s="741" t="e">
        <f>Data!B38</f>
        <v>#REF!</v>
      </c>
      <c r="F15" s="741" t="e">
        <f>Data!C38</f>
        <v>#REF!</v>
      </c>
      <c r="G15" s="741" t="e">
        <f>Data!D38</f>
        <v>#REF!</v>
      </c>
      <c r="H15" s="741" t="e">
        <f>Data!E38</f>
        <v>#REF!</v>
      </c>
      <c r="I15" s="751" t="e">
        <f>Data!G38</f>
        <v>#REF!</v>
      </c>
      <c r="J15" s="750"/>
      <c r="K15" s="750" t="str">
        <f t="shared" si="0"/>
        <v>N/A</v>
      </c>
      <c r="L15" s="718"/>
      <c r="M15" s="718"/>
      <c r="N15" s="718"/>
      <c r="O15" s="718"/>
      <c r="P15" s="718"/>
      <c r="Q15" s="718"/>
      <c r="R15" s="718"/>
      <c r="S15" s="718"/>
      <c r="T15" s="718"/>
      <c r="U15" s="718"/>
      <c r="V15" s="718"/>
      <c r="W15" s="718"/>
      <c r="X15" s="718"/>
      <c r="Y15" s="718"/>
      <c r="Z15" s="718"/>
      <c r="AA15" s="718"/>
      <c r="AB15" s="718"/>
      <c r="AC15" s="718"/>
      <c r="AD15" s="718"/>
      <c r="AE15" s="718"/>
      <c r="AF15" s="718"/>
      <c r="AG15" s="718"/>
      <c r="AH15" s="718"/>
      <c r="AI15" s="718"/>
      <c r="AJ15" s="718"/>
    </row>
    <row r="16" spans="1:36" s="753" customFormat="1" ht="35.25" hidden="1" customHeight="1" x14ac:dyDescent="0.2">
      <c r="A16" s="752">
        <v>6</v>
      </c>
      <c r="B16" s="1374" t="e">
        <f>IF(Information_Page!#REF!=0,"-",Information_Page!#REF!)</f>
        <v>#REF!</v>
      </c>
      <c r="C16" s="1374"/>
      <c r="D16" s="1374"/>
      <c r="E16" s="741" t="e">
        <f>Data!B39</f>
        <v>#REF!</v>
      </c>
      <c r="F16" s="741" t="e">
        <f>Data!C39</f>
        <v>#REF!</v>
      </c>
      <c r="G16" s="741" t="e">
        <f>Data!D39</f>
        <v>#REF!</v>
      </c>
      <c r="H16" s="741" t="e">
        <f>Data!E39</f>
        <v>#REF!</v>
      </c>
      <c r="I16" s="751" t="e">
        <f>Data!G39</f>
        <v>#REF!</v>
      </c>
      <c r="J16" s="750"/>
      <c r="K16" s="750" t="str">
        <f t="shared" si="0"/>
        <v>N/A</v>
      </c>
      <c r="L16" s="718"/>
      <c r="M16" s="718"/>
      <c r="N16" s="718"/>
      <c r="O16" s="718"/>
      <c r="P16" s="718"/>
      <c r="Q16" s="718"/>
      <c r="R16" s="718"/>
      <c r="S16" s="718"/>
      <c r="T16" s="718"/>
      <c r="U16" s="718"/>
      <c r="V16" s="718"/>
      <c r="W16" s="718"/>
      <c r="X16" s="718"/>
      <c r="Y16" s="718"/>
      <c r="Z16" s="718"/>
      <c r="AA16" s="718"/>
      <c r="AB16" s="718"/>
      <c r="AC16" s="718"/>
      <c r="AD16" s="718"/>
      <c r="AE16" s="718"/>
      <c r="AF16" s="718"/>
      <c r="AG16" s="718"/>
      <c r="AH16" s="718"/>
      <c r="AI16" s="718"/>
      <c r="AJ16" s="718"/>
    </row>
    <row r="17" spans="1:36" s="753" customFormat="1" ht="35.25" hidden="1" customHeight="1" x14ac:dyDescent="0.2">
      <c r="A17" s="752">
        <v>7</v>
      </c>
      <c r="B17" s="1374" t="e">
        <f>IF(Information_Page!#REF!=0,"-",Information_Page!#REF!)</f>
        <v>#REF!</v>
      </c>
      <c r="C17" s="1374"/>
      <c r="D17" s="1374"/>
      <c r="E17" s="741" t="e">
        <f>Data!B40</f>
        <v>#REF!</v>
      </c>
      <c r="F17" s="741" t="e">
        <f>Data!C40</f>
        <v>#REF!</v>
      </c>
      <c r="G17" s="741" t="e">
        <f>Data!D40</f>
        <v>#REF!</v>
      </c>
      <c r="H17" s="741" t="e">
        <f>Data!E40</f>
        <v>#REF!</v>
      </c>
      <c r="I17" s="751" t="e">
        <f>Data!G40</f>
        <v>#REF!</v>
      </c>
      <c r="J17" s="750"/>
      <c r="K17" s="750" t="str">
        <f t="shared" si="0"/>
        <v>N/A</v>
      </c>
      <c r="L17" s="718"/>
      <c r="M17" s="718"/>
      <c r="N17" s="718"/>
      <c r="O17" s="718"/>
      <c r="P17" s="718"/>
      <c r="Q17" s="718"/>
      <c r="R17" s="718"/>
      <c r="S17" s="718"/>
      <c r="T17" s="718"/>
      <c r="U17" s="718"/>
      <c r="V17" s="718"/>
      <c r="W17" s="718"/>
      <c r="X17" s="718"/>
      <c r="Y17" s="718"/>
      <c r="Z17" s="718"/>
      <c r="AA17" s="718"/>
      <c r="AB17" s="718"/>
      <c r="AC17" s="718"/>
      <c r="AD17" s="718"/>
      <c r="AE17" s="718"/>
      <c r="AF17" s="718"/>
      <c r="AG17" s="718"/>
      <c r="AH17" s="718"/>
      <c r="AI17" s="718"/>
      <c r="AJ17" s="718"/>
    </row>
    <row r="18" spans="1:36" s="753" customFormat="1" ht="35.25" hidden="1" customHeight="1" thickBot="1" x14ac:dyDescent="0.25">
      <c r="A18" s="754">
        <v>8</v>
      </c>
      <c r="B18" s="1378" t="e">
        <f>IF(Information_Page!#REF!=0,"-",Information_Page!#REF!)</f>
        <v>#REF!</v>
      </c>
      <c r="C18" s="1378"/>
      <c r="D18" s="1378"/>
      <c r="E18" s="745" t="e">
        <f>Data!B41</f>
        <v>#REF!</v>
      </c>
      <c r="F18" s="745" t="e">
        <f>Data!C41</f>
        <v>#REF!</v>
      </c>
      <c r="G18" s="745" t="e">
        <f>Data!D41</f>
        <v>#REF!</v>
      </c>
      <c r="H18" s="745" t="e">
        <f>Data!E41</f>
        <v>#REF!</v>
      </c>
      <c r="I18" s="755" t="e">
        <f>Data!G41</f>
        <v>#REF!</v>
      </c>
      <c r="J18" s="747"/>
      <c r="K18" s="750" t="str">
        <f t="shared" si="0"/>
        <v>N/A</v>
      </c>
      <c r="L18" s="718"/>
      <c r="M18" s="718"/>
      <c r="N18" s="718"/>
      <c r="O18" s="718"/>
      <c r="P18" s="718"/>
      <c r="Q18" s="718"/>
      <c r="R18" s="718"/>
      <c r="S18" s="718"/>
      <c r="T18" s="718"/>
      <c r="U18" s="718"/>
      <c r="V18" s="718"/>
      <c r="W18" s="718"/>
      <c r="X18" s="718"/>
      <c r="Y18" s="718"/>
      <c r="Z18" s="718"/>
      <c r="AA18" s="718"/>
      <c r="AB18" s="718"/>
      <c r="AC18" s="718"/>
      <c r="AD18" s="718"/>
      <c r="AE18" s="718"/>
      <c r="AF18" s="718"/>
      <c r="AG18" s="718"/>
      <c r="AH18" s="718"/>
      <c r="AI18" s="718"/>
      <c r="AJ18" s="718"/>
    </row>
    <row r="19" spans="1:36" s="719" customFormat="1" ht="30" customHeight="1" thickTop="1" thickBot="1" x14ac:dyDescent="0.25">
      <c r="A19" s="1386" t="s">
        <v>156</v>
      </c>
      <c r="B19" s="1389"/>
      <c r="C19" s="1389"/>
      <c r="D19" s="1389"/>
      <c r="E19" s="1389"/>
      <c r="F19" s="1389"/>
      <c r="G19" s="1389"/>
      <c r="H19" s="1389"/>
      <c r="I19" s="1389"/>
      <c r="J19" s="1389"/>
      <c r="K19" s="1390"/>
      <c r="L19" s="718"/>
      <c r="M19" s="718"/>
      <c r="N19" s="718"/>
      <c r="O19" s="718"/>
      <c r="P19" s="718"/>
      <c r="Q19" s="718"/>
      <c r="R19" s="718"/>
      <c r="S19" s="718"/>
      <c r="T19" s="718"/>
      <c r="U19" s="718"/>
      <c r="V19" s="718"/>
      <c r="W19" s="718"/>
      <c r="X19" s="718"/>
      <c r="Y19" s="718"/>
      <c r="Z19" s="718"/>
      <c r="AA19" s="718"/>
      <c r="AB19" s="718"/>
      <c r="AC19" s="718"/>
      <c r="AD19" s="718"/>
      <c r="AE19" s="718"/>
      <c r="AF19" s="718"/>
      <c r="AG19" s="718"/>
      <c r="AH19" s="718"/>
      <c r="AI19" s="718"/>
      <c r="AJ19" s="718"/>
    </row>
    <row r="20" spans="1:36" s="719" customFormat="1" ht="35.25" hidden="1" customHeight="1" thickTop="1" x14ac:dyDescent="0.2">
      <c r="A20" s="748">
        <v>1</v>
      </c>
      <c r="B20" s="1379" t="str">
        <f>IF(Information_Page!B26=0,"-",Information_Page!B26)</f>
        <v>-</v>
      </c>
      <c r="C20" s="1379"/>
      <c r="D20" s="1379"/>
      <c r="E20" s="749" t="str">
        <f>Data!B5</f>
        <v>N/A</v>
      </c>
      <c r="F20" s="749" t="str">
        <f>Data!C5</f>
        <v>N/A</v>
      </c>
      <c r="G20" s="749" t="str">
        <f>Data!D5</f>
        <v>N/A</v>
      </c>
      <c r="H20" s="749" t="str">
        <f>Data!E5</f>
        <v>N/A</v>
      </c>
      <c r="I20" s="756" t="str">
        <f>Data!G5</f>
        <v>N/A</v>
      </c>
      <c r="J20" s="749" t="str">
        <f>Data!H5</f>
        <v>-</v>
      </c>
      <c r="K20" s="750" t="str">
        <f t="shared" ref="K20:K44" si="1">IF(ISERROR(AVERAGE(E20:I20)),"N/A",AVERAGE(E20:I20))</f>
        <v>N/A</v>
      </c>
      <c r="L20" s="718"/>
      <c r="M20" s="718"/>
      <c r="N20" s="718"/>
      <c r="O20" s="718"/>
      <c r="P20" s="718"/>
      <c r="Q20" s="718"/>
      <c r="R20" s="718"/>
      <c r="S20" s="718"/>
      <c r="T20" s="718"/>
      <c r="U20" s="718"/>
      <c r="V20" s="718"/>
      <c r="W20" s="718"/>
      <c r="X20" s="718"/>
      <c r="Y20" s="718"/>
      <c r="Z20" s="718"/>
      <c r="AA20" s="718"/>
      <c r="AB20" s="718"/>
      <c r="AC20" s="718"/>
      <c r="AD20" s="718"/>
      <c r="AE20" s="718"/>
      <c r="AF20" s="718"/>
      <c r="AG20" s="718"/>
      <c r="AH20" s="718"/>
      <c r="AI20" s="718"/>
      <c r="AJ20" s="718"/>
    </row>
    <row r="21" spans="1:36" s="719" customFormat="1" ht="35.25" hidden="1" customHeight="1" x14ac:dyDescent="0.2">
      <c r="A21" s="740">
        <v>2</v>
      </c>
      <c r="B21" s="1374" t="str">
        <f>IF(Information_Page!B27=0,"-",Information_Page!B27)</f>
        <v>-</v>
      </c>
      <c r="C21" s="1374"/>
      <c r="D21" s="1374"/>
      <c r="E21" s="741" t="str">
        <f>Data!B6</f>
        <v>N/A</v>
      </c>
      <c r="F21" s="741" t="str">
        <f>Data!C6</f>
        <v>N/A</v>
      </c>
      <c r="G21" s="741" t="str">
        <f>Data!D6</f>
        <v>N/A</v>
      </c>
      <c r="H21" s="741" t="str">
        <f>Data!E6</f>
        <v>N/A</v>
      </c>
      <c r="I21" s="742" t="str">
        <f>Data!G6</f>
        <v>N/A</v>
      </c>
      <c r="J21" s="741" t="str">
        <f>Data!H6</f>
        <v>-</v>
      </c>
      <c r="K21" s="750" t="str">
        <f t="shared" si="1"/>
        <v>N/A</v>
      </c>
      <c r="L21" s="718"/>
      <c r="M21" s="718"/>
      <c r="N21" s="718"/>
      <c r="O21" s="718"/>
      <c r="P21" s="718"/>
      <c r="Q21" s="718"/>
      <c r="R21" s="718"/>
      <c r="S21" s="718"/>
      <c r="T21" s="718"/>
      <c r="U21" s="718"/>
      <c r="V21" s="718"/>
      <c r="W21" s="718"/>
      <c r="X21" s="718"/>
      <c r="Y21" s="718"/>
      <c r="Z21" s="718"/>
      <c r="AA21" s="718"/>
      <c r="AB21" s="718"/>
      <c r="AC21" s="718"/>
      <c r="AD21" s="718"/>
      <c r="AE21" s="718"/>
      <c r="AF21" s="718"/>
      <c r="AG21" s="718"/>
      <c r="AH21" s="718"/>
      <c r="AI21" s="718"/>
      <c r="AJ21" s="718"/>
    </row>
    <row r="22" spans="1:36" s="719" customFormat="1" ht="35.25" hidden="1" customHeight="1" x14ac:dyDescent="0.2">
      <c r="A22" s="740">
        <v>3</v>
      </c>
      <c r="B22" s="1374" t="str">
        <f>IF(Information_Page!B28=0,"-",Information_Page!B28)</f>
        <v>-</v>
      </c>
      <c r="C22" s="1374"/>
      <c r="D22" s="1374"/>
      <c r="E22" s="741" t="str">
        <f>Data!B7</f>
        <v>N/A</v>
      </c>
      <c r="F22" s="741" t="str">
        <f>Data!C7</f>
        <v>N/A</v>
      </c>
      <c r="G22" s="741" t="str">
        <f>Data!D7</f>
        <v>N/A</v>
      </c>
      <c r="H22" s="741" t="str">
        <f>Data!E7</f>
        <v>N/A</v>
      </c>
      <c r="I22" s="742" t="str">
        <f>Data!G7</f>
        <v>N/A</v>
      </c>
      <c r="J22" s="741" t="str">
        <f>Data!H7</f>
        <v>-</v>
      </c>
      <c r="K22" s="750" t="str">
        <f t="shared" si="1"/>
        <v>N/A</v>
      </c>
      <c r="L22" s="718"/>
      <c r="M22" s="718"/>
      <c r="N22" s="718"/>
      <c r="O22" s="718"/>
      <c r="P22" s="718"/>
      <c r="Q22" s="718"/>
      <c r="R22" s="718"/>
      <c r="S22" s="718"/>
      <c r="T22" s="718"/>
      <c r="U22" s="718"/>
      <c r="V22" s="718"/>
      <c r="W22" s="718"/>
      <c r="X22" s="718"/>
      <c r="Y22" s="718"/>
      <c r="Z22" s="718"/>
      <c r="AA22" s="718"/>
      <c r="AB22" s="718"/>
      <c r="AC22" s="718"/>
      <c r="AD22" s="718"/>
      <c r="AE22" s="718"/>
      <c r="AF22" s="718"/>
      <c r="AG22" s="718"/>
      <c r="AH22" s="718"/>
      <c r="AI22" s="718"/>
      <c r="AJ22" s="718"/>
    </row>
    <row r="23" spans="1:36" s="719" customFormat="1" ht="35.25" hidden="1" customHeight="1" x14ac:dyDescent="0.2">
      <c r="A23" s="740">
        <v>4</v>
      </c>
      <c r="B23" s="1374" t="str">
        <f>IF(Information_Page!B29=0,"-",Information_Page!B29)</f>
        <v>-</v>
      </c>
      <c r="C23" s="1374"/>
      <c r="D23" s="1374"/>
      <c r="E23" s="741" t="str">
        <f>Data!B8</f>
        <v>N/A</v>
      </c>
      <c r="F23" s="741" t="str">
        <f>Data!C8</f>
        <v>N/A</v>
      </c>
      <c r="G23" s="741" t="str">
        <f>Data!D8</f>
        <v>N/A</v>
      </c>
      <c r="H23" s="741" t="str">
        <f>Data!E8</f>
        <v>N/A</v>
      </c>
      <c r="I23" s="742" t="str">
        <f>Data!G8</f>
        <v>N/A</v>
      </c>
      <c r="J23" s="741" t="str">
        <f>Data!H8</f>
        <v>-</v>
      </c>
      <c r="K23" s="750" t="str">
        <f t="shared" si="1"/>
        <v>N/A</v>
      </c>
      <c r="L23" s="718"/>
      <c r="M23" s="718"/>
      <c r="N23" s="718"/>
      <c r="O23" s="718"/>
      <c r="P23" s="718"/>
      <c r="Q23" s="718"/>
      <c r="R23" s="718"/>
      <c r="S23" s="718"/>
      <c r="T23" s="718"/>
      <c r="U23" s="718"/>
      <c r="V23" s="718"/>
      <c r="W23" s="718"/>
      <c r="X23" s="718"/>
      <c r="Y23" s="718"/>
      <c r="Z23" s="718"/>
      <c r="AA23" s="718"/>
      <c r="AB23" s="718"/>
      <c r="AC23" s="718"/>
      <c r="AD23" s="718"/>
      <c r="AE23" s="718"/>
      <c r="AF23" s="718"/>
      <c r="AG23" s="718"/>
      <c r="AH23" s="718"/>
      <c r="AI23" s="718"/>
      <c r="AJ23" s="718"/>
    </row>
    <row r="24" spans="1:36" s="719" customFormat="1" ht="35.25" hidden="1" customHeight="1" x14ac:dyDescent="0.2">
      <c r="A24" s="740">
        <v>5</v>
      </c>
      <c r="B24" s="1374" t="str">
        <f>IF(Information_Page!B30=0,"-",Information_Page!B30)</f>
        <v>-</v>
      </c>
      <c r="C24" s="1374"/>
      <c r="D24" s="1374"/>
      <c r="E24" s="741" t="str">
        <f>Data!B9</f>
        <v>N/A</v>
      </c>
      <c r="F24" s="741" t="str">
        <f>Data!C9</f>
        <v>N/A</v>
      </c>
      <c r="G24" s="741" t="str">
        <f>Data!D9</f>
        <v>N/A</v>
      </c>
      <c r="H24" s="741" t="str">
        <f>Data!E9</f>
        <v>N/A</v>
      </c>
      <c r="I24" s="742" t="str">
        <f>Data!G9</f>
        <v>N/A</v>
      </c>
      <c r="J24" s="741" t="str">
        <f>Data!H9</f>
        <v>-</v>
      </c>
      <c r="K24" s="750" t="str">
        <f t="shared" si="1"/>
        <v>N/A</v>
      </c>
      <c r="L24" s="718"/>
      <c r="M24" s="718"/>
      <c r="N24" s="718"/>
      <c r="O24" s="718"/>
      <c r="P24" s="718"/>
      <c r="Q24" s="718"/>
      <c r="R24" s="718"/>
      <c r="S24" s="718"/>
      <c r="T24" s="718"/>
      <c r="U24" s="718"/>
      <c r="V24" s="718"/>
      <c r="W24" s="718"/>
      <c r="X24" s="718"/>
      <c r="Y24" s="718"/>
      <c r="Z24" s="718"/>
      <c r="AA24" s="718"/>
      <c r="AB24" s="718"/>
      <c r="AC24" s="718"/>
      <c r="AD24" s="718"/>
      <c r="AE24" s="718"/>
      <c r="AF24" s="718"/>
      <c r="AG24" s="718"/>
      <c r="AH24" s="718"/>
      <c r="AI24" s="718"/>
      <c r="AJ24" s="718"/>
    </row>
    <row r="25" spans="1:36" s="719" customFormat="1" ht="35.25" hidden="1" customHeight="1" x14ac:dyDescent="0.2">
      <c r="A25" s="740">
        <v>6</v>
      </c>
      <c r="B25" s="1374" t="str">
        <f>IF(Information_Page!B31=0,"-",Information_Page!B31)</f>
        <v>-</v>
      </c>
      <c r="C25" s="1374"/>
      <c r="D25" s="1374"/>
      <c r="E25" s="741" t="str">
        <f>Data!B10</f>
        <v>N/A</v>
      </c>
      <c r="F25" s="741" t="str">
        <f>Data!C10</f>
        <v>N/A</v>
      </c>
      <c r="G25" s="741" t="str">
        <f>Data!D10</f>
        <v>N/A</v>
      </c>
      <c r="H25" s="741" t="str">
        <f>Data!E10</f>
        <v>N/A</v>
      </c>
      <c r="I25" s="742" t="str">
        <f>Data!G10</f>
        <v>N/A</v>
      </c>
      <c r="J25" s="741" t="str">
        <f>Data!H10</f>
        <v>-</v>
      </c>
      <c r="K25" s="750" t="str">
        <f t="shared" si="1"/>
        <v>N/A</v>
      </c>
      <c r="L25" s="718"/>
      <c r="M25" s="718"/>
      <c r="N25" s="718"/>
      <c r="O25" s="718"/>
      <c r="P25" s="718"/>
      <c r="Q25" s="718"/>
      <c r="R25" s="718"/>
      <c r="S25" s="718"/>
      <c r="T25" s="718"/>
      <c r="U25" s="718"/>
      <c r="V25" s="718"/>
      <c r="W25" s="718"/>
      <c r="X25" s="718"/>
      <c r="Y25" s="718"/>
      <c r="Z25" s="718"/>
      <c r="AA25" s="718"/>
      <c r="AB25" s="718"/>
      <c r="AC25" s="718"/>
      <c r="AD25" s="718"/>
      <c r="AE25" s="718"/>
      <c r="AF25" s="718"/>
      <c r="AG25" s="718"/>
      <c r="AH25" s="718"/>
      <c r="AI25" s="718"/>
      <c r="AJ25" s="718"/>
    </row>
    <row r="26" spans="1:36" s="719" customFormat="1" ht="35.25" hidden="1" customHeight="1" x14ac:dyDescent="0.2">
      <c r="A26" s="740">
        <v>7</v>
      </c>
      <c r="B26" s="1374" t="str">
        <f>IF(Information_Page!B32=0,"-",Information_Page!B32)</f>
        <v>-</v>
      </c>
      <c r="C26" s="1374"/>
      <c r="D26" s="1374"/>
      <c r="E26" s="741" t="str">
        <f>Data!B11</f>
        <v>N/A</v>
      </c>
      <c r="F26" s="741" t="str">
        <f>Data!C11</f>
        <v>N/A</v>
      </c>
      <c r="G26" s="741" t="str">
        <f>Data!D11</f>
        <v>N/A</v>
      </c>
      <c r="H26" s="741" t="str">
        <f>Data!E11</f>
        <v>N/A</v>
      </c>
      <c r="I26" s="742" t="str">
        <f>Data!G11</f>
        <v>N/A</v>
      </c>
      <c r="J26" s="741" t="str">
        <f>Data!H11</f>
        <v>-</v>
      </c>
      <c r="K26" s="750" t="str">
        <f t="shared" si="1"/>
        <v>N/A</v>
      </c>
      <c r="L26" s="718"/>
      <c r="M26" s="718"/>
      <c r="N26" s="718"/>
      <c r="O26" s="718"/>
      <c r="P26" s="718"/>
      <c r="Q26" s="718"/>
      <c r="R26" s="718"/>
      <c r="S26" s="718"/>
      <c r="T26" s="718"/>
      <c r="U26" s="718"/>
      <c r="V26" s="718"/>
      <c r="W26" s="718"/>
      <c r="X26" s="718"/>
      <c r="Y26" s="718"/>
      <c r="Z26" s="718"/>
      <c r="AA26" s="718"/>
      <c r="AB26" s="718"/>
      <c r="AC26" s="718"/>
      <c r="AD26" s="718"/>
      <c r="AE26" s="718"/>
      <c r="AF26" s="718"/>
      <c r="AG26" s="718"/>
      <c r="AH26" s="718"/>
      <c r="AI26" s="718"/>
      <c r="AJ26" s="718"/>
    </row>
    <row r="27" spans="1:36" s="719" customFormat="1" ht="35.25" hidden="1" customHeight="1" x14ac:dyDescent="0.2">
      <c r="A27" s="740">
        <v>8</v>
      </c>
      <c r="B27" s="1374" t="str">
        <f>IF(Information_Page!B33=0,"-",Information_Page!B33)</f>
        <v>-</v>
      </c>
      <c r="C27" s="1374"/>
      <c r="D27" s="1374"/>
      <c r="E27" s="741" t="str">
        <f>Data!B12</f>
        <v>N/A</v>
      </c>
      <c r="F27" s="741" t="str">
        <f>Data!C12</f>
        <v>N/A</v>
      </c>
      <c r="G27" s="741" t="str">
        <f>Data!D12</f>
        <v>N/A</v>
      </c>
      <c r="H27" s="741" t="str">
        <f>Data!E12</f>
        <v>N/A</v>
      </c>
      <c r="I27" s="742" t="str">
        <f>Data!G12</f>
        <v>N/A</v>
      </c>
      <c r="J27" s="741" t="str">
        <f>Data!H12</f>
        <v>-</v>
      </c>
      <c r="K27" s="750" t="str">
        <f t="shared" si="1"/>
        <v>N/A</v>
      </c>
      <c r="L27" s="718"/>
      <c r="M27" s="718"/>
      <c r="N27" s="718"/>
      <c r="O27" s="718"/>
      <c r="P27" s="718"/>
      <c r="Q27" s="718"/>
      <c r="R27" s="718"/>
      <c r="S27" s="718"/>
      <c r="T27" s="718"/>
      <c r="U27" s="718"/>
      <c r="V27" s="718"/>
      <c r="W27" s="718"/>
      <c r="X27" s="718"/>
      <c r="Y27" s="718"/>
      <c r="Z27" s="718"/>
      <c r="AA27" s="718"/>
      <c r="AB27" s="718"/>
      <c r="AC27" s="718"/>
      <c r="AD27" s="718"/>
      <c r="AE27" s="718"/>
      <c r="AF27" s="718"/>
      <c r="AG27" s="718"/>
      <c r="AH27" s="718"/>
      <c r="AI27" s="718"/>
      <c r="AJ27" s="718"/>
    </row>
    <row r="28" spans="1:36" s="719" customFormat="1" ht="35.25" hidden="1" customHeight="1" x14ac:dyDescent="0.2">
      <c r="A28" s="740">
        <v>9</v>
      </c>
      <c r="B28" s="1374" t="str">
        <f>IF(Information_Page!B34=0,"-",Information_Page!B34)</f>
        <v>-</v>
      </c>
      <c r="C28" s="1374"/>
      <c r="D28" s="1374"/>
      <c r="E28" s="741" t="str">
        <f>Data!B13</f>
        <v>N/A</v>
      </c>
      <c r="F28" s="741" t="str">
        <f>Data!C13</f>
        <v>N/A</v>
      </c>
      <c r="G28" s="741" t="str">
        <f>Data!D13</f>
        <v>N/A</v>
      </c>
      <c r="H28" s="741" t="str">
        <f>Data!E13</f>
        <v>N/A</v>
      </c>
      <c r="I28" s="742" t="str">
        <f>Data!G13</f>
        <v>N/A</v>
      </c>
      <c r="J28" s="741" t="str">
        <f>Data!H13</f>
        <v>-</v>
      </c>
      <c r="K28" s="750" t="str">
        <f t="shared" si="1"/>
        <v>N/A</v>
      </c>
      <c r="L28" s="718"/>
      <c r="M28" s="718"/>
      <c r="N28" s="718"/>
      <c r="O28" s="718"/>
      <c r="P28" s="718"/>
      <c r="Q28" s="718"/>
      <c r="R28" s="718"/>
      <c r="S28" s="718"/>
      <c r="T28" s="718"/>
      <c r="U28" s="718"/>
      <c r="V28" s="718"/>
      <c r="W28" s="718"/>
      <c r="X28" s="718"/>
      <c r="Y28" s="718"/>
      <c r="Z28" s="718"/>
      <c r="AA28" s="718"/>
      <c r="AB28" s="718"/>
      <c r="AC28" s="718"/>
      <c r="AD28" s="718"/>
      <c r="AE28" s="718"/>
      <c r="AF28" s="718"/>
      <c r="AG28" s="718"/>
      <c r="AH28" s="718"/>
      <c r="AI28" s="718"/>
      <c r="AJ28" s="718"/>
    </row>
    <row r="29" spans="1:36" s="719" customFormat="1" ht="35.25" hidden="1" customHeight="1" x14ac:dyDescent="0.2">
      <c r="A29" s="740">
        <v>10</v>
      </c>
      <c r="B29" s="1374" t="str">
        <f>IF(Information_Page!B35=0,"-",Information_Page!B35)</f>
        <v>-</v>
      </c>
      <c r="C29" s="1374"/>
      <c r="D29" s="1374"/>
      <c r="E29" s="741" t="str">
        <f>Data!B14</f>
        <v>N/A</v>
      </c>
      <c r="F29" s="741" t="str">
        <f>Data!C14</f>
        <v>N/A</v>
      </c>
      <c r="G29" s="741" t="str">
        <f>Data!D14</f>
        <v>N/A</v>
      </c>
      <c r="H29" s="741" t="str">
        <f>Data!E14</f>
        <v>N/A</v>
      </c>
      <c r="I29" s="742" t="str">
        <f>Data!G14</f>
        <v>N/A</v>
      </c>
      <c r="J29" s="741" t="str">
        <f>Data!H14</f>
        <v>-</v>
      </c>
      <c r="K29" s="750" t="str">
        <f t="shared" si="1"/>
        <v>N/A</v>
      </c>
      <c r="L29" s="718"/>
      <c r="M29" s="718"/>
      <c r="N29" s="718"/>
      <c r="O29" s="718"/>
      <c r="P29" s="718"/>
      <c r="Q29" s="718"/>
      <c r="R29" s="718"/>
      <c r="S29" s="718"/>
      <c r="T29" s="718"/>
      <c r="U29" s="718"/>
      <c r="V29" s="718"/>
      <c r="W29" s="718"/>
      <c r="X29" s="718"/>
      <c r="Y29" s="718"/>
      <c r="Z29" s="718"/>
      <c r="AA29" s="718"/>
      <c r="AB29" s="718"/>
      <c r="AC29" s="718"/>
      <c r="AD29" s="718"/>
      <c r="AE29" s="718"/>
      <c r="AF29" s="718"/>
      <c r="AG29" s="718"/>
      <c r="AH29" s="718"/>
      <c r="AI29" s="718"/>
      <c r="AJ29" s="718"/>
    </row>
    <row r="30" spans="1:36" s="719" customFormat="1" ht="35.25" hidden="1" customHeight="1" x14ac:dyDescent="0.2">
      <c r="A30" s="740">
        <v>11</v>
      </c>
      <c r="B30" s="1374" t="str">
        <f>IF(Information_Page!B36=0,"-",Information_Page!B36)</f>
        <v>-</v>
      </c>
      <c r="C30" s="1374"/>
      <c r="D30" s="1374"/>
      <c r="E30" s="741" t="str">
        <f>Data!B15</f>
        <v>N/A</v>
      </c>
      <c r="F30" s="741" t="str">
        <f>Data!C15</f>
        <v>N/A</v>
      </c>
      <c r="G30" s="741" t="str">
        <f>Data!D15</f>
        <v>N/A</v>
      </c>
      <c r="H30" s="741" t="str">
        <f>Data!E15</f>
        <v>N/A</v>
      </c>
      <c r="I30" s="742" t="str">
        <f>Data!G15</f>
        <v>N/A</v>
      </c>
      <c r="J30" s="741" t="str">
        <f>Data!H15</f>
        <v>-</v>
      </c>
      <c r="K30" s="750" t="str">
        <f t="shared" si="1"/>
        <v>N/A</v>
      </c>
      <c r="L30" s="718"/>
      <c r="M30" s="718"/>
      <c r="N30" s="718"/>
      <c r="O30" s="718"/>
      <c r="P30" s="718"/>
      <c r="Q30" s="718"/>
      <c r="R30" s="718"/>
      <c r="S30" s="718"/>
      <c r="T30" s="718"/>
      <c r="U30" s="718"/>
      <c r="V30" s="718"/>
      <c r="W30" s="718"/>
      <c r="X30" s="718"/>
      <c r="Y30" s="718"/>
      <c r="Z30" s="718"/>
      <c r="AA30" s="718"/>
      <c r="AB30" s="718"/>
      <c r="AC30" s="718"/>
      <c r="AD30" s="718"/>
      <c r="AE30" s="718"/>
      <c r="AF30" s="718"/>
      <c r="AG30" s="718"/>
      <c r="AH30" s="718"/>
      <c r="AI30" s="718"/>
      <c r="AJ30" s="718"/>
    </row>
    <row r="31" spans="1:36" s="719" customFormat="1" ht="35.25" hidden="1" customHeight="1" x14ac:dyDescent="0.2">
      <c r="A31" s="740">
        <v>12</v>
      </c>
      <c r="B31" s="1374" t="str">
        <f>IF(Information_Page!B37=0,"-",Information_Page!B37)</f>
        <v>-</v>
      </c>
      <c r="C31" s="1374"/>
      <c r="D31" s="1374"/>
      <c r="E31" s="741" t="str">
        <f>Data!B16</f>
        <v>N/A</v>
      </c>
      <c r="F31" s="741" t="str">
        <f>Data!C16</f>
        <v>N/A</v>
      </c>
      <c r="G31" s="741" t="str">
        <f>Data!D16</f>
        <v>N/A</v>
      </c>
      <c r="H31" s="741" t="str">
        <f>Data!E16</f>
        <v>N/A</v>
      </c>
      <c r="I31" s="742" t="str">
        <f>Data!G16</f>
        <v>N/A</v>
      </c>
      <c r="J31" s="741" t="str">
        <f>Data!H16</f>
        <v>-</v>
      </c>
      <c r="K31" s="750" t="str">
        <f t="shared" si="1"/>
        <v>N/A</v>
      </c>
      <c r="L31" s="718"/>
      <c r="M31" s="718"/>
      <c r="N31" s="718"/>
      <c r="O31" s="718"/>
      <c r="P31" s="718"/>
      <c r="Q31" s="718"/>
      <c r="R31" s="718"/>
      <c r="S31" s="718"/>
      <c r="T31" s="718"/>
      <c r="U31" s="718"/>
      <c r="V31" s="718"/>
      <c r="W31" s="718"/>
      <c r="X31" s="718"/>
      <c r="Y31" s="718"/>
      <c r="Z31" s="718"/>
      <c r="AA31" s="718"/>
      <c r="AB31" s="718"/>
      <c r="AC31" s="718"/>
      <c r="AD31" s="718"/>
      <c r="AE31" s="718"/>
      <c r="AF31" s="718"/>
      <c r="AG31" s="718"/>
      <c r="AH31" s="718"/>
      <c r="AI31" s="718"/>
      <c r="AJ31" s="718"/>
    </row>
    <row r="32" spans="1:36" s="719" customFormat="1" ht="35.25" hidden="1" customHeight="1" x14ac:dyDescent="0.2">
      <c r="A32" s="740">
        <v>13</v>
      </c>
      <c r="B32" s="1374" t="str">
        <f>IF(Information_Page!B38=0,"-",Information_Page!B38)</f>
        <v>-</v>
      </c>
      <c r="C32" s="1374"/>
      <c r="D32" s="1374"/>
      <c r="E32" s="741" t="str">
        <f>Data!B17</f>
        <v>N/A</v>
      </c>
      <c r="F32" s="741" t="str">
        <f>Data!C17</f>
        <v>N/A</v>
      </c>
      <c r="G32" s="741" t="str">
        <f>Data!D17</f>
        <v>N/A</v>
      </c>
      <c r="H32" s="741" t="str">
        <f>Data!E17</f>
        <v>N/A</v>
      </c>
      <c r="I32" s="742" t="str">
        <f>Data!G17</f>
        <v>N/A</v>
      </c>
      <c r="J32" s="741" t="str">
        <f>Data!H17</f>
        <v>-</v>
      </c>
      <c r="K32" s="750" t="str">
        <f t="shared" si="1"/>
        <v>N/A</v>
      </c>
      <c r="L32" s="718"/>
      <c r="M32" s="718"/>
      <c r="N32" s="718"/>
      <c r="O32" s="718"/>
      <c r="P32" s="718"/>
      <c r="Q32" s="718"/>
      <c r="R32" s="718"/>
      <c r="S32" s="718"/>
      <c r="T32" s="718"/>
      <c r="U32" s="718"/>
      <c r="V32" s="718"/>
      <c r="W32" s="718"/>
      <c r="X32" s="718"/>
      <c r="Y32" s="718"/>
      <c r="Z32" s="718"/>
      <c r="AA32" s="718"/>
      <c r="AB32" s="718"/>
      <c r="AC32" s="718"/>
      <c r="AD32" s="718"/>
      <c r="AE32" s="718"/>
      <c r="AF32" s="718"/>
      <c r="AG32" s="718"/>
      <c r="AH32" s="718"/>
      <c r="AI32" s="718"/>
      <c r="AJ32" s="718"/>
    </row>
    <row r="33" spans="1:36" s="719" customFormat="1" ht="35.25" hidden="1" customHeight="1" x14ac:dyDescent="0.2">
      <c r="A33" s="740">
        <v>14</v>
      </c>
      <c r="B33" s="1374" t="str">
        <f>IF(Information_Page!B39=0,"-",Information_Page!B39)</f>
        <v>-</v>
      </c>
      <c r="C33" s="1374"/>
      <c r="D33" s="1374"/>
      <c r="E33" s="741" t="str">
        <f>Data!B18</f>
        <v>N/A</v>
      </c>
      <c r="F33" s="741" t="str">
        <f>Data!C18</f>
        <v>N/A</v>
      </c>
      <c r="G33" s="741" t="str">
        <f>Data!D18</f>
        <v>N/A</v>
      </c>
      <c r="H33" s="741" t="str">
        <f>Data!E18</f>
        <v>N/A</v>
      </c>
      <c r="I33" s="742" t="str">
        <f>Data!G18</f>
        <v>N/A</v>
      </c>
      <c r="J33" s="741" t="str">
        <f>Data!H18</f>
        <v>-</v>
      </c>
      <c r="K33" s="750" t="str">
        <f t="shared" si="1"/>
        <v>N/A</v>
      </c>
      <c r="L33" s="718"/>
      <c r="M33" s="718"/>
      <c r="N33" s="718"/>
      <c r="O33" s="718"/>
      <c r="P33" s="718"/>
      <c r="Q33" s="718"/>
      <c r="R33" s="718"/>
      <c r="S33" s="718"/>
      <c r="T33" s="718"/>
      <c r="U33" s="718"/>
      <c r="V33" s="718"/>
      <c r="W33" s="718"/>
      <c r="X33" s="718"/>
      <c r="Y33" s="718"/>
      <c r="Z33" s="718"/>
      <c r="AA33" s="718"/>
      <c r="AB33" s="718"/>
      <c r="AC33" s="718"/>
      <c r="AD33" s="718"/>
      <c r="AE33" s="718"/>
      <c r="AF33" s="718"/>
      <c r="AG33" s="718"/>
      <c r="AH33" s="718"/>
      <c r="AI33" s="718"/>
      <c r="AJ33" s="718"/>
    </row>
    <row r="34" spans="1:36" s="719" customFormat="1" ht="35.25" hidden="1" customHeight="1" thickBot="1" x14ac:dyDescent="0.25">
      <c r="A34" s="740">
        <v>15</v>
      </c>
      <c r="B34" s="1374" t="str">
        <f>IF(Information_Page!B40=0,"-",Information_Page!B40)</f>
        <v>-</v>
      </c>
      <c r="C34" s="1374"/>
      <c r="D34" s="1374"/>
      <c r="E34" s="741" t="str">
        <f>Data!B19</f>
        <v>N/A</v>
      </c>
      <c r="F34" s="741" t="str">
        <f>Data!C19</f>
        <v>N/A</v>
      </c>
      <c r="G34" s="741" t="str">
        <f>Data!D19</f>
        <v>N/A</v>
      </c>
      <c r="H34" s="741" t="str">
        <f>Data!E19</f>
        <v>N/A</v>
      </c>
      <c r="I34" s="742" t="str">
        <f>Data!G19</f>
        <v>N/A</v>
      </c>
      <c r="J34" s="741" t="str">
        <f>Data!H19</f>
        <v>-</v>
      </c>
      <c r="K34" s="750" t="str">
        <f t="shared" si="1"/>
        <v>N/A</v>
      </c>
      <c r="L34" s="718"/>
      <c r="M34" s="718"/>
      <c r="N34" s="718"/>
      <c r="O34" s="718"/>
      <c r="P34" s="718"/>
      <c r="Q34" s="718"/>
      <c r="R34" s="718"/>
      <c r="S34" s="718"/>
      <c r="T34" s="718"/>
      <c r="U34" s="718"/>
      <c r="V34" s="718"/>
      <c r="W34" s="718"/>
      <c r="X34" s="718"/>
      <c r="Y34" s="718"/>
      <c r="Z34" s="718"/>
      <c r="AA34" s="718"/>
      <c r="AB34" s="718"/>
      <c r="AC34" s="718"/>
      <c r="AD34" s="718"/>
      <c r="AE34" s="718"/>
      <c r="AF34" s="718"/>
      <c r="AG34" s="718"/>
      <c r="AH34" s="718"/>
      <c r="AI34" s="718"/>
      <c r="AJ34" s="718"/>
    </row>
    <row r="35" spans="1:36" s="719" customFormat="1" ht="35.25" hidden="1" customHeight="1" x14ac:dyDescent="0.2">
      <c r="A35" s="740">
        <v>16</v>
      </c>
      <c r="B35" s="1374" t="str">
        <f>IF(Information_Page!B41=0,"-",Information_Page!B41)</f>
        <v>-</v>
      </c>
      <c r="C35" s="1374"/>
      <c r="D35" s="1374"/>
      <c r="E35" s="741" t="str">
        <f>Data!B20</f>
        <v>N/A</v>
      </c>
      <c r="F35" s="741" t="str">
        <f>Data!C20</f>
        <v>N/A</v>
      </c>
      <c r="G35" s="741" t="str">
        <f>Data!D20</f>
        <v>N/A</v>
      </c>
      <c r="H35" s="741" t="str">
        <f>Data!E20</f>
        <v>N/A</v>
      </c>
      <c r="I35" s="742" t="str">
        <f>Data!G20</f>
        <v>N/A</v>
      </c>
      <c r="J35" s="741" t="str">
        <f>Data!H20</f>
        <v>-</v>
      </c>
      <c r="K35" s="750" t="str">
        <f t="shared" si="1"/>
        <v>N/A</v>
      </c>
      <c r="L35" s="718"/>
      <c r="M35" s="718"/>
      <c r="N35" s="718"/>
      <c r="O35" s="718"/>
      <c r="P35" s="718"/>
      <c r="Q35" s="718"/>
      <c r="R35" s="718"/>
      <c r="S35" s="718"/>
      <c r="T35" s="718"/>
      <c r="U35" s="718"/>
      <c r="V35" s="718"/>
      <c r="W35" s="718"/>
      <c r="X35" s="718"/>
      <c r="Y35" s="718"/>
      <c r="Z35" s="718"/>
      <c r="AA35" s="718"/>
      <c r="AB35" s="718"/>
      <c r="AC35" s="718"/>
      <c r="AD35" s="718"/>
      <c r="AE35" s="718"/>
      <c r="AF35" s="718"/>
      <c r="AG35" s="718"/>
      <c r="AH35" s="718"/>
      <c r="AI35" s="718"/>
      <c r="AJ35" s="718"/>
    </row>
    <row r="36" spans="1:36" s="719" customFormat="1" ht="35.25" hidden="1" customHeight="1" x14ac:dyDescent="0.2">
      <c r="A36" s="740">
        <v>17</v>
      </c>
      <c r="B36" s="1374" t="str">
        <f>IF(Information_Page!B42=0,"-",Information_Page!B42)</f>
        <v>-</v>
      </c>
      <c r="C36" s="1374"/>
      <c r="D36" s="1374"/>
      <c r="E36" s="741" t="str">
        <f>Data!B21</f>
        <v>N/A</v>
      </c>
      <c r="F36" s="741" t="str">
        <f>Data!C21</f>
        <v>N/A</v>
      </c>
      <c r="G36" s="741" t="str">
        <f>Data!D21</f>
        <v>N/A</v>
      </c>
      <c r="H36" s="741" t="str">
        <f>Data!E21</f>
        <v>N/A</v>
      </c>
      <c r="I36" s="742" t="str">
        <f>Data!G21</f>
        <v>N/A</v>
      </c>
      <c r="J36" s="741" t="str">
        <f>Data!H21</f>
        <v>-</v>
      </c>
      <c r="K36" s="750" t="str">
        <f t="shared" si="1"/>
        <v>N/A</v>
      </c>
      <c r="L36" s="718"/>
      <c r="M36" s="718"/>
      <c r="N36" s="718"/>
      <c r="O36" s="757"/>
      <c r="P36" s="718"/>
      <c r="Q36" s="718"/>
      <c r="R36" s="718"/>
      <c r="S36" s="718"/>
      <c r="T36" s="718"/>
      <c r="U36" s="718"/>
      <c r="V36" s="718"/>
      <c r="W36" s="718"/>
      <c r="X36" s="718"/>
      <c r="Y36" s="718"/>
      <c r="Z36" s="718"/>
      <c r="AA36" s="718"/>
      <c r="AB36" s="718"/>
      <c r="AC36" s="718"/>
      <c r="AD36" s="718"/>
      <c r="AE36" s="718"/>
      <c r="AF36" s="718"/>
      <c r="AG36" s="718"/>
      <c r="AH36" s="718"/>
      <c r="AI36" s="718"/>
      <c r="AJ36" s="718"/>
    </row>
    <row r="37" spans="1:36" s="719" customFormat="1" ht="35.25" hidden="1" customHeight="1" x14ac:dyDescent="0.2">
      <c r="A37" s="740">
        <v>18</v>
      </c>
      <c r="B37" s="1374" t="str">
        <f>IF(Information_Page!B43=0,"-",Information_Page!B43)</f>
        <v>-</v>
      </c>
      <c r="C37" s="1374"/>
      <c r="D37" s="1374"/>
      <c r="E37" s="741" t="str">
        <f>Data!B22</f>
        <v>N/A</v>
      </c>
      <c r="F37" s="741" t="str">
        <f>Data!C22</f>
        <v>N/A</v>
      </c>
      <c r="G37" s="741" t="str">
        <f>Data!D22</f>
        <v>N/A</v>
      </c>
      <c r="H37" s="741" t="str">
        <f>Data!E22</f>
        <v>N/A</v>
      </c>
      <c r="I37" s="742" t="str">
        <f>Data!G22</f>
        <v>N/A</v>
      </c>
      <c r="J37" s="741" t="str">
        <f>Data!H22</f>
        <v>-</v>
      </c>
      <c r="K37" s="750" t="str">
        <f t="shared" si="1"/>
        <v>N/A</v>
      </c>
      <c r="L37" s="718"/>
      <c r="M37" s="718"/>
      <c r="N37" s="718"/>
      <c r="O37" s="718"/>
      <c r="P37" s="718"/>
      <c r="Q37" s="718"/>
      <c r="R37" s="718"/>
      <c r="S37" s="718"/>
      <c r="T37" s="718"/>
      <c r="U37" s="718"/>
      <c r="V37" s="718"/>
      <c r="W37" s="718"/>
      <c r="X37" s="718"/>
      <c r="Y37" s="718"/>
      <c r="Z37" s="718"/>
      <c r="AA37" s="718"/>
      <c r="AB37" s="718"/>
      <c r="AC37" s="718"/>
      <c r="AD37" s="718"/>
      <c r="AE37" s="718"/>
      <c r="AF37" s="718"/>
      <c r="AG37" s="718"/>
      <c r="AH37" s="718"/>
      <c r="AI37" s="718"/>
      <c r="AJ37" s="718"/>
    </row>
    <row r="38" spans="1:36" s="719" customFormat="1" ht="35.25" hidden="1" customHeight="1" x14ac:dyDescent="0.2">
      <c r="A38" s="740">
        <v>19</v>
      </c>
      <c r="B38" s="1374" t="str">
        <f>IF(Information_Page!B44=0,"-",Information_Page!B44)</f>
        <v>-</v>
      </c>
      <c r="C38" s="1374"/>
      <c r="D38" s="1374"/>
      <c r="E38" s="741" t="str">
        <f>Data!B23</f>
        <v>N/A</v>
      </c>
      <c r="F38" s="741" t="str">
        <f>Data!C23</f>
        <v>N/A</v>
      </c>
      <c r="G38" s="741" t="str">
        <f>Data!D23</f>
        <v>N/A</v>
      </c>
      <c r="H38" s="741" t="str">
        <f>Data!E23</f>
        <v>N/A</v>
      </c>
      <c r="I38" s="742" t="str">
        <f>Data!G23</f>
        <v>N/A</v>
      </c>
      <c r="J38" s="741" t="str">
        <f>Data!H23</f>
        <v>-</v>
      </c>
      <c r="K38" s="750" t="str">
        <f t="shared" si="1"/>
        <v>N/A</v>
      </c>
      <c r="L38" s="718"/>
      <c r="M38" s="718"/>
      <c r="N38" s="718"/>
      <c r="O38" s="718"/>
      <c r="P38" s="718"/>
      <c r="Q38" s="718"/>
      <c r="R38" s="718"/>
      <c r="S38" s="718"/>
      <c r="T38" s="718"/>
      <c r="U38" s="718"/>
      <c r="V38" s="718"/>
      <c r="W38" s="718"/>
      <c r="X38" s="718"/>
      <c r="Y38" s="718"/>
      <c r="Z38" s="718"/>
      <c r="AA38" s="718"/>
      <c r="AB38" s="718"/>
      <c r="AC38" s="718"/>
      <c r="AD38" s="718"/>
      <c r="AE38" s="718"/>
      <c r="AF38" s="718"/>
      <c r="AG38" s="718"/>
      <c r="AH38" s="718"/>
      <c r="AI38" s="718"/>
      <c r="AJ38" s="718"/>
    </row>
    <row r="39" spans="1:36" s="719" customFormat="1" ht="35.25" hidden="1" customHeight="1" x14ac:dyDescent="0.2">
      <c r="A39" s="740">
        <v>20</v>
      </c>
      <c r="B39" s="1374" t="str">
        <f>IF(Information_Page!B45=0,"-",Information_Page!B45)</f>
        <v>-</v>
      </c>
      <c r="C39" s="1374"/>
      <c r="D39" s="1374"/>
      <c r="E39" s="741" t="str">
        <f>Data!B24</f>
        <v>N/A</v>
      </c>
      <c r="F39" s="741" t="str">
        <f>Data!C24</f>
        <v>N/A</v>
      </c>
      <c r="G39" s="741" t="str">
        <f>Data!D24</f>
        <v>N/A</v>
      </c>
      <c r="H39" s="741" t="str">
        <f>Data!E24</f>
        <v>N/A</v>
      </c>
      <c r="I39" s="742" t="str">
        <f>Data!G24</f>
        <v>N/A</v>
      </c>
      <c r="J39" s="741" t="str">
        <f>Data!H24</f>
        <v>-</v>
      </c>
      <c r="K39" s="750" t="str">
        <f t="shared" si="1"/>
        <v>N/A</v>
      </c>
      <c r="L39" s="718"/>
      <c r="M39" s="726"/>
      <c r="N39" s="726"/>
      <c r="O39" s="726"/>
      <c r="P39" s="718"/>
      <c r="Q39" s="718"/>
      <c r="R39" s="718"/>
      <c r="S39" s="718"/>
      <c r="T39" s="718"/>
      <c r="U39" s="718"/>
      <c r="V39" s="718"/>
      <c r="W39" s="718"/>
      <c r="X39" s="718"/>
      <c r="Y39" s="718"/>
      <c r="Z39" s="718"/>
      <c r="AA39" s="718"/>
      <c r="AB39" s="718"/>
      <c r="AC39" s="718"/>
      <c r="AD39" s="718"/>
      <c r="AE39" s="718"/>
      <c r="AF39" s="718"/>
      <c r="AG39" s="718"/>
      <c r="AH39" s="718"/>
      <c r="AI39" s="718"/>
      <c r="AJ39" s="718"/>
    </row>
    <row r="40" spans="1:36" s="719" customFormat="1" ht="35.25" hidden="1" customHeight="1" x14ac:dyDescent="0.2">
      <c r="A40" s="740">
        <v>21</v>
      </c>
      <c r="B40" s="1374" t="str">
        <f>IF(Information_Page!B46=0,"-",Information_Page!B46)</f>
        <v>-</v>
      </c>
      <c r="C40" s="1374"/>
      <c r="D40" s="1374"/>
      <c r="E40" s="741" t="str">
        <f>Data!B25</f>
        <v>N/A</v>
      </c>
      <c r="F40" s="741" t="str">
        <f>Data!C25</f>
        <v>N/A</v>
      </c>
      <c r="G40" s="741" t="str">
        <f>Data!D25</f>
        <v>N/A</v>
      </c>
      <c r="H40" s="741" t="str">
        <f>Data!E25</f>
        <v>N/A</v>
      </c>
      <c r="I40" s="742" t="str">
        <f>Data!G25</f>
        <v>N/A</v>
      </c>
      <c r="J40" s="741" t="str">
        <f>Data!H25</f>
        <v>-</v>
      </c>
      <c r="K40" s="750" t="str">
        <f t="shared" si="1"/>
        <v>N/A</v>
      </c>
      <c r="L40" s="718"/>
      <c r="M40" s="726"/>
      <c r="N40" s="726"/>
      <c r="O40" s="726"/>
      <c r="P40" s="718"/>
      <c r="Q40" s="718"/>
      <c r="R40" s="718"/>
      <c r="S40" s="718"/>
      <c r="T40" s="718"/>
      <c r="U40" s="718"/>
      <c r="V40" s="718"/>
      <c r="W40" s="718"/>
      <c r="X40" s="718"/>
      <c r="Y40" s="718"/>
      <c r="Z40" s="718"/>
      <c r="AA40" s="718"/>
      <c r="AB40" s="718"/>
      <c r="AC40" s="718"/>
      <c r="AD40" s="718"/>
      <c r="AE40" s="718"/>
      <c r="AF40" s="718"/>
      <c r="AG40" s="718"/>
      <c r="AH40" s="718"/>
      <c r="AI40" s="718"/>
      <c r="AJ40" s="718"/>
    </row>
    <row r="41" spans="1:36" ht="35.25" hidden="1" customHeight="1" x14ac:dyDescent="0.2">
      <c r="A41" s="758">
        <v>22</v>
      </c>
      <c r="B41" s="1374" t="str">
        <f>IF(Information_Page!B47=0,"-",Information_Page!B47)</f>
        <v>-</v>
      </c>
      <c r="C41" s="1374"/>
      <c r="D41" s="1374"/>
      <c r="E41" s="741" t="str">
        <f>Data!B26</f>
        <v>N/A</v>
      </c>
      <c r="F41" s="741" t="str">
        <f>Data!C26</f>
        <v>N/A</v>
      </c>
      <c r="G41" s="741" t="str">
        <f>Data!D26</f>
        <v>N/A</v>
      </c>
      <c r="H41" s="741" t="str">
        <f>Data!E26</f>
        <v>N/A</v>
      </c>
      <c r="I41" s="742" t="str">
        <f>Data!G26</f>
        <v>N/A</v>
      </c>
      <c r="J41" s="741" t="str">
        <f>Data!H26</f>
        <v>-</v>
      </c>
      <c r="K41" s="750" t="str">
        <f t="shared" si="1"/>
        <v>N/A</v>
      </c>
      <c r="L41" s="726"/>
      <c r="M41" s="726"/>
      <c r="N41" s="726"/>
      <c r="O41" s="726"/>
      <c r="P41" s="726"/>
      <c r="Q41" s="726"/>
      <c r="R41" s="726"/>
      <c r="S41" s="726"/>
      <c r="T41" s="726"/>
      <c r="U41" s="726"/>
      <c r="V41" s="726"/>
      <c r="W41" s="726"/>
      <c r="X41" s="726"/>
      <c r="Y41" s="726"/>
      <c r="Z41" s="726"/>
      <c r="AA41" s="726"/>
      <c r="AB41" s="726"/>
      <c r="AC41" s="726"/>
      <c r="AD41" s="726"/>
      <c r="AE41" s="726"/>
      <c r="AF41" s="726"/>
      <c r="AG41" s="726"/>
      <c r="AH41" s="726"/>
      <c r="AI41" s="726"/>
      <c r="AJ41" s="726"/>
    </row>
    <row r="42" spans="1:36" ht="35.25" hidden="1" customHeight="1" x14ac:dyDescent="0.2">
      <c r="A42" s="740">
        <v>23</v>
      </c>
      <c r="B42" s="1374" t="str">
        <f>IF(Information_Page!B48=0,"-",Information_Page!B48)</f>
        <v>-</v>
      </c>
      <c r="C42" s="1374"/>
      <c r="D42" s="1374"/>
      <c r="E42" s="741" t="str">
        <f>Data!B27</f>
        <v>N/A</v>
      </c>
      <c r="F42" s="741" t="str">
        <f>Data!C27</f>
        <v>N/A</v>
      </c>
      <c r="G42" s="741" t="str">
        <f>Data!D27</f>
        <v>N/A</v>
      </c>
      <c r="H42" s="741" t="str">
        <f>Data!E27</f>
        <v>N/A</v>
      </c>
      <c r="I42" s="742" t="str">
        <f>Data!G27</f>
        <v>N/A</v>
      </c>
      <c r="J42" s="741" t="str">
        <f>Data!H27</f>
        <v>-</v>
      </c>
      <c r="K42" s="750" t="str">
        <f t="shared" si="1"/>
        <v>N/A</v>
      </c>
      <c r="L42" s="726"/>
      <c r="M42" s="726"/>
      <c r="N42" s="726"/>
      <c r="O42" s="726"/>
      <c r="P42" s="726"/>
      <c r="Q42" s="726"/>
      <c r="R42" s="726"/>
      <c r="S42" s="726"/>
      <c r="T42" s="726"/>
      <c r="U42" s="726"/>
      <c r="V42" s="726"/>
      <c r="W42" s="726"/>
      <c r="X42" s="726"/>
      <c r="Y42" s="726"/>
      <c r="Z42" s="726"/>
      <c r="AA42" s="726"/>
      <c r="AB42" s="726"/>
      <c r="AC42" s="726"/>
      <c r="AD42" s="726"/>
      <c r="AE42" s="726"/>
      <c r="AF42" s="726"/>
      <c r="AG42" s="726"/>
      <c r="AH42" s="726"/>
      <c r="AI42" s="726"/>
      <c r="AJ42" s="726"/>
    </row>
    <row r="43" spans="1:36" ht="35.25" hidden="1" customHeight="1" thickBot="1" x14ac:dyDescent="0.25">
      <c r="A43" s="744">
        <v>24</v>
      </c>
      <c r="B43" s="1378" t="str">
        <f>IF(Information_Page!B49=0,"-",Information_Page!B49)</f>
        <v>-</v>
      </c>
      <c r="C43" s="1378"/>
      <c r="D43" s="1378"/>
      <c r="E43" s="745" t="str">
        <f>Data!B28</f>
        <v>N/A</v>
      </c>
      <c r="F43" s="759" t="str">
        <f>Data!C28</f>
        <v>N/A</v>
      </c>
      <c r="G43" s="759" t="str">
        <f>Data!D28</f>
        <v>N/A</v>
      </c>
      <c r="H43" s="759" t="str">
        <f>Data!E28</f>
        <v>N/A</v>
      </c>
      <c r="I43" s="760" t="str">
        <f>Data!G28</f>
        <v>N/A</v>
      </c>
      <c r="J43" s="745" t="str">
        <f>Data!H28</f>
        <v>-</v>
      </c>
      <c r="K43" s="761" t="str">
        <f t="shared" si="1"/>
        <v>N/A</v>
      </c>
      <c r="L43" s="726"/>
      <c r="M43" s="726"/>
      <c r="N43" s="726"/>
      <c r="O43" s="726"/>
      <c r="P43" s="726"/>
      <c r="Q43" s="726"/>
      <c r="R43" s="726"/>
      <c r="S43" s="726"/>
      <c r="T43" s="726"/>
      <c r="U43" s="726"/>
      <c r="V43" s="726"/>
      <c r="W43" s="726"/>
      <c r="X43" s="726"/>
      <c r="Y43" s="726"/>
      <c r="Z43" s="726"/>
      <c r="AA43" s="726"/>
      <c r="AB43" s="726"/>
      <c r="AC43" s="726"/>
      <c r="AD43" s="726"/>
      <c r="AE43" s="726"/>
      <c r="AF43" s="726"/>
      <c r="AG43" s="726"/>
      <c r="AH43" s="726"/>
      <c r="AI43" s="726"/>
      <c r="AJ43" s="726"/>
    </row>
    <row r="44" spans="1:36" ht="35.25" customHeight="1" thickTop="1" thickBot="1" x14ac:dyDescent="0.25">
      <c r="A44" s="1375" t="s">
        <v>157</v>
      </c>
      <c r="B44" s="1376"/>
      <c r="C44" s="1376"/>
      <c r="D44" s="1377"/>
      <c r="E44" s="759" t="str">
        <f t="shared" ref="E44:J44" si="2">IF(ISERROR(AVERAGE(E4,E6:E9,E11:E18,E20:E43)),"N/A",AVERAGE(E4,E6:E9,E11:E18,E20:E43))</f>
        <v>N/A</v>
      </c>
      <c r="F44" s="759" t="str">
        <f t="shared" si="2"/>
        <v>N/A</v>
      </c>
      <c r="G44" s="759" t="str">
        <f t="shared" si="2"/>
        <v>N/A</v>
      </c>
      <c r="H44" s="759" t="str">
        <f t="shared" si="2"/>
        <v>N/A</v>
      </c>
      <c r="I44" s="759" t="str">
        <f t="shared" si="2"/>
        <v>N/A</v>
      </c>
      <c r="J44" s="730" t="str">
        <f t="shared" si="2"/>
        <v>N/A</v>
      </c>
      <c r="K44" s="761" t="str">
        <f t="shared" si="1"/>
        <v>N/A</v>
      </c>
      <c r="L44" s="726"/>
      <c r="M44" s="726"/>
      <c r="N44" s="726"/>
      <c r="O44" s="726"/>
      <c r="P44" s="726"/>
      <c r="Q44" s="726"/>
      <c r="R44" s="726"/>
      <c r="S44" s="726"/>
      <c r="T44" s="726"/>
      <c r="U44" s="726"/>
      <c r="V44" s="726"/>
      <c r="W44" s="726"/>
      <c r="X44" s="726"/>
      <c r="Y44" s="726"/>
      <c r="Z44" s="726"/>
      <c r="AA44" s="726"/>
      <c r="AB44" s="726"/>
      <c r="AC44" s="726"/>
      <c r="AD44" s="726"/>
      <c r="AE44" s="726"/>
      <c r="AF44" s="726"/>
      <c r="AG44" s="726"/>
      <c r="AH44" s="726"/>
      <c r="AI44" s="726"/>
      <c r="AJ44" s="726"/>
    </row>
    <row r="45" spans="1:36" ht="35.25" customHeight="1" thickTop="1" x14ac:dyDescent="0.2">
      <c r="A45" s="762"/>
      <c r="B45" s="726"/>
      <c r="C45" s="726"/>
      <c r="D45" s="726"/>
      <c r="E45" s="726"/>
      <c r="F45" s="726"/>
      <c r="G45" s="726"/>
      <c r="H45" s="726"/>
      <c r="I45" s="726"/>
      <c r="J45" s="726"/>
      <c r="K45" s="726"/>
      <c r="L45" s="726"/>
      <c r="M45" s="726"/>
      <c r="N45" s="726"/>
      <c r="O45" s="726"/>
      <c r="P45" s="726"/>
      <c r="Q45" s="726"/>
      <c r="R45" s="726"/>
      <c r="S45" s="726"/>
      <c r="T45" s="726"/>
      <c r="U45" s="726"/>
      <c r="V45" s="726"/>
      <c r="W45" s="726"/>
      <c r="X45" s="726"/>
      <c r="Y45" s="726"/>
      <c r="Z45" s="726"/>
      <c r="AA45" s="726"/>
      <c r="AB45" s="726"/>
      <c r="AC45" s="726"/>
      <c r="AD45" s="726"/>
      <c r="AE45" s="726"/>
      <c r="AF45" s="726"/>
      <c r="AG45" s="726"/>
      <c r="AH45" s="726"/>
      <c r="AI45" s="726"/>
      <c r="AJ45" s="726"/>
    </row>
    <row r="46" spans="1:36" ht="35.25" customHeight="1" x14ac:dyDescent="0.2">
      <c r="A46" s="762"/>
      <c r="B46" s="726"/>
      <c r="C46" s="726"/>
      <c r="D46" s="726"/>
      <c r="E46" s="726"/>
      <c r="F46" s="726"/>
      <c r="G46" s="726"/>
      <c r="H46" s="726"/>
      <c r="I46" s="726"/>
      <c r="J46" s="726"/>
      <c r="K46" s="726"/>
      <c r="L46" s="726"/>
      <c r="M46" s="726"/>
      <c r="N46" s="726"/>
      <c r="O46" s="726"/>
      <c r="P46" s="726"/>
      <c r="Q46" s="726"/>
      <c r="R46" s="726"/>
      <c r="S46" s="726"/>
      <c r="T46" s="726"/>
      <c r="U46" s="726"/>
      <c r="V46" s="726"/>
      <c r="W46" s="726"/>
      <c r="X46" s="726"/>
      <c r="Y46" s="726"/>
      <c r="Z46" s="726"/>
      <c r="AA46" s="726"/>
      <c r="AB46" s="726"/>
      <c r="AC46" s="726"/>
      <c r="AD46" s="726"/>
      <c r="AE46" s="726"/>
      <c r="AF46" s="726"/>
      <c r="AG46" s="726"/>
      <c r="AH46" s="726"/>
      <c r="AI46" s="726"/>
      <c r="AJ46" s="726"/>
    </row>
    <row r="47" spans="1:36" ht="35.25" customHeight="1" x14ac:dyDescent="0.2">
      <c r="A47" s="762"/>
      <c r="B47" s="726"/>
      <c r="C47" s="726"/>
      <c r="D47" s="726"/>
      <c r="E47" s="726"/>
      <c r="F47" s="726"/>
      <c r="G47" s="726"/>
      <c r="H47" s="726"/>
      <c r="I47" s="726"/>
      <c r="J47" s="726"/>
      <c r="K47" s="726"/>
      <c r="L47" s="726"/>
      <c r="M47" s="726"/>
      <c r="N47" s="726"/>
      <c r="O47" s="726"/>
      <c r="P47" s="726"/>
      <c r="Q47" s="726"/>
      <c r="R47" s="726"/>
      <c r="S47" s="726"/>
      <c r="T47" s="726"/>
      <c r="U47" s="726"/>
      <c r="V47" s="726"/>
      <c r="W47" s="726"/>
      <c r="X47" s="726"/>
      <c r="Y47" s="726"/>
      <c r="Z47" s="726"/>
      <c r="AA47" s="726"/>
      <c r="AB47" s="726"/>
      <c r="AC47" s="726"/>
      <c r="AD47" s="726"/>
      <c r="AE47" s="726"/>
      <c r="AF47" s="726"/>
      <c r="AG47" s="726"/>
      <c r="AH47" s="726"/>
      <c r="AI47" s="726"/>
      <c r="AJ47" s="726"/>
    </row>
    <row r="48" spans="1:36" ht="35.25" customHeight="1" x14ac:dyDescent="0.2">
      <c r="A48" s="762"/>
      <c r="B48" s="726"/>
      <c r="C48" s="726"/>
      <c r="D48" s="726"/>
      <c r="E48" s="726"/>
      <c r="F48" s="726"/>
      <c r="G48" s="726"/>
      <c r="H48" s="726"/>
      <c r="I48" s="726"/>
      <c r="J48" s="726"/>
      <c r="K48" s="726"/>
      <c r="L48" s="726"/>
      <c r="M48" s="726"/>
      <c r="N48" s="726"/>
      <c r="O48" s="726"/>
      <c r="P48" s="726"/>
      <c r="Q48" s="726"/>
      <c r="R48" s="726"/>
      <c r="S48" s="726"/>
      <c r="T48" s="726"/>
      <c r="U48" s="726"/>
      <c r="V48" s="726"/>
      <c r="W48" s="726"/>
      <c r="X48" s="726"/>
      <c r="Y48" s="726"/>
      <c r="Z48" s="726"/>
      <c r="AA48" s="726"/>
      <c r="AB48" s="726"/>
      <c r="AC48" s="726"/>
      <c r="AD48" s="726"/>
      <c r="AE48" s="726"/>
      <c r="AF48" s="726"/>
      <c r="AG48" s="726"/>
      <c r="AH48" s="726"/>
      <c r="AI48" s="726"/>
      <c r="AJ48" s="726"/>
    </row>
    <row r="49" spans="1:36" ht="35.25" customHeight="1" x14ac:dyDescent="0.2">
      <c r="A49" s="762"/>
      <c r="B49" s="726"/>
      <c r="C49" s="726"/>
      <c r="D49" s="726"/>
      <c r="E49" s="726"/>
      <c r="F49" s="726"/>
      <c r="G49" s="726"/>
      <c r="H49" s="726"/>
      <c r="I49" s="726"/>
      <c r="J49" s="726"/>
      <c r="K49" s="726"/>
      <c r="L49" s="726"/>
      <c r="M49" s="726"/>
      <c r="N49" s="726"/>
      <c r="O49" s="726"/>
      <c r="P49" s="726"/>
      <c r="Q49" s="726"/>
      <c r="R49" s="726"/>
      <c r="S49" s="726"/>
      <c r="T49" s="726"/>
      <c r="U49" s="726"/>
      <c r="V49" s="726"/>
      <c r="W49" s="726"/>
      <c r="X49" s="726"/>
      <c r="Y49" s="726"/>
      <c r="Z49" s="726"/>
      <c r="AA49" s="726"/>
      <c r="AB49" s="726"/>
      <c r="AC49" s="726"/>
      <c r="AD49" s="726"/>
      <c r="AE49" s="726"/>
      <c r="AF49" s="726"/>
      <c r="AG49" s="726"/>
      <c r="AH49" s="726"/>
      <c r="AI49" s="726"/>
      <c r="AJ49" s="726"/>
    </row>
    <row r="50" spans="1:36" ht="35.25" customHeight="1" x14ac:dyDescent="0.2">
      <c r="A50" s="762"/>
      <c r="B50" s="726"/>
      <c r="C50" s="726"/>
      <c r="D50" s="726"/>
      <c r="E50" s="726"/>
      <c r="F50" s="726"/>
      <c r="G50" s="726"/>
      <c r="H50" s="726"/>
      <c r="I50" s="726"/>
      <c r="J50" s="726"/>
      <c r="K50" s="726"/>
      <c r="L50" s="726"/>
      <c r="M50" s="726"/>
      <c r="N50" s="726"/>
      <c r="O50" s="726"/>
      <c r="P50" s="726"/>
      <c r="Q50" s="726"/>
      <c r="R50" s="726"/>
      <c r="S50" s="726"/>
      <c r="T50" s="726"/>
      <c r="U50" s="726"/>
      <c r="V50" s="726"/>
      <c r="W50" s="726"/>
      <c r="X50" s="726"/>
      <c r="Y50" s="726"/>
      <c r="Z50" s="726"/>
      <c r="AA50" s="726"/>
      <c r="AB50" s="726"/>
      <c r="AC50" s="726"/>
      <c r="AD50" s="726"/>
      <c r="AE50" s="726"/>
      <c r="AF50" s="726"/>
      <c r="AG50" s="726"/>
      <c r="AH50" s="726"/>
      <c r="AI50" s="726"/>
      <c r="AJ50" s="726"/>
    </row>
    <row r="51" spans="1:36" ht="35.25" customHeight="1" x14ac:dyDescent="0.2">
      <c r="A51" s="762"/>
      <c r="B51" s="726"/>
      <c r="C51" s="726"/>
      <c r="D51" s="726"/>
      <c r="E51" s="726"/>
      <c r="F51" s="726"/>
      <c r="G51" s="726"/>
      <c r="H51" s="726"/>
      <c r="I51" s="726"/>
      <c r="J51" s="726"/>
      <c r="K51" s="726"/>
      <c r="L51" s="726"/>
      <c r="M51" s="726"/>
      <c r="N51" s="726"/>
      <c r="O51" s="726"/>
      <c r="P51" s="726"/>
      <c r="Q51" s="726"/>
      <c r="R51" s="726"/>
      <c r="S51" s="726"/>
      <c r="T51" s="726"/>
      <c r="U51" s="726"/>
      <c r="V51" s="726"/>
      <c r="W51" s="726"/>
      <c r="X51" s="726"/>
      <c r="Y51" s="726"/>
      <c r="Z51" s="726"/>
      <c r="AA51" s="726"/>
      <c r="AB51" s="726"/>
      <c r="AC51" s="726"/>
      <c r="AD51" s="726"/>
      <c r="AE51" s="726"/>
      <c r="AF51" s="726"/>
      <c r="AG51" s="726"/>
      <c r="AH51" s="726"/>
      <c r="AI51" s="726"/>
      <c r="AJ51" s="726"/>
    </row>
    <row r="52" spans="1:36" ht="35.25" customHeight="1" x14ac:dyDescent="0.2">
      <c r="A52" s="762"/>
      <c r="B52" s="726"/>
      <c r="C52" s="726"/>
      <c r="D52" s="726"/>
      <c r="E52" s="726"/>
      <c r="F52" s="726"/>
      <c r="G52" s="726"/>
      <c r="H52" s="726"/>
      <c r="I52" s="726"/>
      <c r="J52" s="726"/>
      <c r="K52" s="726"/>
      <c r="L52" s="726"/>
      <c r="M52" s="726"/>
      <c r="N52" s="726"/>
      <c r="O52" s="726"/>
      <c r="P52" s="726"/>
      <c r="Q52" s="726"/>
      <c r="R52" s="726"/>
      <c r="S52" s="726"/>
      <c r="T52" s="726"/>
      <c r="U52" s="726"/>
      <c r="V52" s="726"/>
      <c r="W52" s="726"/>
      <c r="X52" s="726"/>
      <c r="Y52" s="726"/>
      <c r="Z52" s="726"/>
      <c r="AA52" s="726"/>
      <c r="AB52" s="726"/>
      <c r="AC52" s="726"/>
      <c r="AD52" s="726"/>
      <c r="AE52" s="726"/>
      <c r="AF52" s="726"/>
      <c r="AG52" s="726"/>
      <c r="AH52" s="726"/>
      <c r="AI52" s="726"/>
      <c r="AJ52" s="726"/>
    </row>
    <row r="53" spans="1:36" ht="35.25" customHeight="1" x14ac:dyDescent="0.2">
      <c r="A53" s="762"/>
      <c r="B53" s="726"/>
      <c r="C53" s="726"/>
      <c r="D53" s="726"/>
      <c r="E53" s="726"/>
      <c r="F53" s="726"/>
      <c r="G53" s="726"/>
      <c r="H53" s="726"/>
      <c r="I53" s="726"/>
      <c r="J53" s="726"/>
      <c r="K53" s="726"/>
      <c r="L53" s="726"/>
      <c r="M53" s="726"/>
      <c r="N53" s="726"/>
      <c r="O53" s="726"/>
      <c r="P53" s="726"/>
      <c r="Q53" s="726"/>
      <c r="R53" s="726"/>
      <c r="S53" s="726"/>
      <c r="T53" s="726"/>
      <c r="U53" s="726"/>
      <c r="V53" s="726"/>
      <c r="W53" s="726"/>
      <c r="X53" s="726"/>
      <c r="Y53" s="726"/>
      <c r="Z53" s="726"/>
      <c r="AA53" s="726"/>
      <c r="AB53" s="726"/>
      <c r="AC53" s="726"/>
      <c r="AD53" s="726"/>
      <c r="AE53" s="726"/>
      <c r="AF53" s="726"/>
      <c r="AG53" s="726"/>
      <c r="AH53" s="726"/>
      <c r="AI53" s="726"/>
      <c r="AJ53" s="726"/>
    </row>
    <row r="54" spans="1:36" ht="35.25" customHeight="1" x14ac:dyDescent="0.2">
      <c r="A54" s="762"/>
      <c r="B54" s="726"/>
      <c r="C54" s="726"/>
      <c r="D54" s="726"/>
      <c r="E54" s="726"/>
      <c r="F54" s="726"/>
      <c r="G54" s="726"/>
      <c r="H54" s="726"/>
      <c r="I54" s="726"/>
      <c r="J54" s="726"/>
      <c r="K54" s="726"/>
      <c r="L54" s="726"/>
      <c r="M54" s="726"/>
      <c r="N54" s="726"/>
      <c r="O54" s="726"/>
      <c r="P54" s="726"/>
      <c r="Q54" s="726"/>
      <c r="R54" s="726"/>
      <c r="S54" s="726"/>
      <c r="T54" s="726"/>
      <c r="U54" s="726"/>
      <c r="V54" s="726"/>
      <c r="W54" s="726"/>
      <c r="X54" s="726"/>
      <c r="Y54" s="726"/>
      <c r="Z54" s="726"/>
      <c r="AA54" s="726"/>
      <c r="AB54" s="726"/>
      <c r="AC54" s="726"/>
      <c r="AD54" s="726"/>
      <c r="AE54" s="726"/>
      <c r="AF54" s="726"/>
      <c r="AG54" s="726"/>
      <c r="AH54" s="726"/>
      <c r="AI54" s="726"/>
      <c r="AJ54" s="726"/>
    </row>
    <row r="55" spans="1:36" ht="35.25" customHeight="1" x14ac:dyDescent="0.2">
      <c r="A55" s="762"/>
      <c r="B55" s="726"/>
      <c r="C55" s="726"/>
      <c r="D55" s="726"/>
      <c r="E55" s="726"/>
      <c r="F55" s="726"/>
      <c r="G55" s="726"/>
      <c r="H55" s="726"/>
      <c r="I55" s="726"/>
      <c r="J55" s="726"/>
      <c r="K55" s="726"/>
      <c r="L55" s="726"/>
      <c r="M55" s="726"/>
      <c r="N55" s="726"/>
      <c r="O55" s="726"/>
      <c r="P55" s="726"/>
      <c r="Q55" s="726"/>
      <c r="R55" s="726"/>
      <c r="S55" s="726"/>
      <c r="T55" s="726"/>
      <c r="U55" s="726"/>
      <c r="V55" s="726"/>
      <c r="W55" s="726"/>
      <c r="X55" s="726"/>
      <c r="Y55" s="726"/>
      <c r="Z55" s="726"/>
      <c r="AA55" s="726"/>
      <c r="AB55" s="726"/>
      <c r="AC55" s="726"/>
      <c r="AD55" s="726"/>
      <c r="AE55" s="726"/>
      <c r="AF55" s="726"/>
      <c r="AG55" s="726"/>
      <c r="AH55" s="726"/>
      <c r="AI55" s="726"/>
      <c r="AJ55" s="726"/>
    </row>
    <row r="56" spans="1:36" ht="35.25" customHeight="1" x14ac:dyDescent="0.2">
      <c r="A56" s="762"/>
      <c r="B56" s="726"/>
      <c r="C56" s="726"/>
      <c r="D56" s="726"/>
      <c r="E56" s="726"/>
      <c r="F56" s="726"/>
      <c r="G56" s="726"/>
      <c r="H56" s="726"/>
      <c r="I56" s="726"/>
      <c r="J56" s="726"/>
      <c r="K56" s="726"/>
      <c r="L56" s="726"/>
      <c r="M56" s="726"/>
      <c r="N56" s="726"/>
      <c r="O56" s="726"/>
      <c r="P56" s="726"/>
      <c r="Q56" s="726"/>
      <c r="R56" s="726"/>
      <c r="S56" s="726"/>
      <c r="T56" s="726"/>
      <c r="U56" s="726"/>
      <c r="V56" s="726"/>
      <c r="W56" s="726"/>
      <c r="X56" s="726"/>
      <c r="Y56" s="726"/>
      <c r="Z56" s="726"/>
      <c r="AA56" s="726"/>
      <c r="AB56" s="726"/>
      <c r="AC56" s="726"/>
      <c r="AD56" s="726"/>
      <c r="AE56" s="726"/>
      <c r="AF56" s="726"/>
      <c r="AG56" s="726"/>
      <c r="AH56" s="726"/>
      <c r="AI56" s="726"/>
      <c r="AJ56" s="726"/>
    </row>
    <row r="57" spans="1:36" ht="35.25" customHeight="1" x14ac:dyDescent="0.2">
      <c r="A57" s="762"/>
      <c r="B57" s="726"/>
      <c r="C57" s="726"/>
      <c r="D57" s="726"/>
      <c r="E57" s="726"/>
      <c r="F57" s="726"/>
      <c r="G57" s="726"/>
      <c r="H57" s="726"/>
      <c r="I57" s="726"/>
      <c r="J57" s="726"/>
      <c r="K57" s="726"/>
      <c r="L57" s="726"/>
      <c r="M57" s="726"/>
      <c r="N57" s="726"/>
      <c r="O57" s="726"/>
      <c r="P57" s="726"/>
      <c r="Q57" s="726"/>
      <c r="R57" s="726"/>
      <c r="S57" s="726"/>
      <c r="T57" s="726"/>
      <c r="U57" s="726"/>
      <c r="V57" s="726"/>
      <c r="W57" s="726"/>
      <c r="X57" s="726"/>
      <c r="Y57" s="726"/>
      <c r="Z57" s="726"/>
      <c r="AA57" s="726"/>
      <c r="AB57" s="726"/>
      <c r="AC57" s="726"/>
      <c r="AD57" s="726"/>
      <c r="AE57" s="726"/>
      <c r="AF57" s="726"/>
      <c r="AG57" s="726"/>
      <c r="AH57" s="726"/>
      <c r="AI57" s="726"/>
      <c r="AJ57" s="726"/>
    </row>
    <row r="58" spans="1:36" ht="35.25" customHeight="1" x14ac:dyDescent="0.2">
      <c r="A58" s="762"/>
      <c r="B58" s="726"/>
      <c r="C58" s="726"/>
      <c r="D58" s="726"/>
      <c r="E58" s="726"/>
      <c r="F58" s="726"/>
      <c r="G58" s="726"/>
      <c r="H58" s="726"/>
      <c r="I58" s="726"/>
      <c r="J58" s="726"/>
      <c r="K58" s="726"/>
      <c r="L58" s="726"/>
      <c r="M58" s="726"/>
      <c r="N58" s="726"/>
      <c r="O58" s="726"/>
      <c r="P58" s="726"/>
      <c r="Q58" s="726"/>
      <c r="R58" s="726"/>
      <c r="S58" s="726"/>
      <c r="T58" s="726"/>
      <c r="U58" s="726"/>
      <c r="V58" s="726"/>
      <c r="W58" s="726"/>
      <c r="X58" s="726"/>
      <c r="Y58" s="726"/>
      <c r="Z58" s="726"/>
      <c r="AA58" s="726"/>
      <c r="AB58" s="726"/>
      <c r="AC58" s="726"/>
      <c r="AD58" s="726"/>
      <c r="AE58" s="726"/>
      <c r="AF58" s="726"/>
      <c r="AG58" s="726"/>
      <c r="AH58" s="726"/>
      <c r="AI58" s="726"/>
      <c r="AJ58" s="726"/>
    </row>
    <row r="59" spans="1:36" ht="35.25" customHeight="1" x14ac:dyDescent="0.2">
      <c r="A59" s="762"/>
      <c r="B59" s="726"/>
      <c r="C59" s="726"/>
      <c r="D59" s="726"/>
      <c r="E59" s="726"/>
      <c r="F59" s="726"/>
      <c r="G59" s="726"/>
      <c r="H59" s="726"/>
      <c r="I59" s="726"/>
      <c r="J59" s="726"/>
      <c r="K59" s="726"/>
      <c r="L59" s="726"/>
      <c r="M59" s="726"/>
      <c r="N59" s="726"/>
      <c r="O59" s="726"/>
      <c r="P59" s="726"/>
      <c r="Q59" s="726"/>
      <c r="R59" s="726"/>
      <c r="S59" s="726"/>
      <c r="T59" s="726"/>
      <c r="U59" s="726"/>
      <c r="V59" s="726"/>
      <c r="W59" s="726"/>
      <c r="X59" s="726"/>
      <c r="Y59" s="726"/>
      <c r="Z59" s="726"/>
      <c r="AA59" s="726"/>
      <c r="AB59" s="726"/>
      <c r="AC59" s="726"/>
      <c r="AD59" s="726"/>
      <c r="AE59" s="726"/>
      <c r="AF59" s="726"/>
      <c r="AG59" s="726"/>
      <c r="AH59" s="726"/>
      <c r="AI59" s="726"/>
      <c r="AJ59" s="726"/>
    </row>
    <row r="60" spans="1:36" ht="30" customHeight="1" x14ac:dyDescent="0.2">
      <c r="A60" s="762"/>
      <c r="B60" s="726"/>
      <c r="C60" s="726"/>
      <c r="D60" s="726"/>
      <c r="E60" s="726"/>
      <c r="F60" s="726"/>
      <c r="G60" s="726"/>
      <c r="H60" s="726"/>
      <c r="I60" s="726"/>
      <c r="J60" s="726"/>
      <c r="K60" s="726"/>
      <c r="L60" s="726"/>
      <c r="M60" s="726"/>
      <c r="N60" s="726"/>
      <c r="O60" s="726"/>
      <c r="P60" s="726"/>
      <c r="Q60" s="726"/>
      <c r="R60" s="726"/>
      <c r="S60" s="726"/>
      <c r="T60" s="726"/>
      <c r="U60" s="726"/>
      <c r="V60" s="726"/>
      <c r="W60" s="726"/>
      <c r="X60" s="726"/>
      <c r="Y60" s="726"/>
      <c r="Z60" s="726"/>
      <c r="AA60" s="726"/>
      <c r="AB60" s="726"/>
      <c r="AC60" s="726"/>
      <c r="AD60" s="726"/>
      <c r="AE60" s="726"/>
      <c r="AF60" s="726"/>
      <c r="AG60" s="726"/>
      <c r="AH60" s="726"/>
      <c r="AI60" s="726"/>
      <c r="AJ60" s="726"/>
    </row>
    <row r="61" spans="1:36" x14ac:dyDescent="0.2">
      <c r="A61" s="762"/>
      <c r="B61" s="726"/>
      <c r="C61" s="726"/>
      <c r="D61" s="726"/>
      <c r="E61" s="726"/>
      <c r="F61" s="726"/>
      <c r="G61" s="726"/>
      <c r="H61" s="726"/>
      <c r="I61" s="726"/>
      <c r="J61" s="726"/>
      <c r="K61" s="726"/>
      <c r="L61" s="726"/>
      <c r="M61" s="726"/>
      <c r="N61" s="726"/>
      <c r="O61" s="726"/>
      <c r="P61" s="726"/>
      <c r="Q61" s="726"/>
      <c r="R61" s="726"/>
      <c r="S61" s="726"/>
      <c r="T61" s="726"/>
      <c r="U61" s="726"/>
      <c r="V61" s="726"/>
      <c r="W61" s="726"/>
      <c r="X61" s="726"/>
      <c r="Y61" s="726"/>
      <c r="Z61" s="726"/>
      <c r="AA61" s="726"/>
      <c r="AB61" s="726"/>
      <c r="AC61" s="726"/>
      <c r="AD61" s="726"/>
      <c r="AE61" s="726"/>
      <c r="AF61" s="726"/>
      <c r="AG61" s="726"/>
      <c r="AH61" s="726"/>
      <c r="AI61" s="726"/>
      <c r="AJ61" s="726"/>
    </row>
    <row r="62" spans="1:36" x14ac:dyDescent="0.2">
      <c r="A62" s="762"/>
      <c r="B62" s="726"/>
      <c r="C62" s="726"/>
      <c r="D62" s="726"/>
      <c r="E62" s="726"/>
      <c r="F62" s="726"/>
      <c r="G62" s="726"/>
      <c r="H62" s="726"/>
      <c r="I62" s="726"/>
      <c r="J62" s="726"/>
      <c r="K62" s="726"/>
      <c r="L62" s="726"/>
      <c r="M62" s="726"/>
      <c r="N62" s="726"/>
      <c r="O62" s="726"/>
      <c r="P62" s="726"/>
      <c r="Q62" s="726"/>
      <c r="R62" s="726"/>
      <c r="S62" s="726"/>
      <c r="T62" s="726"/>
      <c r="U62" s="726"/>
      <c r="V62" s="726"/>
      <c r="W62" s="726"/>
      <c r="X62" s="726"/>
      <c r="Y62" s="726"/>
      <c r="Z62" s="726"/>
      <c r="AA62" s="726"/>
      <c r="AB62" s="726"/>
      <c r="AC62" s="726"/>
      <c r="AD62" s="726"/>
      <c r="AE62" s="726"/>
      <c r="AF62" s="726"/>
      <c r="AG62" s="726"/>
      <c r="AH62" s="726"/>
      <c r="AI62" s="726"/>
      <c r="AJ62" s="726"/>
    </row>
    <row r="63" spans="1:36" x14ac:dyDescent="0.2">
      <c r="A63" s="762"/>
      <c r="B63" s="726"/>
      <c r="C63" s="726"/>
      <c r="D63" s="726"/>
      <c r="E63" s="726"/>
      <c r="F63" s="726"/>
      <c r="G63" s="726"/>
      <c r="H63" s="726"/>
      <c r="I63" s="726"/>
      <c r="J63" s="726"/>
      <c r="K63" s="726"/>
      <c r="L63" s="726"/>
      <c r="M63" s="726"/>
      <c r="N63" s="726"/>
      <c r="O63" s="726"/>
      <c r="P63" s="726"/>
      <c r="Q63" s="726"/>
      <c r="R63" s="726"/>
      <c r="S63" s="726"/>
      <c r="T63" s="726"/>
      <c r="U63" s="726"/>
      <c r="V63" s="726"/>
      <c r="W63" s="726"/>
      <c r="X63" s="726"/>
      <c r="Y63" s="726"/>
      <c r="Z63" s="726"/>
      <c r="AA63" s="726"/>
      <c r="AB63" s="726"/>
      <c r="AC63" s="726"/>
      <c r="AD63" s="726"/>
      <c r="AE63" s="726"/>
      <c r="AF63" s="726"/>
      <c r="AG63" s="726"/>
      <c r="AH63" s="726"/>
      <c r="AI63" s="726"/>
      <c r="AJ63" s="726"/>
    </row>
    <row r="64" spans="1:36" x14ac:dyDescent="0.2">
      <c r="A64" s="762"/>
      <c r="B64" s="726"/>
      <c r="C64" s="726"/>
      <c r="D64" s="726"/>
      <c r="E64" s="726"/>
      <c r="F64" s="726"/>
      <c r="G64" s="726"/>
      <c r="H64" s="726"/>
      <c r="I64" s="726"/>
      <c r="J64" s="726"/>
      <c r="K64" s="726"/>
      <c r="L64" s="726"/>
      <c r="M64" s="726"/>
      <c r="N64" s="726"/>
      <c r="O64" s="726"/>
      <c r="P64" s="726"/>
      <c r="Q64" s="726"/>
      <c r="R64" s="726"/>
      <c r="S64" s="726"/>
      <c r="T64" s="726"/>
      <c r="U64" s="726"/>
      <c r="V64" s="726"/>
      <c r="W64" s="726"/>
      <c r="X64" s="726"/>
      <c r="Y64" s="726"/>
      <c r="Z64" s="726"/>
      <c r="AA64" s="726"/>
      <c r="AB64" s="726"/>
      <c r="AC64" s="726"/>
      <c r="AD64" s="726"/>
      <c r="AE64" s="726"/>
      <c r="AF64" s="726"/>
      <c r="AG64" s="726"/>
      <c r="AH64" s="726"/>
      <c r="AI64" s="726"/>
      <c r="AJ64" s="726"/>
    </row>
    <row r="65" spans="1:40" x14ac:dyDescent="0.2">
      <c r="A65" s="762"/>
      <c r="B65" s="726"/>
      <c r="C65" s="726"/>
      <c r="D65" s="726"/>
      <c r="E65" s="726"/>
      <c r="F65" s="726"/>
      <c r="G65" s="726"/>
      <c r="H65" s="726"/>
      <c r="I65" s="726"/>
      <c r="J65" s="726"/>
      <c r="K65" s="726"/>
      <c r="L65" s="726"/>
      <c r="M65" s="726"/>
      <c r="N65" s="726"/>
      <c r="O65" s="726"/>
      <c r="P65" s="726"/>
      <c r="Q65" s="726"/>
      <c r="R65" s="726"/>
      <c r="S65" s="726"/>
      <c r="T65" s="726"/>
      <c r="U65" s="726"/>
      <c r="V65" s="726"/>
      <c r="W65" s="726"/>
      <c r="X65" s="726"/>
      <c r="Y65" s="726"/>
      <c r="Z65" s="726"/>
      <c r="AA65" s="726"/>
      <c r="AB65" s="726"/>
      <c r="AC65" s="726"/>
      <c r="AD65" s="726"/>
      <c r="AE65" s="726"/>
      <c r="AF65" s="726"/>
      <c r="AG65" s="726"/>
      <c r="AH65" s="726"/>
      <c r="AI65" s="726"/>
      <c r="AJ65" s="726"/>
    </row>
    <row r="66" spans="1:40" x14ac:dyDescent="0.2">
      <c r="A66" s="762"/>
      <c r="B66" s="726"/>
      <c r="C66" s="726"/>
      <c r="D66" s="726"/>
      <c r="E66" s="726"/>
      <c r="F66" s="726"/>
      <c r="G66" s="726"/>
      <c r="H66" s="726"/>
      <c r="I66" s="726"/>
      <c r="J66" s="726"/>
      <c r="K66" s="726"/>
      <c r="L66" s="726"/>
      <c r="M66" s="726"/>
      <c r="N66" s="726"/>
      <c r="O66" s="726"/>
      <c r="P66" s="726"/>
      <c r="Q66" s="726"/>
      <c r="R66" s="726"/>
      <c r="S66" s="726"/>
      <c r="T66" s="726"/>
      <c r="U66" s="726"/>
      <c r="V66" s="726"/>
      <c r="W66" s="726"/>
      <c r="X66" s="726"/>
      <c r="Y66" s="726"/>
      <c r="Z66" s="726"/>
      <c r="AA66" s="726"/>
      <c r="AB66" s="726"/>
      <c r="AC66" s="726"/>
      <c r="AD66" s="726"/>
      <c r="AE66" s="726"/>
      <c r="AF66" s="726"/>
      <c r="AG66" s="726"/>
      <c r="AH66" s="726"/>
      <c r="AI66" s="726"/>
      <c r="AJ66" s="726"/>
    </row>
    <row r="67" spans="1:40" x14ac:dyDescent="0.2">
      <c r="A67" s="762"/>
      <c r="B67" s="726"/>
      <c r="C67" s="726"/>
      <c r="D67" s="726"/>
      <c r="E67" s="726"/>
      <c r="F67" s="726"/>
      <c r="G67" s="726"/>
      <c r="H67" s="726"/>
      <c r="I67" s="726"/>
      <c r="J67" s="726"/>
      <c r="K67" s="726"/>
      <c r="L67" s="726"/>
      <c r="M67" s="726"/>
      <c r="N67" s="726"/>
      <c r="O67" s="726"/>
      <c r="P67" s="726"/>
      <c r="Q67" s="726"/>
      <c r="R67" s="726"/>
      <c r="S67" s="726"/>
      <c r="T67" s="726"/>
      <c r="U67" s="726"/>
      <c r="V67" s="726"/>
      <c r="W67" s="726"/>
      <c r="X67" s="726"/>
      <c r="Y67" s="726"/>
      <c r="Z67" s="726"/>
      <c r="AA67" s="726"/>
      <c r="AB67" s="726"/>
      <c r="AC67" s="726"/>
      <c r="AD67" s="726"/>
      <c r="AE67" s="726"/>
      <c r="AF67" s="726"/>
      <c r="AG67" s="726"/>
      <c r="AH67" s="726"/>
      <c r="AI67" s="726"/>
      <c r="AJ67" s="726"/>
    </row>
    <row r="68" spans="1:40" x14ac:dyDescent="0.2">
      <c r="A68" s="762"/>
      <c r="B68" s="726"/>
      <c r="C68" s="726"/>
      <c r="D68" s="726"/>
      <c r="E68" s="726"/>
      <c r="F68" s="726"/>
      <c r="G68" s="726"/>
      <c r="H68" s="726"/>
      <c r="I68" s="726"/>
      <c r="J68" s="726"/>
      <c r="K68" s="726"/>
      <c r="L68" s="726"/>
      <c r="M68" s="726"/>
      <c r="N68" s="726"/>
      <c r="O68" s="726"/>
      <c r="P68" s="726"/>
      <c r="Q68" s="726"/>
      <c r="R68" s="726"/>
      <c r="S68" s="726"/>
      <c r="T68" s="726"/>
      <c r="U68" s="726"/>
      <c r="V68" s="726"/>
      <c r="W68" s="726"/>
      <c r="X68" s="726"/>
      <c r="Y68" s="726"/>
      <c r="Z68" s="726"/>
      <c r="AA68" s="726"/>
      <c r="AB68" s="726"/>
      <c r="AC68" s="726"/>
      <c r="AD68" s="726"/>
      <c r="AE68" s="726"/>
      <c r="AF68" s="726"/>
      <c r="AG68" s="726"/>
      <c r="AH68" s="726"/>
      <c r="AI68" s="726"/>
      <c r="AJ68" s="726"/>
      <c r="AK68" s="726"/>
      <c r="AL68" s="726"/>
      <c r="AM68" s="726"/>
      <c r="AN68" s="726"/>
    </row>
    <row r="69" spans="1:40" x14ac:dyDescent="0.2">
      <c r="A69" s="762"/>
      <c r="B69" s="726"/>
      <c r="C69" s="726"/>
      <c r="D69" s="726"/>
      <c r="E69" s="726"/>
      <c r="F69" s="726"/>
      <c r="G69" s="726"/>
      <c r="H69" s="726"/>
      <c r="I69" s="726"/>
      <c r="J69" s="726"/>
      <c r="K69" s="726"/>
      <c r="L69" s="726"/>
      <c r="M69" s="726"/>
      <c r="N69" s="726"/>
      <c r="O69" s="726"/>
      <c r="P69" s="726"/>
      <c r="Q69" s="726"/>
      <c r="R69" s="726"/>
      <c r="S69" s="726"/>
      <c r="T69" s="726"/>
      <c r="U69" s="726"/>
      <c r="V69" s="726"/>
      <c r="W69" s="726"/>
      <c r="X69" s="726"/>
      <c r="Y69" s="726"/>
      <c r="Z69" s="726"/>
      <c r="AA69" s="726"/>
      <c r="AB69" s="726"/>
      <c r="AC69" s="726"/>
      <c r="AD69" s="726"/>
      <c r="AE69" s="726"/>
      <c r="AF69" s="726"/>
      <c r="AG69" s="726"/>
      <c r="AH69" s="726"/>
      <c r="AI69" s="726"/>
      <c r="AJ69" s="726"/>
      <c r="AK69" s="726"/>
      <c r="AL69" s="726"/>
      <c r="AM69" s="726"/>
      <c r="AN69" s="726"/>
    </row>
    <row r="70" spans="1:40" x14ac:dyDescent="0.2">
      <c r="A70" s="762"/>
      <c r="B70" s="726"/>
      <c r="C70" s="726"/>
      <c r="D70" s="726"/>
      <c r="E70" s="726"/>
      <c r="F70" s="726"/>
      <c r="G70" s="726"/>
      <c r="H70" s="726"/>
      <c r="I70" s="726"/>
      <c r="J70" s="726"/>
      <c r="K70" s="726"/>
      <c r="L70" s="726"/>
      <c r="M70" s="726"/>
      <c r="N70" s="726"/>
      <c r="O70" s="726"/>
      <c r="P70" s="726"/>
      <c r="Q70" s="726"/>
      <c r="R70" s="726"/>
      <c r="S70" s="726"/>
      <c r="T70" s="726"/>
      <c r="U70" s="726"/>
      <c r="V70" s="726"/>
      <c r="W70" s="726"/>
      <c r="X70" s="726"/>
      <c r="Y70" s="726"/>
      <c r="Z70" s="726"/>
      <c r="AA70" s="726"/>
      <c r="AB70" s="726"/>
      <c r="AC70" s="726"/>
      <c r="AD70" s="726"/>
      <c r="AE70" s="726"/>
      <c r="AF70" s="726"/>
      <c r="AG70" s="726"/>
      <c r="AH70" s="726"/>
      <c r="AI70" s="726"/>
      <c r="AJ70" s="726"/>
      <c r="AK70" s="726"/>
      <c r="AL70" s="726"/>
      <c r="AM70" s="726"/>
      <c r="AN70" s="726"/>
    </row>
    <row r="71" spans="1:40" x14ac:dyDescent="0.2">
      <c r="A71" s="762"/>
      <c r="B71" s="726"/>
      <c r="C71" s="726"/>
      <c r="D71" s="726"/>
      <c r="E71" s="726"/>
      <c r="F71" s="726"/>
      <c r="G71" s="726"/>
      <c r="H71" s="726"/>
      <c r="I71" s="726"/>
      <c r="J71" s="726"/>
      <c r="K71" s="726"/>
      <c r="L71" s="726"/>
      <c r="M71" s="726"/>
      <c r="N71" s="726"/>
      <c r="O71" s="726"/>
      <c r="P71" s="726"/>
      <c r="Q71" s="726"/>
      <c r="R71" s="726"/>
      <c r="S71" s="726"/>
      <c r="T71" s="726"/>
      <c r="U71" s="726"/>
      <c r="V71" s="726"/>
      <c r="W71" s="726"/>
      <c r="X71" s="726"/>
      <c r="Y71" s="726"/>
      <c r="Z71" s="726"/>
      <c r="AA71" s="726"/>
      <c r="AB71" s="726"/>
      <c r="AC71" s="726"/>
      <c r="AD71" s="726"/>
      <c r="AE71" s="726"/>
      <c r="AF71" s="726"/>
      <c r="AG71" s="726"/>
      <c r="AH71" s="726"/>
      <c r="AI71" s="726"/>
      <c r="AJ71" s="726"/>
      <c r="AK71" s="726"/>
      <c r="AL71" s="726"/>
      <c r="AM71" s="726"/>
      <c r="AN71" s="726"/>
    </row>
    <row r="72" spans="1:40" x14ac:dyDescent="0.2">
      <c r="A72" s="762"/>
      <c r="B72" s="726"/>
      <c r="C72" s="726"/>
      <c r="D72" s="726"/>
      <c r="E72" s="726"/>
      <c r="F72" s="726"/>
      <c r="G72" s="726"/>
      <c r="H72" s="726"/>
      <c r="I72" s="726"/>
      <c r="J72" s="726"/>
      <c r="K72" s="726"/>
      <c r="L72" s="726"/>
      <c r="M72" s="726"/>
      <c r="N72" s="726"/>
      <c r="O72" s="726"/>
      <c r="P72" s="726"/>
      <c r="Q72" s="726"/>
      <c r="R72" s="726"/>
      <c r="S72" s="726"/>
      <c r="T72" s="726"/>
      <c r="U72" s="726"/>
      <c r="V72" s="726"/>
      <c r="W72" s="726"/>
      <c r="X72" s="726"/>
      <c r="Y72" s="726"/>
      <c r="Z72" s="726"/>
      <c r="AA72" s="726"/>
      <c r="AB72" s="726"/>
      <c r="AC72" s="726"/>
      <c r="AD72" s="726"/>
      <c r="AE72" s="726"/>
      <c r="AF72" s="726"/>
      <c r="AG72" s="726"/>
      <c r="AH72" s="726"/>
      <c r="AI72" s="726"/>
      <c r="AJ72" s="726"/>
      <c r="AK72" s="726"/>
      <c r="AL72" s="726"/>
      <c r="AM72" s="726"/>
      <c r="AN72" s="726"/>
    </row>
    <row r="73" spans="1:40" x14ac:dyDescent="0.2">
      <c r="A73" s="762"/>
      <c r="B73" s="726"/>
      <c r="C73" s="726"/>
      <c r="D73" s="726"/>
      <c r="E73" s="726"/>
      <c r="F73" s="726"/>
      <c r="G73" s="726"/>
      <c r="H73" s="726"/>
      <c r="I73" s="726"/>
      <c r="J73" s="726"/>
      <c r="K73" s="726"/>
      <c r="L73" s="726"/>
      <c r="M73" s="726"/>
      <c r="N73" s="726"/>
      <c r="O73" s="726"/>
      <c r="P73" s="726"/>
      <c r="Q73" s="726"/>
      <c r="R73" s="726"/>
      <c r="S73" s="726"/>
      <c r="T73" s="726"/>
      <c r="U73" s="726"/>
      <c r="V73" s="726"/>
      <c r="W73" s="726"/>
      <c r="X73" s="726"/>
      <c r="Y73" s="726"/>
      <c r="Z73" s="726"/>
      <c r="AA73" s="726"/>
      <c r="AB73" s="726"/>
      <c r="AC73" s="726"/>
      <c r="AD73" s="726"/>
      <c r="AE73" s="726"/>
      <c r="AF73" s="726"/>
      <c r="AG73" s="726"/>
      <c r="AH73" s="726"/>
      <c r="AI73" s="726"/>
      <c r="AJ73" s="726"/>
      <c r="AK73" s="726"/>
      <c r="AL73" s="726"/>
      <c r="AM73" s="726"/>
      <c r="AN73" s="726"/>
    </row>
    <row r="74" spans="1:40" x14ac:dyDescent="0.2">
      <c r="A74" s="762"/>
      <c r="B74" s="726"/>
      <c r="C74" s="726"/>
      <c r="D74" s="726"/>
      <c r="E74" s="726"/>
      <c r="F74" s="726"/>
      <c r="G74" s="726"/>
      <c r="H74" s="726"/>
      <c r="I74" s="726"/>
      <c r="J74" s="726"/>
      <c r="K74" s="726"/>
      <c r="L74" s="726"/>
      <c r="M74" s="726"/>
      <c r="N74" s="726"/>
      <c r="O74" s="726"/>
      <c r="P74" s="726"/>
      <c r="Q74" s="726"/>
      <c r="R74" s="726"/>
      <c r="S74" s="726"/>
      <c r="T74" s="726"/>
      <c r="U74" s="726"/>
      <c r="V74" s="726"/>
      <c r="W74" s="726"/>
      <c r="X74" s="726"/>
      <c r="Y74" s="726"/>
      <c r="Z74" s="726"/>
      <c r="AA74" s="726"/>
      <c r="AB74" s="726"/>
      <c r="AC74" s="726"/>
      <c r="AD74" s="726"/>
      <c r="AE74" s="726"/>
      <c r="AF74" s="726"/>
      <c r="AG74" s="726"/>
      <c r="AH74" s="726"/>
      <c r="AI74" s="726"/>
      <c r="AJ74" s="726"/>
      <c r="AK74" s="726"/>
      <c r="AL74" s="726"/>
      <c r="AM74" s="726"/>
      <c r="AN74" s="726"/>
    </row>
    <row r="75" spans="1:40" x14ac:dyDescent="0.2">
      <c r="A75" s="762"/>
      <c r="B75" s="726"/>
      <c r="C75" s="726"/>
      <c r="D75" s="726"/>
      <c r="E75" s="726"/>
      <c r="F75" s="726"/>
      <c r="G75" s="726"/>
      <c r="H75" s="726"/>
      <c r="I75" s="726"/>
      <c r="J75" s="726"/>
      <c r="K75" s="726"/>
      <c r="L75" s="726"/>
      <c r="M75" s="726"/>
      <c r="N75" s="726"/>
      <c r="O75" s="726"/>
      <c r="P75" s="726"/>
      <c r="Q75" s="726"/>
      <c r="R75" s="726"/>
      <c r="S75" s="726"/>
      <c r="T75" s="726"/>
      <c r="U75" s="726"/>
      <c r="V75" s="726"/>
      <c r="W75" s="726"/>
      <c r="X75" s="726"/>
      <c r="Y75" s="726"/>
      <c r="Z75" s="726"/>
      <c r="AA75" s="726"/>
      <c r="AB75" s="726"/>
      <c r="AC75" s="726"/>
      <c r="AD75" s="726"/>
      <c r="AE75" s="726"/>
      <c r="AF75" s="726"/>
      <c r="AG75" s="726"/>
      <c r="AH75" s="726"/>
      <c r="AI75" s="726"/>
      <c r="AJ75" s="726"/>
      <c r="AK75" s="726"/>
      <c r="AL75" s="726"/>
      <c r="AM75" s="726"/>
      <c r="AN75" s="726"/>
    </row>
    <row r="76" spans="1:40" x14ac:dyDescent="0.2">
      <c r="A76" s="762"/>
      <c r="B76" s="726"/>
      <c r="C76" s="726"/>
      <c r="D76" s="726"/>
      <c r="E76" s="726"/>
      <c r="F76" s="726"/>
      <c r="G76" s="726"/>
      <c r="H76" s="726"/>
      <c r="I76" s="726"/>
      <c r="J76" s="726"/>
      <c r="K76" s="726"/>
      <c r="L76" s="726"/>
      <c r="M76" s="726"/>
      <c r="N76" s="726"/>
      <c r="O76" s="726"/>
      <c r="P76" s="726"/>
      <c r="Q76" s="726"/>
      <c r="R76" s="726"/>
      <c r="S76" s="726"/>
      <c r="T76" s="726"/>
      <c r="U76" s="726"/>
      <c r="V76" s="726"/>
      <c r="W76" s="726"/>
      <c r="X76" s="726"/>
      <c r="Y76" s="726"/>
      <c r="Z76" s="726"/>
      <c r="AA76" s="726"/>
      <c r="AB76" s="726"/>
      <c r="AC76" s="726"/>
      <c r="AD76" s="726"/>
      <c r="AE76" s="726"/>
      <c r="AF76" s="726"/>
      <c r="AG76" s="726"/>
      <c r="AH76" s="726"/>
      <c r="AI76" s="726"/>
      <c r="AJ76" s="726"/>
      <c r="AK76" s="726"/>
      <c r="AL76" s="726"/>
      <c r="AM76" s="726"/>
      <c r="AN76" s="726"/>
    </row>
    <row r="77" spans="1:40" x14ac:dyDescent="0.2">
      <c r="A77" s="762"/>
      <c r="B77" s="726"/>
      <c r="C77" s="726"/>
      <c r="D77" s="726"/>
      <c r="E77" s="726"/>
      <c r="F77" s="726"/>
      <c r="G77" s="726"/>
      <c r="H77" s="726"/>
      <c r="I77" s="726"/>
      <c r="J77" s="726"/>
      <c r="K77" s="726"/>
      <c r="L77" s="726"/>
      <c r="M77" s="726"/>
      <c r="N77" s="726"/>
      <c r="O77" s="726"/>
      <c r="P77" s="726"/>
      <c r="Q77" s="726"/>
      <c r="R77" s="726"/>
      <c r="S77" s="726"/>
      <c r="T77" s="726"/>
      <c r="U77" s="726"/>
      <c r="V77" s="726"/>
      <c r="W77" s="726"/>
      <c r="X77" s="726"/>
      <c r="Y77" s="726"/>
      <c r="Z77" s="726"/>
      <c r="AA77" s="726"/>
      <c r="AB77" s="726"/>
      <c r="AC77" s="726"/>
      <c r="AD77" s="726"/>
      <c r="AE77" s="726"/>
      <c r="AF77" s="726"/>
      <c r="AG77" s="726"/>
      <c r="AH77" s="726"/>
      <c r="AI77" s="726"/>
      <c r="AJ77" s="726"/>
      <c r="AK77" s="726"/>
      <c r="AL77" s="726"/>
      <c r="AM77" s="726"/>
      <c r="AN77" s="726"/>
    </row>
    <row r="78" spans="1:40" x14ac:dyDescent="0.2">
      <c r="A78" s="762"/>
      <c r="B78" s="726"/>
      <c r="C78" s="726"/>
      <c r="D78" s="726"/>
      <c r="E78" s="726"/>
      <c r="F78" s="726"/>
      <c r="G78" s="726"/>
      <c r="H78" s="726"/>
      <c r="I78" s="726"/>
      <c r="J78" s="726"/>
      <c r="K78" s="726"/>
      <c r="L78" s="726"/>
      <c r="M78" s="726"/>
      <c r="N78" s="726"/>
      <c r="O78" s="726"/>
      <c r="P78" s="726"/>
      <c r="Q78" s="726"/>
      <c r="R78" s="726"/>
      <c r="S78" s="726"/>
      <c r="T78" s="726"/>
      <c r="U78" s="726"/>
      <c r="V78" s="726"/>
      <c r="W78" s="726"/>
      <c r="X78" s="726"/>
      <c r="Y78" s="726"/>
      <c r="Z78" s="726"/>
      <c r="AA78" s="726"/>
      <c r="AB78" s="726"/>
      <c r="AC78" s="726"/>
      <c r="AD78" s="726"/>
      <c r="AE78" s="726"/>
      <c r="AF78" s="726"/>
      <c r="AG78" s="726"/>
      <c r="AH78" s="726"/>
      <c r="AI78" s="726"/>
      <c r="AJ78" s="726"/>
      <c r="AK78" s="726"/>
      <c r="AL78" s="726"/>
      <c r="AM78" s="726"/>
      <c r="AN78" s="726"/>
    </row>
    <row r="79" spans="1:40" x14ac:dyDescent="0.2">
      <c r="A79" s="762"/>
      <c r="B79" s="726"/>
      <c r="C79" s="726"/>
      <c r="D79" s="726"/>
      <c r="E79" s="726"/>
      <c r="F79" s="726"/>
      <c r="G79" s="726"/>
      <c r="H79" s="726"/>
      <c r="I79" s="726"/>
      <c r="J79" s="726"/>
      <c r="K79" s="726"/>
      <c r="L79" s="726"/>
      <c r="M79" s="726"/>
      <c r="N79" s="726"/>
      <c r="O79" s="726"/>
      <c r="P79" s="726"/>
      <c r="Q79" s="726"/>
      <c r="R79" s="726"/>
      <c r="S79" s="726"/>
      <c r="T79" s="726"/>
      <c r="U79" s="726"/>
      <c r="V79" s="726"/>
      <c r="W79" s="726"/>
      <c r="X79" s="726"/>
      <c r="Y79" s="726"/>
      <c r="Z79" s="726"/>
      <c r="AA79" s="726"/>
      <c r="AB79" s="726"/>
      <c r="AC79" s="726"/>
      <c r="AD79" s="726"/>
      <c r="AE79" s="726"/>
      <c r="AF79" s="726"/>
      <c r="AG79" s="726"/>
      <c r="AH79" s="726"/>
      <c r="AI79" s="726"/>
      <c r="AJ79" s="726"/>
      <c r="AK79" s="726"/>
      <c r="AL79" s="726"/>
      <c r="AM79" s="726"/>
      <c r="AN79" s="726"/>
    </row>
    <row r="80" spans="1:40" x14ac:dyDescent="0.2">
      <c r="A80" s="762"/>
      <c r="B80" s="726"/>
      <c r="C80" s="726"/>
      <c r="D80" s="726"/>
      <c r="E80" s="726"/>
      <c r="F80" s="726"/>
      <c r="G80" s="726"/>
      <c r="H80" s="726"/>
      <c r="I80" s="726"/>
      <c r="J80" s="726"/>
      <c r="K80" s="726"/>
      <c r="L80" s="726"/>
      <c r="M80" s="726"/>
      <c r="N80" s="726"/>
      <c r="O80" s="726"/>
      <c r="P80" s="726"/>
      <c r="Q80" s="726"/>
      <c r="R80" s="726"/>
      <c r="S80" s="726"/>
      <c r="T80" s="726"/>
      <c r="U80" s="726"/>
      <c r="V80" s="726"/>
      <c r="W80" s="726"/>
      <c r="X80" s="726"/>
      <c r="Y80" s="726"/>
      <c r="Z80" s="726"/>
      <c r="AA80" s="726"/>
      <c r="AB80" s="726"/>
      <c r="AC80" s="726"/>
      <c r="AD80" s="726"/>
      <c r="AE80" s="726"/>
      <c r="AF80" s="726"/>
      <c r="AG80" s="726"/>
      <c r="AH80" s="726"/>
      <c r="AI80" s="726"/>
      <c r="AJ80" s="726"/>
      <c r="AK80" s="726"/>
      <c r="AL80" s="726"/>
      <c r="AM80" s="726"/>
      <c r="AN80" s="726"/>
    </row>
    <row r="81" spans="1:40" x14ac:dyDescent="0.2">
      <c r="A81" s="762"/>
      <c r="B81" s="726"/>
      <c r="C81" s="726"/>
      <c r="D81" s="726"/>
      <c r="E81" s="726"/>
      <c r="F81" s="726"/>
      <c r="G81" s="726"/>
      <c r="H81" s="726"/>
      <c r="I81" s="726"/>
      <c r="J81" s="726"/>
      <c r="K81" s="726"/>
      <c r="L81" s="726"/>
      <c r="M81" s="726"/>
      <c r="N81" s="726"/>
      <c r="O81" s="726"/>
      <c r="P81" s="726"/>
      <c r="Q81" s="726"/>
      <c r="R81" s="726"/>
      <c r="S81" s="726"/>
      <c r="T81" s="726"/>
      <c r="U81" s="726"/>
      <c r="V81" s="726"/>
      <c r="W81" s="726"/>
      <c r="X81" s="726"/>
      <c r="Y81" s="726"/>
      <c r="Z81" s="726"/>
      <c r="AA81" s="726"/>
      <c r="AB81" s="726"/>
      <c r="AC81" s="726"/>
      <c r="AD81" s="726"/>
      <c r="AE81" s="726"/>
      <c r="AF81" s="726"/>
      <c r="AG81" s="726"/>
      <c r="AH81" s="726"/>
      <c r="AI81" s="726"/>
      <c r="AJ81" s="726"/>
      <c r="AK81" s="726"/>
      <c r="AL81" s="726"/>
      <c r="AM81" s="726"/>
      <c r="AN81" s="726"/>
    </row>
    <row r="82" spans="1:40" x14ac:dyDescent="0.2">
      <c r="A82" s="762"/>
      <c r="B82" s="726"/>
      <c r="C82" s="726"/>
      <c r="D82" s="726"/>
      <c r="E82" s="726"/>
      <c r="F82" s="726"/>
      <c r="G82" s="726"/>
      <c r="H82" s="726"/>
      <c r="I82" s="726"/>
      <c r="J82" s="726"/>
      <c r="K82" s="726"/>
      <c r="L82" s="726"/>
      <c r="M82" s="726"/>
      <c r="N82" s="726"/>
      <c r="O82" s="726"/>
      <c r="P82" s="726"/>
      <c r="Q82" s="726"/>
      <c r="R82" s="726"/>
      <c r="S82" s="726"/>
      <c r="T82" s="726"/>
      <c r="U82" s="726"/>
      <c r="V82" s="726"/>
      <c r="W82" s="726"/>
      <c r="X82" s="726"/>
      <c r="Y82" s="726"/>
      <c r="Z82" s="726"/>
      <c r="AA82" s="726"/>
      <c r="AB82" s="726"/>
      <c r="AC82" s="726"/>
      <c r="AD82" s="726"/>
      <c r="AE82" s="726"/>
      <c r="AF82" s="726"/>
      <c r="AG82" s="726"/>
      <c r="AH82" s="726"/>
      <c r="AI82" s="726"/>
      <c r="AJ82" s="726"/>
      <c r="AK82" s="726"/>
      <c r="AL82" s="726"/>
      <c r="AM82" s="726"/>
      <c r="AN82" s="726"/>
    </row>
    <row r="83" spans="1:40" x14ac:dyDescent="0.2">
      <c r="A83" s="762"/>
      <c r="B83" s="726"/>
      <c r="C83" s="726"/>
      <c r="D83" s="726"/>
      <c r="E83" s="726"/>
      <c r="F83" s="726"/>
      <c r="G83" s="726"/>
      <c r="H83" s="726"/>
      <c r="I83" s="726"/>
      <c r="J83" s="726"/>
      <c r="K83" s="726"/>
      <c r="L83" s="726"/>
      <c r="M83" s="726"/>
      <c r="N83" s="726"/>
      <c r="O83" s="726"/>
      <c r="P83" s="726"/>
      <c r="Q83" s="726"/>
      <c r="R83" s="726"/>
      <c r="S83" s="726"/>
      <c r="T83" s="726"/>
      <c r="U83" s="726"/>
      <c r="V83" s="726"/>
      <c r="W83" s="726"/>
      <c r="X83" s="726"/>
      <c r="Y83" s="726"/>
      <c r="Z83" s="726"/>
      <c r="AA83" s="726"/>
      <c r="AB83" s="726"/>
      <c r="AC83" s="726"/>
      <c r="AD83" s="726"/>
      <c r="AE83" s="726"/>
      <c r="AF83" s="726"/>
      <c r="AG83" s="726"/>
      <c r="AH83" s="726"/>
      <c r="AI83" s="726"/>
      <c r="AJ83" s="726"/>
      <c r="AK83" s="726"/>
      <c r="AL83" s="726"/>
      <c r="AM83" s="726"/>
      <c r="AN83" s="726"/>
    </row>
    <row r="84" spans="1:40" x14ac:dyDescent="0.2">
      <c r="A84" s="762"/>
      <c r="B84" s="726"/>
      <c r="C84" s="726"/>
      <c r="D84" s="726"/>
      <c r="E84" s="726"/>
      <c r="F84" s="726"/>
      <c r="G84" s="726"/>
      <c r="H84" s="726"/>
      <c r="I84" s="726"/>
      <c r="J84" s="726"/>
      <c r="K84" s="726"/>
      <c r="L84" s="726"/>
      <c r="M84" s="726"/>
      <c r="N84" s="726"/>
      <c r="O84" s="726"/>
      <c r="P84" s="726"/>
      <c r="Q84" s="726"/>
      <c r="R84" s="726"/>
      <c r="S84" s="726"/>
      <c r="T84" s="726"/>
      <c r="U84" s="726"/>
      <c r="V84" s="726"/>
      <c r="W84" s="726"/>
      <c r="X84" s="726"/>
      <c r="Y84" s="726"/>
      <c r="Z84" s="726"/>
      <c r="AA84" s="726"/>
      <c r="AB84" s="726"/>
      <c r="AC84" s="726"/>
      <c r="AD84" s="726"/>
      <c r="AE84" s="726"/>
      <c r="AF84" s="726"/>
      <c r="AG84" s="726"/>
      <c r="AH84" s="726"/>
      <c r="AI84" s="726"/>
      <c r="AJ84" s="726"/>
      <c r="AK84" s="726"/>
      <c r="AL84" s="726"/>
      <c r="AM84" s="726"/>
      <c r="AN84" s="726"/>
    </row>
    <row r="85" spans="1:40" x14ac:dyDescent="0.2">
      <c r="A85" s="762"/>
      <c r="B85" s="726"/>
      <c r="C85" s="726"/>
      <c r="D85" s="726"/>
      <c r="E85" s="726"/>
      <c r="F85" s="726"/>
      <c r="G85" s="726"/>
      <c r="H85" s="726"/>
      <c r="I85" s="726"/>
      <c r="J85" s="726"/>
      <c r="K85" s="726"/>
      <c r="L85" s="726"/>
      <c r="M85" s="726"/>
      <c r="N85" s="726"/>
      <c r="O85" s="726"/>
      <c r="P85" s="726"/>
      <c r="Q85" s="726"/>
      <c r="R85" s="726"/>
      <c r="S85" s="726"/>
      <c r="T85" s="726"/>
      <c r="U85" s="726"/>
      <c r="V85" s="726"/>
      <c r="W85" s="726"/>
      <c r="X85" s="726"/>
      <c r="Y85" s="726"/>
      <c r="Z85" s="726"/>
      <c r="AA85" s="726"/>
      <c r="AB85" s="726"/>
      <c r="AC85" s="726"/>
      <c r="AD85" s="726"/>
      <c r="AE85" s="726"/>
      <c r="AF85" s="726"/>
      <c r="AG85" s="726"/>
      <c r="AH85" s="726"/>
      <c r="AI85" s="726"/>
      <c r="AJ85" s="726"/>
      <c r="AK85" s="726"/>
      <c r="AL85" s="726"/>
      <c r="AM85" s="726"/>
      <c r="AN85" s="726"/>
    </row>
    <row r="86" spans="1:40" x14ac:dyDescent="0.2">
      <c r="A86" s="762"/>
      <c r="B86" s="726"/>
      <c r="C86" s="726"/>
      <c r="D86" s="726"/>
      <c r="E86" s="726"/>
      <c r="F86" s="726"/>
      <c r="G86" s="726"/>
      <c r="H86" s="726"/>
      <c r="I86" s="726"/>
      <c r="J86" s="726"/>
      <c r="K86" s="726"/>
      <c r="L86" s="726"/>
      <c r="M86" s="726"/>
      <c r="N86" s="726"/>
      <c r="O86" s="726"/>
      <c r="P86" s="726"/>
      <c r="Q86" s="726"/>
      <c r="R86" s="726"/>
      <c r="S86" s="726"/>
      <c r="T86" s="726"/>
      <c r="U86" s="726"/>
      <c r="V86" s="726"/>
      <c r="W86" s="726"/>
      <c r="X86" s="726"/>
      <c r="Y86" s="726"/>
      <c r="Z86" s="726"/>
      <c r="AA86" s="726"/>
      <c r="AB86" s="726"/>
      <c r="AC86" s="726"/>
      <c r="AD86" s="726"/>
      <c r="AE86" s="726"/>
      <c r="AF86" s="726"/>
      <c r="AG86" s="726"/>
      <c r="AH86" s="726"/>
      <c r="AI86" s="726"/>
      <c r="AJ86" s="726"/>
      <c r="AK86" s="726"/>
      <c r="AL86" s="726"/>
      <c r="AM86" s="726"/>
      <c r="AN86" s="726"/>
    </row>
    <row r="87" spans="1:40" x14ac:dyDescent="0.2">
      <c r="A87" s="762"/>
      <c r="B87" s="726"/>
      <c r="C87" s="726"/>
      <c r="D87" s="726"/>
      <c r="E87" s="726"/>
      <c r="F87" s="726"/>
      <c r="G87" s="726"/>
      <c r="H87" s="726"/>
      <c r="I87" s="726"/>
      <c r="J87" s="726"/>
      <c r="K87" s="726"/>
      <c r="L87" s="726"/>
      <c r="M87" s="726"/>
      <c r="N87" s="726"/>
      <c r="O87" s="726"/>
      <c r="P87" s="726"/>
      <c r="Q87" s="726"/>
      <c r="R87" s="726"/>
      <c r="S87" s="726"/>
      <c r="T87" s="726"/>
      <c r="U87" s="726"/>
      <c r="V87" s="726"/>
      <c r="W87" s="726"/>
      <c r="X87" s="726"/>
      <c r="Y87" s="726"/>
      <c r="Z87" s="726"/>
      <c r="AA87" s="726"/>
      <c r="AB87" s="726"/>
      <c r="AC87" s="726"/>
      <c r="AD87" s="726"/>
      <c r="AE87" s="726"/>
      <c r="AF87" s="726"/>
      <c r="AG87" s="726"/>
      <c r="AH87" s="726"/>
      <c r="AI87" s="726"/>
      <c r="AJ87" s="726"/>
      <c r="AK87" s="726"/>
      <c r="AL87" s="726"/>
      <c r="AM87" s="726"/>
      <c r="AN87" s="726"/>
    </row>
    <row r="88" spans="1:40" x14ac:dyDescent="0.2">
      <c r="A88" s="762"/>
      <c r="B88" s="726"/>
      <c r="C88" s="726"/>
      <c r="D88" s="726"/>
      <c r="E88" s="726"/>
      <c r="F88" s="726"/>
      <c r="G88" s="726"/>
      <c r="H88" s="726"/>
      <c r="I88" s="726"/>
      <c r="J88" s="726"/>
      <c r="K88" s="726"/>
      <c r="L88" s="726"/>
      <c r="M88" s="726"/>
      <c r="N88" s="726"/>
      <c r="O88" s="726"/>
      <c r="P88" s="726"/>
      <c r="Q88" s="726"/>
      <c r="R88" s="726"/>
      <c r="S88" s="726"/>
      <c r="T88" s="726"/>
      <c r="U88" s="726"/>
      <c r="V88" s="726"/>
      <c r="W88" s="726"/>
      <c r="X88" s="726"/>
      <c r="Y88" s="726"/>
      <c r="Z88" s="726"/>
      <c r="AA88" s="726"/>
      <c r="AB88" s="726"/>
      <c r="AC88" s="726"/>
      <c r="AD88" s="726"/>
      <c r="AE88" s="726"/>
      <c r="AF88" s="726"/>
      <c r="AG88" s="726"/>
      <c r="AH88" s="726"/>
      <c r="AI88" s="726"/>
      <c r="AJ88" s="726"/>
      <c r="AK88" s="726"/>
      <c r="AL88" s="726"/>
      <c r="AM88" s="726"/>
      <c r="AN88" s="726"/>
    </row>
    <row r="89" spans="1:40" x14ac:dyDescent="0.2">
      <c r="A89" s="762"/>
      <c r="B89" s="726"/>
      <c r="C89" s="726"/>
      <c r="D89" s="726"/>
      <c r="E89" s="726"/>
      <c r="F89" s="726"/>
      <c r="G89" s="726"/>
      <c r="H89" s="726"/>
      <c r="I89" s="726"/>
      <c r="J89" s="726"/>
      <c r="K89" s="726"/>
      <c r="L89" s="726"/>
      <c r="M89" s="726"/>
      <c r="N89" s="726"/>
      <c r="O89" s="726"/>
      <c r="P89" s="726"/>
      <c r="Q89" s="726"/>
      <c r="R89" s="726"/>
      <c r="S89" s="726"/>
      <c r="T89" s="726"/>
      <c r="U89" s="726"/>
      <c r="V89" s="726"/>
      <c r="W89" s="726"/>
      <c r="X89" s="726"/>
      <c r="Y89" s="726"/>
      <c r="Z89" s="726"/>
      <c r="AA89" s="726"/>
      <c r="AB89" s="726"/>
      <c r="AC89" s="726"/>
      <c r="AD89" s="726"/>
      <c r="AE89" s="726"/>
      <c r="AF89" s="726"/>
      <c r="AG89" s="726"/>
      <c r="AH89" s="726"/>
      <c r="AI89" s="726"/>
      <c r="AJ89" s="726"/>
      <c r="AK89" s="726"/>
      <c r="AL89" s="726"/>
      <c r="AM89" s="726"/>
      <c r="AN89" s="726"/>
    </row>
    <row r="90" spans="1:40" x14ac:dyDescent="0.2">
      <c r="A90" s="762"/>
      <c r="B90" s="726"/>
      <c r="C90" s="726"/>
      <c r="D90" s="726"/>
      <c r="E90" s="726"/>
      <c r="F90" s="726"/>
      <c r="G90" s="726"/>
      <c r="H90" s="726"/>
      <c r="I90" s="726"/>
      <c r="J90" s="726"/>
      <c r="K90" s="726"/>
      <c r="L90" s="726"/>
      <c r="M90" s="726"/>
      <c r="N90" s="726"/>
      <c r="O90" s="726"/>
      <c r="P90" s="726"/>
      <c r="Q90" s="726"/>
      <c r="R90" s="726"/>
      <c r="S90" s="726"/>
      <c r="T90" s="726"/>
      <c r="U90" s="726"/>
      <c r="V90" s="726"/>
      <c r="W90" s="726"/>
      <c r="X90" s="726"/>
      <c r="Y90" s="726"/>
      <c r="Z90" s="726"/>
      <c r="AA90" s="726"/>
      <c r="AB90" s="726"/>
      <c r="AC90" s="726"/>
      <c r="AD90" s="726"/>
      <c r="AE90" s="726"/>
      <c r="AF90" s="726"/>
      <c r="AG90" s="726"/>
      <c r="AH90" s="726"/>
      <c r="AI90" s="726"/>
      <c r="AJ90" s="726"/>
      <c r="AK90" s="726"/>
      <c r="AL90" s="726"/>
      <c r="AM90" s="726"/>
      <c r="AN90" s="726"/>
    </row>
    <row r="91" spans="1:40" x14ac:dyDescent="0.2">
      <c r="A91" s="762"/>
      <c r="B91" s="726"/>
      <c r="C91" s="726"/>
      <c r="D91" s="726"/>
      <c r="E91" s="726"/>
      <c r="F91" s="726"/>
      <c r="G91" s="726"/>
      <c r="H91" s="726"/>
      <c r="I91" s="726"/>
      <c r="J91" s="726"/>
      <c r="K91" s="726"/>
      <c r="L91" s="726"/>
      <c r="M91" s="726"/>
      <c r="N91" s="726"/>
      <c r="O91" s="726"/>
      <c r="P91" s="726"/>
      <c r="Q91" s="726"/>
      <c r="R91" s="726"/>
      <c r="S91" s="726"/>
      <c r="T91" s="726"/>
      <c r="U91" s="726"/>
      <c r="V91" s="726"/>
      <c r="W91" s="726"/>
      <c r="X91" s="726"/>
      <c r="Y91" s="726"/>
      <c r="Z91" s="726"/>
      <c r="AA91" s="726"/>
      <c r="AB91" s="726"/>
      <c r="AC91" s="726"/>
      <c r="AD91" s="726"/>
      <c r="AE91" s="726"/>
      <c r="AF91" s="726"/>
      <c r="AG91" s="726"/>
      <c r="AH91" s="726"/>
      <c r="AI91" s="726"/>
      <c r="AJ91" s="726"/>
      <c r="AK91" s="726"/>
      <c r="AL91" s="726"/>
      <c r="AM91" s="726"/>
      <c r="AN91" s="726"/>
    </row>
    <row r="92" spans="1:40" x14ac:dyDescent="0.2">
      <c r="A92" s="762"/>
      <c r="B92" s="726"/>
      <c r="C92" s="726"/>
      <c r="D92" s="726"/>
      <c r="E92" s="726"/>
      <c r="F92" s="726"/>
      <c r="G92" s="726"/>
      <c r="H92" s="726"/>
      <c r="I92" s="726"/>
      <c r="J92" s="726"/>
      <c r="K92" s="726"/>
      <c r="L92" s="726"/>
      <c r="M92" s="726"/>
      <c r="N92" s="726"/>
      <c r="O92" s="726"/>
      <c r="P92" s="726"/>
      <c r="Q92" s="726"/>
      <c r="R92" s="726"/>
      <c r="S92" s="726"/>
      <c r="T92" s="726"/>
      <c r="U92" s="726"/>
      <c r="V92" s="726"/>
      <c r="W92" s="726"/>
      <c r="X92" s="726"/>
      <c r="Y92" s="726"/>
      <c r="Z92" s="726"/>
      <c r="AA92" s="726"/>
      <c r="AB92" s="726"/>
      <c r="AC92" s="726"/>
      <c r="AD92" s="726"/>
      <c r="AE92" s="726"/>
      <c r="AF92" s="726"/>
      <c r="AG92" s="726"/>
      <c r="AH92" s="726"/>
      <c r="AI92" s="726"/>
      <c r="AJ92" s="726"/>
      <c r="AK92" s="726"/>
      <c r="AL92" s="726"/>
      <c r="AM92" s="726"/>
      <c r="AN92" s="726"/>
    </row>
    <row r="93" spans="1:40" x14ac:dyDescent="0.2">
      <c r="A93" s="762"/>
      <c r="B93" s="726"/>
      <c r="C93" s="726"/>
      <c r="D93" s="726"/>
      <c r="E93" s="726"/>
      <c r="F93" s="726"/>
      <c r="G93" s="726"/>
      <c r="H93" s="726"/>
      <c r="I93" s="726"/>
      <c r="J93" s="726"/>
      <c r="K93" s="726"/>
      <c r="L93" s="726"/>
      <c r="M93" s="726"/>
      <c r="N93" s="726"/>
      <c r="O93" s="726"/>
      <c r="P93" s="726"/>
      <c r="Q93" s="726"/>
      <c r="R93" s="726"/>
      <c r="S93" s="726"/>
      <c r="T93" s="726"/>
      <c r="U93" s="726"/>
      <c r="V93" s="726"/>
      <c r="W93" s="726"/>
      <c r="X93" s="726"/>
      <c r="Y93" s="726"/>
      <c r="Z93" s="726"/>
      <c r="AA93" s="726"/>
      <c r="AB93" s="726"/>
      <c r="AC93" s="726"/>
      <c r="AD93" s="726"/>
      <c r="AE93" s="726"/>
      <c r="AF93" s="726"/>
      <c r="AG93" s="726"/>
      <c r="AH93" s="726"/>
      <c r="AI93" s="726"/>
      <c r="AJ93" s="726"/>
      <c r="AK93" s="726"/>
      <c r="AL93" s="726"/>
      <c r="AM93" s="726"/>
      <c r="AN93" s="726"/>
    </row>
    <row r="94" spans="1:40" x14ac:dyDescent="0.2">
      <c r="A94" s="762"/>
      <c r="B94" s="726"/>
      <c r="C94" s="726"/>
      <c r="D94" s="726"/>
      <c r="E94" s="726"/>
      <c r="F94" s="726"/>
      <c r="G94" s="726"/>
      <c r="H94" s="726"/>
      <c r="I94" s="726"/>
      <c r="J94" s="726"/>
      <c r="K94" s="726"/>
      <c r="L94" s="726"/>
      <c r="M94" s="726"/>
      <c r="N94" s="726"/>
      <c r="O94" s="726"/>
      <c r="P94" s="726"/>
      <c r="Q94" s="726"/>
      <c r="R94" s="726"/>
      <c r="S94" s="726"/>
      <c r="T94" s="726"/>
      <c r="U94" s="726"/>
      <c r="V94" s="726"/>
      <c r="W94" s="726"/>
      <c r="X94" s="726"/>
      <c r="Y94" s="726"/>
      <c r="Z94" s="726"/>
      <c r="AA94" s="726"/>
      <c r="AB94" s="726"/>
      <c r="AC94" s="726"/>
      <c r="AD94" s="726"/>
      <c r="AE94" s="726"/>
      <c r="AF94" s="726"/>
      <c r="AG94" s="726"/>
      <c r="AH94" s="726"/>
      <c r="AI94" s="726"/>
      <c r="AJ94" s="726"/>
      <c r="AK94" s="726"/>
      <c r="AL94" s="726"/>
      <c r="AM94" s="726"/>
      <c r="AN94" s="726"/>
    </row>
    <row r="95" spans="1:40" x14ac:dyDescent="0.2">
      <c r="A95" s="762"/>
      <c r="B95" s="726"/>
      <c r="C95" s="726"/>
      <c r="D95" s="726"/>
      <c r="E95" s="726"/>
      <c r="F95" s="726"/>
      <c r="G95" s="726"/>
      <c r="H95" s="726"/>
      <c r="I95" s="726"/>
      <c r="J95" s="726"/>
      <c r="K95" s="726"/>
      <c r="L95" s="726"/>
      <c r="M95" s="726"/>
      <c r="N95" s="726"/>
      <c r="O95" s="726"/>
      <c r="P95" s="726"/>
      <c r="Q95" s="726"/>
      <c r="R95" s="726"/>
      <c r="S95" s="726"/>
      <c r="T95" s="726"/>
      <c r="U95" s="726"/>
      <c r="V95" s="726"/>
      <c r="W95" s="726"/>
      <c r="X95" s="726"/>
      <c r="Y95" s="726"/>
      <c r="Z95" s="726"/>
      <c r="AA95" s="726"/>
      <c r="AB95" s="726"/>
      <c r="AC95" s="726"/>
      <c r="AD95" s="726"/>
      <c r="AE95" s="726"/>
      <c r="AF95" s="726"/>
      <c r="AG95" s="726"/>
      <c r="AH95" s="726"/>
      <c r="AI95" s="726"/>
      <c r="AJ95" s="726"/>
      <c r="AK95" s="726"/>
      <c r="AL95" s="726"/>
      <c r="AM95" s="726"/>
      <c r="AN95" s="726"/>
    </row>
    <row r="96" spans="1:40" x14ac:dyDescent="0.2">
      <c r="A96" s="762"/>
      <c r="B96" s="726"/>
      <c r="C96" s="726"/>
      <c r="D96" s="726"/>
      <c r="E96" s="726"/>
      <c r="F96" s="726"/>
      <c r="G96" s="726"/>
      <c r="H96" s="726"/>
      <c r="I96" s="726"/>
      <c r="J96" s="726"/>
      <c r="K96" s="726"/>
      <c r="L96" s="726"/>
      <c r="M96" s="726"/>
      <c r="N96" s="726"/>
      <c r="O96" s="726"/>
      <c r="P96" s="726"/>
      <c r="Q96" s="726"/>
      <c r="R96" s="726"/>
      <c r="S96" s="726"/>
      <c r="T96" s="726"/>
      <c r="U96" s="726"/>
      <c r="V96" s="726"/>
      <c r="W96" s="726"/>
      <c r="X96" s="726"/>
      <c r="Y96" s="726"/>
      <c r="Z96" s="726"/>
      <c r="AA96" s="726"/>
      <c r="AB96" s="726"/>
      <c r="AC96" s="726"/>
      <c r="AD96" s="726"/>
      <c r="AE96" s="726"/>
      <c r="AF96" s="726"/>
      <c r="AG96" s="726"/>
      <c r="AH96" s="726"/>
      <c r="AI96" s="726"/>
      <c r="AJ96" s="726"/>
      <c r="AK96" s="726"/>
      <c r="AL96" s="726"/>
      <c r="AM96" s="726"/>
      <c r="AN96" s="726"/>
    </row>
    <row r="97" spans="1:40" x14ac:dyDescent="0.2">
      <c r="A97" s="762"/>
      <c r="B97" s="726"/>
      <c r="C97" s="726"/>
      <c r="D97" s="726"/>
      <c r="E97" s="726"/>
      <c r="F97" s="726"/>
      <c r="G97" s="726"/>
      <c r="H97" s="726"/>
      <c r="I97" s="726"/>
      <c r="J97" s="726"/>
      <c r="K97" s="726"/>
      <c r="L97" s="726"/>
      <c r="M97" s="726"/>
      <c r="N97" s="726"/>
      <c r="O97" s="726"/>
      <c r="P97" s="726"/>
      <c r="Q97" s="726"/>
      <c r="R97" s="726"/>
      <c r="S97" s="726"/>
      <c r="T97" s="726"/>
      <c r="U97" s="726"/>
      <c r="V97" s="726"/>
      <c r="W97" s="726"/>
      <c r="X97" s="726"/>
      <c r="Y97" s="726"/>
      <c r="Z97" s="726"/>
      <c r="AA97" s="726"/>
      <c r="AB97" s="726"/>
      <c r="AC97" s="726"/>
      <c r="AD97" s="726"/>
      <c r="AE97" s="726"/>
      <c r="AF97" s="726"/>
      <c r="AG97" s="726"/>
      <c r="AH97" s="726"/>
      <c r="AI97" s="726"/>
      <c r="AJ97" s="726"/>
      <c r="AK97" s="726"/>
      <c r="AL97" s="726"/>
      <c r="AM97" s="726"/>
      <c r="AN97" s="726"/>
    </row>
    <row r="98" spans="1:40" x14ac:dyDescent="0.2">
      <c r="A98" s="762"/>
      <c r="B98" s="726"/>
      <c r="C98" s="726"/>
      <c r="D98" s="726"/>
      <c r="E98" s="726"/>
      <c r="F98" s="726"/>
      <c r="G98" s="726"/>
      <c r="H98" s="726"/>
      <c r="I98" s="726"/>
      <c r="J98" s="726"/>
      <c r="K98" s="726"/>
      <c r="L98" s="726"/>
      <c r="M98" s="726"/>
      <c r="N98" s="726"/>
      <c r="O98" s="726"/>
      <c r="P98" s="726"/>
      <c r="Q98" s="726"/>
      <c r="R98" s="726"/>
      <c r="S98" s="726"/>
      <c r="T98" s="726"/>
      <c r="U98" s="726"/>
      <c r="V98" s="726"/>
      <c r="W98" s="726"/>
      <c r="X98" s="726"/>
      <c r="Y98" s="726"/>
      <c r="Z98" s="726"/>
      <c r="AA98" s="726"/>
      <c r="AB98" s="726"/>
      <c r="AC98" s="726"/>
      <c r="AD98" s="726"/>
      <c r="AE98" s="726"/>
      <c r="AF98" s="726"/>
      <c r="AG98" s="726"/>
      <c r="AH98" s="726"/>
      <c r="AI98" s="726"/>
      <c r="AJ98" s="726"/>
      <c r="AK98" s="726"/>
      <c r="AL98" s="726"/>
      <c r="AM98" s="726"/>
      <c r="AN98" s="726"/>
    </row>
    <row r="99" spans="1:40" x14ac:dyDescent="0.2">
      <c r="A99" s="762"/>
      <c r="B99" s="726"/>
      <c r="C99" s="726"/>
      <c r="D99" s="726"/>
      <c r="E99" s="726"/>
      <c r="F99" s="726"/>
      <c r="G99" s="726"/>
      <c r="H99" s="726"/>
      <c r="I99" s="726"/>
      <c r="J99" s="726"/>
      <c r="K99" s="726"/>
      <c r="L99" s="726"/>
      <c r="M99" s="726"/>
      <c r="N99" s="726"/>
      <c r="O99" s="726"/>
      <c r="P99" s="726"/>
      <c r="Q99" s="726"/>
      <c r="R99" s="726"/>
      <c r="S99" s="726"/>
      <c r="T99" s="726"/>
      <c r="U99" s="726"/>
      <c r="V99" s="726"/>
      <c r="W99" s="726"/>
      <c r="X99" s="726"/>
      <c r="Y99" s="726"/>
      <c r="Z99" s="726"/>
      <c r="AA99" s="726"/>
      <c r="AB99" s="726"/>
      <c r="AC99" s="726"/>
      <c r="AD99" s="726"/>
      <c r="AE99" s="726"/>
      <c r="AF99" s="726"/>
      <c r="AG99" s="726"/>
      <c r="AH99" s="726"/>
      <c r="AI99" s="726"/>
      <c r="AJ99" s="726"/>
      <c r="AK99" s="726"/>
      <c r="AL99" s="726"/>
      <c r="AM99" s="726"/>
      <c r="AN99" s="726"/>
    </row>
    <row r="100" spans="1:40" x14ac:dyDescent="0.2">
      <c r="A100" s="762"/>
      <c r="B100" s="726"/>
      <c r="C100" s="726"/>
      <c r="D100" s="726"/>
      <c r="E100" s="726"/>
      <c r="F100" s="726"/>
      <c r="G100" s="726"/>
      <c r="H100" s="726"/>
      <c r="I100" s="726"/>
      <c r="J100" s="726"/>
      <c r="K100" s="726"/>
      <c r="L100" s="726"/>
      <c r="M100" s="726"/>
      <c r="N100" s="726"/>
      <c r="O100" s="726"/>
      <c r="P100" s="726"/>
      <c r="Q100" s="726"/>
      <c r="R100" s="726"/>
      <c r="S100" s="726"/>
      <c r="T100" s="726"/>
      <c r="U100" s="726"/>
      <c r="V100" s="726"/>
      <c r="W100" s="726"/>
      <c r="X100" s="726"/>
      <c r="Y100" s="726"/>
      <c r="Z100" s="726"/>
      <c r="AA100" s="726"/>
      <c r="AB100" s="726"/>
      <c r="AC100" s="726"/>
      <c r="AD100" s="726"/>
      <c r="AE100" s="726"/>
      <c r="AF100" s="726"/>
      <c r="AG100" s="726"/>
      <c r="AH100" s="726"/>
      <c r="AI100" s="726"/>
      <c r="AJ100" s="726"/>
      <c r="AK100" s="726"/>
      <c r="AL100" s="726"/>
      <c r="AM100" s="726"/>
      <c r="AN100" s="726"/>
    </row>
    <row r="101" spans="1:40" x14ac:dyDescent="0.2">
      <c r="A101" s="762"/>
      <c r="B101" s="726"/>
      <c r="C101" s="726"/>
      <c r="D101" s="726"/>
      <c r="E101" s="726"/>
      <c r="F101" s="726"/>
      <c r="G101" s="726"/>
      <c r="H101" s="726"/>
      <c r="I101" s="726"/>
      <c r="J101" s="726"/>
      <c r="K101" s="726"/>
      <c r="L101" s="726"/>
      <c r="M101" s="726"/>
      <c r="N101" s="726"/>
      <c r="O101" s="726"/>
      <c r="P101" s="726"/>
      <c r="Q101" s="726"/>
      <c r="R101" s="726"/>
      <c r="S101" s="726"/>
      <c r="T101" s="726"/>
      <c r="U101" s="726"/>
      <c r="V101" s="726"/>
      <c r="W101" s="726"/>
      <c r="X101" s="726"/>
      <c r="Y101" s="726"/>
      <c r="Z101" s="726"/>
      <c r="AA101" s="726"/>
      <c r="AB101" s="726"/>
      <c r="AC101" s="726"/>
      <c r="AD101" s="726"/>
      <c r="AE101" s="726"/>
      <c r="AF101" s="726"/>
      <c r="AG101" s="726"/>
      <c r="AH101" s="726"/>
      <c r="AI101" s="726"/>
      <c r="AJ101" s="726"/>
      <c r="AK101" s="726"/>
      <c r="AL101" s="726"/>
      <c r="AM101" s="726"/>
      <c r="AN101" s="726"/>
    </row>
    <row r="102" spans="1:40" x14ac:dyDescent="0.2">
      <c r="A102" s="762"/>
      <c r="B102" s="726"/>
      <c r="C102" s="726"/>
      <c r="D102" s="726"/>
      <c r="E102" s="726"/>
      <c r="F102" s="726"/>
      <c r="G102" s="726"/>
      <c r="H102" s="726"/>
      <c r="I102" s="726"/>
      <c r="J102" s="726"/>
      <c r="K102" s="726"/>
      <c r="L102" s="726"/>
      <c r="M102" s="726"/>
      <c r="N102" s="726"/>
      <c r="O102" s="726"/>
      <c r="P102" s="726"/>
      <c r="Q102" s="726"/>
      <c r="R102" s="726"/>
      <c r="S102" s="726"/>
      <c r="T102" s="726"/>
      <c r="U102" s="726"/>
      <c r="V102" s="726"/>
      <c r="W102" s="726"/>
      <c r="X102" s="726"/>
      <c r="Y102" s="726"/>
      <c r="Z102" s="726"/>
      <c r="AA102" s="726"/>
      <c r="AB102" s="726"/>
      <c r="AC102" s="726"/>
      <c r="AD102" s="726"/>
      <c r="AE102" s="726"/>
      <c r="AF102" s="726"/>
      <c r="AG102" s="726"/>
      <c r="AH102" s="726"/>
      <c r="AI102" s="726"/>
      <c r="AJ102" s="726"/>
      <c r="AK102" s="726"/>
      <c r="AL102" s="726"/>
      <c r="AM102" s="726"/>
      <c r="AN102" s="726"/>
    </row>
    <row r="103" spans="1:40" x14ac:dyDescent="0.2">
      <c r="A103" s="762"/>
      <c r="B103" s="726"/>
      <c r="C103" s="726"/>
      <c r="D103" s="726"/>
      <c r="E103" s="726"/>
      <c r="F103" s="726"/>
      <c r="G103" s="726"/>
      <c r="H103" s="726"/>
      <c r="I103" s="726"/>
      <c r="J103" s="726"/>
      <c r="K103" s="726"/>
      <c r="L103" s="726"/>
      <c r="M103" s="726"/>
      <c r="N103" s="726"/>
      <c r="O103" s="726"/>
      <c r="P103" s="726"/>
      <c r="Q103" s="726"/>
      <c r="R103" s="726"/>
      <c r="S103" s="726"/>
      <c r="T103" s="726"/>
      <c r="U103" s="726"/>
      <c r="V103" s="726"/>
      <c r="W103" s="726"/>
      <c r="X103" s="726"/>
      <c r="Y103" s="726"/>
      <c r="Z103" s="726"/>
      <c r="AA103" s="726"/>
      <c r="AB103" s="726"/>
      <c r="AC103" s="726"/>
      <c r="AD103" s="726"/>
      <c r="AE103" s="726"/>
      <c r="AF103" s="726"/>
      <c r="AG103" s="726"/>
      <c r="AH103" s="726"/>
      <c r="AI103" s="726"/>
      <c r="AJ103" s="726"/>
      <c r="AK103" s="726"/>
      <c r="AL103" s="726"/>
      <c r="AM103" s="726"/>
      <c r="AN103" s="726"/>
    </row>
    <row r="104" spans="1:40" x14ac:dyDescent="0.2">
      <c r="A104" s="762"/>
      <c r="B104" s="726"/>
      <c r="C104" s="726"/>
      <c r="D104" s="726"/>
      <c r="E104" s="726"/>
      <c r="F104" s="726"/>
      <c r="G104" s="726"/>
      <c r="H104" s="726"/>
      <c r="I104" s="726"/>
      <c r="J104" s="726"/>
      <c r="K104" s="726"/>
      <c r="L104" s="726"/>
      <c r="M104" s="726"/>
      <c r="N104" s="726"/>
      <c r="O104" s="726"/>
      <c r="P104" s="726"/>
      <c r="Q104" s="726"/>
      <c r="R104" s="726"/>
      <c r="S104" s="726"/>
      <c r="T104" s="726"/>
      <c r="U104" s="726"/>
      <c r="V104" s="726"/>
      <c r="W104" s="726"/>
      <c r="X104" s="726"/>
      <c r="Y104" s="726"/>
      <c r="Z104" s="726"/>
      <c r="AA104" s="726"/>
      <c r="AB104" s="726"/>
      <c r="AC104" s="726"/>
      <c r="AD104" s="726"/>
      <c r="AE104" s="726"/>
      <c r="AF104" s="726"/>
      <c r="AG104" s="726"/>
      <c r="AH104" s="726"/>
      <c r="AI104" s="726"/>
      <c r="AJ104" s="726"/>
      <c r="AK104" s="726"/>
      <c r="AL104" s="726"/>
      <c r="AM104" s="726"/>
      <c r="AN104" s="726"/>
    </row>
    <row r="105" spans="1:40" x14ac:dyDescent="0.2">
      <c r="A105" s="762"/>
      <c r="B105" s="726"/>
      <c r="C105" s="726"/>
      <c r="D105" s="726"/>
      <c r="E105" s="726"/>
      <c r="F105" s="726"/>
      <c r="G105" s="726"/>
      <c r="H105" s="726"/>
      <c r="I105" s="726"/>
      <c r="J105" s="726"/>
      <c r="K105" s="726"/>
      <c r="L105" s="726"/>
      <c r="M105" s="726"/>
      <c r="N105" s="726"/>
      <c r="O105" s="726"/>
      <c r="P105" s="726"/>
      <c r="Q105" s="726"/>
      <c r="R105" s="726"/>
      <c r="S105" s="726"/>
      <c r="T105" s="726"/>
      <c r="U105" s="726"/>
      <c r="V105" s="726"/>
      <c r="W105" s="726"/>
      <c r="X105" s="726"/>
      <c r="Y105" s="726"/>
      <c r="Z105" s="726"/>
      <c r="AA105" s="726"/>
      <c r="AB105" s="726"/>
      <c r="AC105" s="726"/>
      <c r="AD105" s="726"/>
      <c r="AE105" s="726"/>
      <c r="AF105" s="726"/>
      <c r="AG105" s="726"/>
      <c r="AH105" s="726"/>
      <c r="AI105" s="726"/>
      <c r="AJ105" s="726"/>
      <c r="AK105" s="726"/>
      <c r="AL105" s="726"/>
      <c r="AM105" s="726"/>
      <c r="AN105" s="726"/>
    </row>
    <row r="106" spans="1:40" x14ac:dyDescent="0.2">
      <c r="A106" s="762"/>
      <c r="B106" s="726"/>
      <c r="C106" s="726"/>
      <c r="D106" s="726"/>
      <c r="E106" s="726"/>
      <c r="F106" s="726"/>
      <c r="G106" s="726"/>
      <c r="H106" s="726"/>
      <c r="I106" s="726"/>
      <c r="J106" s="726"/>
      <c r="K106" s="726"/>
      <c r="L106" s="726"/>
      <c r="M106" s="726"/>
      <c r="N106" s="726"/>
      <c r="O106" s="726"/>
      <c r="P106" s="726"/>
      <c r="Q106" s="726"/>
      <c r="R106" s="726"/>
      <c r="S106" s="726"/>
      <c r="T106" s="726"/>
      <c r="U106" s="726"/>
      <c r="V106" s="726"/>
      <c r="W106" s="726"/>
      <c r="X106" s="726"/>
      <c r="Y106" s="726"/>
      <c r="Z106" s="726"/>
      <c r="AA106" s="726"/>
      <c r="AB106" s="726"/>
      <c r="AC106" s="726"/>
      <c r="AD106" s="726"/>
      <c r="AE106" s="726"/>
      <c r="AF106" s="726"/>
      <c r="AG106" s="726"/>
      <c r="AH106" s="726"/>
      <c r="AI106" s="726"/>
      <c r="AJ106" s="726"/>
      <c r="AK106" s="726"/>
      <c r="AL106" s="726"/>
      <c r="AM106" s="726"/>
      <c r="AN106" s="726"/>
    </row>
    <row r="107" spans="1:40" x14ac:dyDescent="0.2">
      <c r="A107" s="762"/>
      <c r="B107" s="726"/>
      <c r="C107" s="726"/>
      <c r="D107" s="726"/>
      <c r="E107" s="726"/>
      <c r="F107" s="726"/>
      <c r="G107" s="726"/>
      <c r="H107" s="726"/>
      <c r="I107" s="726"/>
      <c r="J107" s="726"/>
      <c r="K107" s="726"/>
      <c r="L107" s="726"/>
      <c r="M107" s="726"/>
      <c r="N107" s="726"/>
      <c r="O107" s="726"/>
      <c r="P107" s="726"/>
      <c r="Q107" s="726"/>
      <c r="R107" s="726"/>
      <c r="S107" s="726"/>
      <c r="T107" s="726"/>
      <c r="U107" s="726"/>
      <c r="V107" s="726"/>
      <c r="W107" s="726"/>
      <c r="X107" s="726"/>
      <c r="Y107" s="726"/>
      <c r="Z107" s="726"/>
      <c r="AA107" s="726"/>
      <c r="AB107" s="726"/>
      <c r="AC107" s="726"/>
      <c r="AD107" s="726"/>
      <c r="AE107" s="726"/>
      <c r="AF107" s="726"/>
      <c r="AG107" s="726"/>
      <c r="AH107" s="726"/>
      <c r="AI107" s="726"/>
      <c r="AJ107" s="726"/>
      <c r="AK107" s="726"/>
      <c r="AL107" s="726"/>
      <c r="AM107" s="726"/>
      <c r="AN107" s="726"/>
    </row>
    <row r="108" spans="1:40" x14ac:dyDescent="0.2">
      <c r="A108" s="762"/>
      <c r="B108" s="726"/>
      <c r="C108" s="726"/>
      <c r="D108" s="726"/>
      <c r="E108" s="726"/>
      <c r="F108" s="726"/>
      <c r="G108" s="726"/>
      <c r="H108" s="726"/>
      <c r="I108" s="726"/>
      <c r="J108" s="726"/>
      <c r="K108" s="726"/>
      <c r="L108" s="726"/>
      <c r="M108" s="726"/>
      <c r="N108" s="726"/>
      <c r="O108" s="726"/>
      <c r="P108" s="726"/>
      <c r="Q108" s="726"/>
      <c r="R108" s="726"/>
      <c r="S108" s="726"/>
      <c r="T108" s="726"/>
      <c r="U108" s="726"/>
      <c r="V108" s="726"/>
      <c r="W108" s="726"/>
      <c r="X108" s="726"/>
      <c r="Y108" s="726"/>
      <c r="Z108" s="726"/>
      <c r="AA108" s="726"/>
      <c r="AB108" s="726"/>
      <c r="AC108" s="726"/>
      <c r="AD108" s="726"/>
      <c r="AE108" s="726"/>
      <c r="AF108" s="726"/>
      <c r="AG108" s="726"/>
      <c r="AH108" s="726"/>
      <c r="AI108" s="726"/>
      <c r="AJ108" s="726"/>
      <c r="AK108" s="726"/>
      <c r="AL108" s="726"/>
      <c r="AM108" s="726"/>
      <c r="AN108" s="726"/>
    </row>
    <row r="109" spans="1:40" x14ac:dyDescent="0.2">
      <c r="A109" s="762"/>
      <c r="B109" s="726"/>
      <c r="C109" s="726"/>
      <c r="D109" s="726"/>
      <c r="E109" s="726"/>
      <c r="F109" s="726"/>
      <c r="G109" s="726"/>
      <c r="H109" s="726"/>
      <c r="I109" s="726"/>
      <c r="J109" s="726"/>
      <c r="K109" s="726"/>
      <c r="L109" s="726"/>
      <c r="M109" s="726"/>
      <c r="N109" s="726"/>
      <c r="O109" s="726"/>
      <c r="P109" s="726"/>
      <c r="Q109" s="726"/>
      <c r="R109" s="726"/>
      <c r="S109" s="726"/>
      <c r="T109" s="726"/>
      <c r="U109" s="726"/>
      <c r="V109" s="726"/>
      <c r="W109" s="726"/>
      <c r="X109" s="726"/>
      <c r="Y109" s="726"/>
      <c r="Z109" s="726"/>
      <c r="AA109" s="726"/>
      <c r="AB109" s="726"/>
      <c r="AC109" s="726"/>
      <c r="AD109" s="726"/>
      <c r="AE109" s="726"/>
      <c r="AF109" s="726"/>
      <c r="AG109" s="726"/>
      <c r="AH109" s="726"/>
      <c r="AI109" s="726"/>
      <c r="AJ109" s="726"/>
      <c r="AK109" s="726"/>
      <c r="AL109" s="726"/>
      <c r="AM109" s="726"/>
      <c r="AN109" s="726"/>
    </row>
    <row r="110" spans="1:40" x14ac:dyDescent="0.2">
      <c r="A110" s="762"/>
      <c r="B110" s="726"/>
      <c r="C110" s="726"/>
      <c r="D110" s="726"/>
      <c r="E110" s="726"/>
      <c r="F110" s="726"/>
      <c r="G110" s="726"/>
      <c r="H110" s="726"/>
      <c r="I110" s="726"/>
      <c r="J110" s="726"/>
      <c r="K110" s="726"/>
      <c r="L110" s="726"/>
      <c r="M110" s="726"/>
      <c r="N110" s="726"/>
      <c r="O110" s="726"/>
      <c r="P110" s="726"/>
      <c r="Q110" s="726"/>
      <c r="R110" s="726"/>
      <c r="S110" s="726"/>
      <c r="T110" s="726"/>
      <c r="U110" s="726"/>
      <c r="V110" s="726"/>
      <c r="W110" s="726"/>
      <c r="X110" s="726"/>
      <c r="Y110" s="726"/>
      <c r="Z110" s="726"/>
      <c r="AA110" s="726"/>
      <c r="AB110" s="726"/>
      <c r="AC110" s="726"/>
      <c r="AD110" s="726"/>
      <c r="AE110" s="726"/>
      <c r="AF110" s="726"/>
      <c r="AG110" s="726"/>
      <c r="AH110" s="726"/>
      <c r="AI110" s="726"/>
      <c r="AJ110" s="726"/>
      <c r="AK110" s="726"/>
      <c r="AL110" s="726"/>
      <c r="AM110" s="726"/>
      <c r="AN110" s="726"/>
    </row>
    <row r="111" spans="1:40" x14ac:dyDescent="0.2">
      <c r="A111" s="762"/>
      <c r="B111" s="726"/>
      <c r="C111" s="726"/>
      <c r="D111" s="726"/>
      <c r="E111" s="726"/>
      <c r="F111" s="726"/>
      <c r="G111" s="726"/>
      <c r="H111" s="726"/>
      <c r="I111" s="726"/>
      <c r="J111" s="726"/>
      <c r="K111" s="726"/>
      <c r="L111" s="726"/>
      <c r="M111" s="726"/>
      <c r="N111" s="726"/>
      <c r="O111" s="726"/>
      <c r="P111" s="726"/>
      <c r="Q111" s="726"/>
      <c r="R111" s="726"/>
      <c r="S111" s="726"/>
      <c r="T111" s="726"/>
      <c r="U111" s="726"/>
      <c r="V111" s="726"/>
      <c r="W111" s="726"/>
      <c r="X111" s="726"/>
      <c r="Y111" s="726"/>
      <c r="Z111" s="726"/>
      <c r="AA111" s="726"/>
      <c r="AB111" s="726"/>
      <c r="AC111" s="726"/>
      <c r="AD111" s="726"/>
      <c r="AE111" s="726"/>
      <c r="AF111" s="726"/>
      <c r="AG111" s="726"/>
      <c r="AH111" s="726"/>
      <c r="AI111" s="726"/>
      <c r="AJ111" s="726"/>
      <c r="AK111" s="726"/>
      <c r="AL111" s="726"/>
      <c r="AM111" s="726"/>
      <c r="AN111" s="726"/>
    </row>
    <row r="112" spans="1:40" x14ac:dyDescent="0.2">
      <c r="A112" s="762"/>
      <c r="B112" s="726"/>
      <c r="C112" s="726"/>
      <c r="D112" s="726"/>
      <c r="E112" s="726"/>
      <c r="F112" s="726"/>
      <c r="G112" s="726"/>
      <c r="H112" s="726"/>
      <c r="I112" s="726"/>
      <c r="J112" s="726"/>
      <c r="K112" s="726"/>
      <c r="L112" s="726"/>
      <c r="M112" s="726"/>
      <c r="N112" s="726"/>
      <c r="O112" s="726"/>
      <c r="P112" s="726"/>
      <c r="Q112" s="726"/>
      <c r="R112" s="726"/>
      <c r="S112" s="726"/>
      <c r="T112" s="726"/>
      <c r="U112" s="726"/>
      <c r="V112" s="726"/>
      <c r="W112" s="726"/>
      <c r="X112" s="726"/>
      <c r="Y112" s="726"/>
      <c r="Z112" s="726"/>
      <c r="AA112" s="726"/>
      <c r="AB112" s="726"/>
      <c r="AC112" s="726"/>
      <c r="AD112" s="726"/>
      <c r="AE112" s="726"/>
      <c r="AF112" s="726"/>
      <c r="AG112" s="726"/>
      <c r="AH112" s="726"/>
      <c r="AI112" s="726"/>
      <c r="AJ112" s="726"/>
      <c r="AK112" s="726"/>
      <c r="AL112" s="726"/>
      <c r="AM112" s="726"/>
      <c r="AN112" s="726"/>
    </row>
    <row r="113" spans="1:40" x14ac:dyDescent="0.2">
      <c r="A113" s="762"/>
      <c r="B113" s="726"/>
      <c r="C113" s="726"/>
      <c r="D113" s="726"/>
      <c r="E113" s="726"/>
      <c r="F113" s="726"/>
      <c r="G113" s="726"/>
      <c r="H113" s="726"/>
      <c r="I113" s="726"/>
      <c r="J113" s="726"/>
      <c r="K113" s="726"/>
      <c r="L113" s="726"/>
      <c r="M113" s="726"/>
      <c r="N113" s="726"/>
      <c r="O113" s="726"/>
      <c r="P113" s="726"/>
      <c r="Q113" s="726"/>
      <c r="R113" s="726"/>
      <c r="S113" s="726"/>
      <c r="T113" s="726"/>
      <c r="U113" s="726"/>
      <c r="V113" s="726"/>
      <c r="W113" s="726"/>
      <c r="X113" s="726"/>
      <c r="Y113" s="726"/>
      <c r="Z113" s="726"/>
      <c r="AA113" s="726"/>
      <c r="AB113" s="726"/>
      <c r="AC113" s="726"/>
      <c r="AD113" s="726"/>
      <c r="AE113" s="726"/>
      <c r="AF113" s="726"/>
      <c r="AG113" s="726"/>
      <c r="AH113" s="726"/>
      <c r="AI113" s="726"/>
      <c r="AJ113" s="726"/>
      <c r="AK113" s="726"/>
      <c r="AL113" s="726"/>
      <c r="AM113" s="726"/>
      <c r="AN113" s="726"/>
    </row>
    <row r="114" spans="1:40" x14ac:dyDescent="0.2">
      <c r="A114" s="762"/>
      <c r="B114" s="726"/>
      <c r="C114" s="726"/>
      <c r="D114" s="726"/>
      <c r="E114" s="726"/>
      <c r="F114" s="726"/>
      <c r="G114" s="726"/>
      <c r="H114" s="726"/>
      <c r="I114" s="726"/>
      <c r="J114" s="726"/>
      <c r="K114" s="726"/>
      <c r="L114" s="726"/>
      <c r="M114" s="726"/>
      <c r="N114" s="726"/>
      <c r="O114" s="726"/>
      <c r="P114" s="726"/>
      <c r="Q114" s="726"/>
      <c r="R114" s="726"/>
      <c r="S114" s="726"/>
      <c r="T114" s="726"/>
      <c r="U114" s="726"/>
      <c r="V114" s="726"/>
      <c r="W114" s="726"/>
      <c r="X114" s="726"/>
      <c r="Y114" s="726"/>
      <c r="Z114" s="726"/>
      <c r="AA114" s="726"/>
      <c r="AB114" s="726"/>
      <c r="AC114" s="726"/>
      <c r="AD114" s="726"/>
      <c r="AE114" s="726"/>
      <c r="AF114" s="726"/>
      <c r="AG114" s="726"/>
      <c r="AH114" s="726"/>
      <c r="AI114" s="726"/>
      <c r="AJ114" s="726"/>
      <c r="AK114" s="726"/>
      <c r="AL114" s="726"/>
      <c r="AM114" s="726"/>
      <c r="AN114" s="726"/>
    </row>
    <row r="115" spans="1:40" x14ac:dyDescent="0.2">
      <c r="A115" s="762"/>
      <c r="B115" s="726"/>
      <c r="C115" s="726"/>
      <c r="D115" s="726"/>
      <c r="E115" s="726"/>
      <c r="F115" s="726"/>
      <c r="G115" s="726"/>
      <c r="H115" s="726"/>
      <c r="I115" s="726"/>
      <c r="J115" s="726"/>
      <c r="K115" s="726"/>
      <c r="L115" s="726"/>
      <c r="M115" s="726"/>
      <c r="N115" s="726"/>
      <c r="O115" s="726"/>
      <c r="P115" s="726"/>
      <c r="Q115" s="726"/>
      <c r="R115" s="726"/>
      <c r="S115" s="726"/>
      <c r="T115" s="726"/>
      <c r="U115" s="726"/>
      <c r="V115" s="726"/>
      <c r="W115" s="726"/>
      <c r="X115" s="726"/>
      <c r="Y115" s="726"/>
      <c r="Z115" s="726"/>
      <c r="AA115" s="726"/>
      <c r="AB115" s="726"/>
      <c r="AC115" s="726"/>
      <c r="AD115" s="726"/>
      <c r="AE115" s="726"/>
      <c r="AF115" s="726"/>
      <c r="AG115" s="726"/>
      <c r="AH115" s="726"/>
      <c r="AI115" s="726"/>
      <c r="AJ115" s="726"/>
      <c r="AK115" s="726"/>
      <c r="AL115" s="726"/>
      <c r="AM115" s="726"/>
      <c r="AN115" s="726"/>
    </row>
    <row r="116" spans="1:40" x14ac:dyDescent="0.2">
      <c r="A116" s="762"/>
      <c r="B116" s="726"/>
      <c r="C116" s="726"/>
      <c r="D116" s="726"/>
      <c r="E116" s="726"/>
      <c r="F116" s="726"/>
      <c r="G116" s="726"/>
      <c r="H116" s="726"/>
      <c r="I116" s="726"/>
      <c r="J116" s="726"/>
      <c r="K116" s="726"/>
    </row>
    <row r="117" spans="1:40" x14ac:dyDescent="0.2">
      <c r="A117" s="762"/>
      <c r="B117" s="726"/>
      <c r="C117" s="726"/>
      <c r="D117" s="726"/>
      <c r="E117" s="726"/>
      <c r="F117" s="726"/>
      <c r="G117" s="726"/>
      <c r="H117" s="726"/>
      <c r="I117" s="726"/>
      <c r="J117" s="726"/>
      <c r="K117" s="726"/>
    </row>
    <row r="118" spans="1:40" x14ac:dyDescent="0.2">
      <c r="A118" s="762"/>
      <c r="B118" s="726"/>
      <c r="C118" s="726"/>
      <c r="D118" s="726"/>
      <c r="E118" s="726"/>
      <c r="F118" s="726"/>
      <c r="G118" s="726"/>
      <c r="H118" s="726"/>
      <c r="I118" s="726"/>
      <c r="J118" s="726"/>
      <c r="K118" s="726"/>
    </row>
    <row r="119" spans="1:40" x14ac:dyDescent="0.2">
      <c r="A119" s="762"/>
      <c r="B119" s="726"/>
      <c r="C119" s="726"/>
      <c r="D119" s="726"/>
      <c r="E119" s="726"/>
      <c r="F119" s="726"/>
      <c r="G119" s="726"/>
      <c r="H119" s="726"/>
      <c r="I119" s="726"/>
      <c r="J119" s="726"/>
      <c r="K119" s="726"/>
    </row>
  </sheetData>
  <mergeCells count="45">
    <mergeCell ref="M1:O1"/>
    <mergeCell ref="A3:K3"/>
    <mergeCell ref="B4:D4"/>
    <mergeCell ref="B16:D16"/>
    <mergeCell ref="B17:D17"/>
    <mergeCell ref="B8:D8"/>
    <mergeCell ref="B14:D14"/>
    <mergeCell ref="B15:D15"/>
    <mergeCell ref="B18:D18"/>
    <mergeCell ref="A1:D2"/>
    <mergeCell ref="K1:K2"/>
    <mergeCell ref="B35:D35"/>
    <mergeCell ref="B34:D34"/>
    <mergeCell ref="B32:D32"/>
    <mergeCell ref="B31:D31"/>
    <mergeCell ref="A5:K5"/>
    <mergeCell ref="A19:K19"/>
    <mergeCell ref="B6:D6"/>
    <mergeCell ref="B9:D9"/>
    <mergeCell ref="A10:K10"/>
    <mergeCell ref="B11:D11"/>
    <mergeCell ref="B12:D12"/>
    <mergeCell ref="B13:D13"/>
    <mergeCell ref="B7:D7"/>
    <mergeCell ref="B20:D20"/>
    <mergeCell ref="B21:D21"/>
    <mergeCell ref="B22:D22"/>
    <mergeCell ref="B23:D23"/>
    <mergeCell ref="B24:D24"/>
    <mergeCell ref="B25:D25"/>
    <mergeCell ref="B26:D26"/>
    <mergeCell ref="B27:D27"/>
    <mergeCell ref="B28:D28"/>
    <mergeCell ref="B33:D33"/>
    <mergeCell ref="B29:D29"/>
    <mergeCell ref="B30:D30"/>
    <mergeCell ref="B36:D36"/>
    <mergeCell ref="B37:D37"/>
    <mergeCell ref="A44:D44"/>
    <mergeCell ref="B42:D42"/>
    <mergeCell ref="B43:D43"/>
    <mergeCell ref="B38:D38"/>
    <mergeCell ref="B39:D39"/>
    <mergeCell ref="B40:D40"/>
    <mergeCell ref="B41:D41"/>
  </mergeCells>
  <phoneticPr fontId="2" type="noConversion"/>
  <conditionalFormatting sqref="A44:D44 A19:K19 A10:K10">
    <cfRule type="cellIs" dxfId="47" priority="1" stopIfTrue="1" operator="between">
      <formula>"2.6"</formula>
      <formula>3</formula>
    </cfRule>
    <cfRule type="cellIs" dxfId="46" priority="2" stopIfTrue="1" operator="between">
      <formula>2</formula>
      <formula>"2.6"</formula>
    </cfRule>
    <cfRule type="cellIs" dxfId="45" priority="3" stopIfTrue="1" operator="between">
      <formula>"1.6"</formula>
      <formula>2</formula>
    </cfRule>
  </conditionalFormatting>
  <conditionalFormatting sqref="E11:K18 E4:K4 E6:K9 E20:K44">
    <cfRule type="cellIs" dxfId="44" priority="4" stopIfTrue="1" operator="between">
      <formula>2.5</formula>
      <formula>3.0000000001</formula>
    </cfRule>
    <cfRule type="cellIs" dxfId="43" priority="5" stopIfTrue="1" operator="lessThan">
      <formula>1.5</formula>
    </cfRule>
    <cfRule type="cellIs" dxfId="42" priority="6" stopIfTrue="1" operator="between">
      <formula>2.499999999</formula>
      <formula>1.5</formula>
    </cfRule>
  </conditionalFormatting>
  <printOptions horizontalCentered="1"/>
  <pageMargins left="0.74803149606299202" right="0.74803149606299202" top="0.88582677165354295" bottom="0.88582677165354295" header="0.511811023622047" footer="0.511811023622047"/>
  <pageSetup paperSize="9" scale="52"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1617" r:id="rId4" name="Button 1">
              <controlPr defaultSize="0" print="0" autoFill="0" autoPict="0" macro="[0]!Print_SAS">
                <anchor moveWithCells="1" sizeWithCells="1">
                  <from>
                    <xdr:col>12</xdr:col>
                    <xdr:colOff>123825</xdr:colOff>
                    <xdr:row>18</xdr:row>
                    <xdr:rowOff>95250</xdr:rowOff>
                  </from>
                  <to>
                    <xdr:col>14</xdr:col>
                    <xdr:colOff>914400</xdr:colOff>
                    <xdr:row>19</xdr:row>
                    <xdr:rowOff>85725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3">
    <tabColor indexed="15"/>
    <pageSetUpPr fitToPage="1"/>
  </sheetPr>
  <dimension ref="A1:AB316"/>
  <sheetViews>
    <sheetView view="pageBreakPreview" zoomScale="75" zoomScaleNormal="75" zoomScaleSheetLayoutView="75" workbookViewId="0">
      <selection sqref="A1:U2"/>
    </sheetView>
  </sheetViews>
  <sheetFormatPr defaultColWidth="8.7109375" defaultRowHeight="12.75" x14ac:dyDescent="0.2"/>
  <cols>
    <col min="1" max="7" width="8.7109375" style="550" customWidth="1"/>
    <col min="8" max="9" width="14.28515625" style="550" customWidth="1"/>
    <col min="10" max="20" width="8.7109375" style="550" customWidth="1"/>
    <col min="21" max="21" width="2.85546875" style="550" customWidth="1"/>
    <col min="22" max="22" width="0.7109375" style="550" hidden="1" customWidth="1"/>
    <col min="23" max="23" width="8.7109375" style="550" hidden="1" customWidth="1"/>
    <col min="24" max="24" width="5.42578125" style="550" hidden="1" customWidth="1"/>
    <col min="25" max="25" width="9.7109375" style="550" hidden="1" customWidth="1"/>
    <col min="26" max="16384" width="8.7109375" style="550"/>
  </cols>
  <sheetData>
    <row r="1" spans="1:28" ht="21" customHeight="1" x14ac:dyDescent="0.2">
      <c r="A1" s="1399" t="s">
        <v>2</v>
      </c>
      <c r="B1" s="1400"/>
      <c r="C1" s="1400"/>
      <c r="D1" s="1400"/>
      <c r="E1" s="1400"/>
      <c r="F1" s="1400"/>
      <c r="G1" s="1400"/>
      <c r="H1" s="1400"/>
      <c r="I1" s="1400"/>
      <c r="J1" s="1400"/>
      <c r="K1" s="1400"/>
      <c r="L1" s="1400"/>
      <c r="M1" s="1400"/>
      <c r="N1" s="1400"/>
      <c r="O1" s="1400"/>
      <c r="P1" s="1400"/>
      <c r="Q1" s="1400"/>
      <c r="R1" s="1400"/>
      <c r="S1" s="1400"/>
      <c r="T1" s="1400"/>
      <c r="U1" s="1401"/>
      <c r="V1" s="549"/>
      <c r="W1" s="549"/>
      <c r="X1" s="549"/>
      <c r="Y1" s="549"/>
      <c r="Z1" s="549"/>
      <c r="AA1" s="549"/>
      <c r="AB1" s="549"/>
    </row>
    <row r="2" spans="1:28" ht="21" customHeight="1" thickBot="1" x14ac:dyDescent="0.25">
      <c r="A2" s="1402"/>
      <c r="B2" s="1403"/>
      <c r="C2" s="1403"/>
      <c r="D2" s="1403"/>
      <c r="E2" s="1403"/>
      <c r="F2" s="1403"/>
      <c r="G2" s="1403"/>
      <c r="H2" s="1403"/>
      <c r="I2" s="1403"/>
      <c r="J2" s="1403"/>
      <c r="K2" s="1403"/>
      <c r="L2" s="1403"/>
      <c r="M2" s="1403"/>
      <c r="N2" s="1403"/>
      <c r="O2" s="1403"/>
      <c r="P2" s="1403"/>
      <c r="Q2" s="1403"/>
      <c r="R2" s="1403"/>
      <c r="S2" s="1403"/>
      <c r="T2" s="1403"/>
      <c r="U2" s="1404"/>
      <c r="V2" s="549"/>
      <c r="W2" s="549"/>
      <c r="X2" s="549"/>
      <c r="Y2" s="549"/>
      <c r="Z2" s="549"/>
      <c r="AA2" s="549"/>
      <c r="AB2" s="549"/>
    </row>
    <row r="3" spans="1:28" ht="13.15" customHeight="1" x14ac:dyDescent="0.2">
      <c r="A3" s="551"/>
      <c r="B3" s="552"/>
      <c r="C3" s="552"/>
      <c r="D3" s="552"/>
      <c r="E3" s="552"/>
      <c r="F3" s="552"/>
      <c r="G3" s="552"/>
      <c r="H3" s="552"/>
      <c r="I3" s="552"/>
      <c r="J3" s="552"/>
      <c r="K3" s="552"/>
      <c r="L3" s="552"/>
      <c r="M3" s="552"/>
      <c r="N3" s="552"/>
      <c r="O3" s="552"/>
      <c r="P3" s="552"/>
      <c r="Q3" s="552"/>
      <c r="R3" s="552"/>
      <c r="S3" s="552"/>
      <c r="T3" s="552"/>
      <c r="U3" s="553"/>
      <c r="V3" s="549"/>
      <c r="W3" s="549"/>
      <c r="X3" s="549"/>
      <c r="Y3" s="549"/>
      <c r="Z3" s="549"/>
      <c r="AA3" s="549"/>
      <c r="AB3" s="549"/>
    </row>
    <row r="4" spans="1:28" ht="13.15" customHeight="1" x14ac:dyDescent="0.2">
      <c r="A4" s="554"/>
      <c r="B4" s="555"/>
      <c r="C4" s="555"/>
      <c r="D4" s="555"/>
      <c r="E4" s="555"/>
      <c r="F4" s="555"/>
      <c r="G4" s="555"/>
      <c r="H4" s="555"/>
      <c r="I4" s="555"/>
      <c r="J4" s="555"/>
      <c r="K4" s="555"/>
      <c r="L4" s="555"/>
      <c r="M4" s="555"/>
      <c r="N4" s="555"/>
      <c r="O4" s="555"/>
      <c r="P4" s="555"/>
      <c r="Q4" s="555"/>
      <c r="R4" s="555"/>
      <c r="S4" s="555"/>
      <c r="T4" s="555"/>
      <c r="U4" s="556"/>
      <c r="V4" s="549"/>
      <c r="W4" s="549"/>
      <c r="X4" s="549"/>
      <c r="Y4" s="549"/>
      <c r="Z4" s="549"/>
      <c r="AA4" s="549"/>
      <c r="AB4" s="549"/>
    </row>
    <row r="5" spans="1:28" ht="13.15" customHeight="1" x14ac:dyDescent="0.2">
      <c r="A5" s="554"/>
      <c r="B5" s="555"/>
      <c r="C5" s="555"/>
      <c r="D5" s="555"/>
      <c r="E5" s="555"/>
      <c r="F5" s="555"/>
      <c r="G5" s="555"/>
      <c r="H5" s="555"/>
      <c r="I5" s="555"/>
      <c r="J5" s="555"/>
      <c r="K5" s="555"/>
      <c r="L5" s="555"/>
      <c r="M5" s="555"/>
      <c r="N5" s="555"/>
      <c r="O5" s="555"/>
      <c r="P5" s="555"/>
      <c r="Q5" s="555"/>
      <c r="R5" s="555"/>
      <c r="S5" s="555"/>
      <c r="T5" s="555"/>
      <c r="U5" s="556"/>
      <c r="V5" s="549"/>
      <c r="W5" s="549"/>
      <c r="X5" s="549"/>
      <c r="Y5" s="549"/>
      <c r="Z5" s="549"/>
      <c r="AA5" s="549"/>
      <c r="AB5" s="549"/>
    </row>
    <row r="6" spans="1:28" ht="13.15" customHeight="1" x14ac:dyDescent="0.2">
      <c r="A6" s="554"/>
      <c r="B6" s="555"/>
      <c r="C6" s="555"/>
      <c r="D6" s="555"/>
      <c r="E6" s="555"/>
      <c r="F6" s="555"/>
      <c r="G6" s="555"/>
      <c r="H6" s="555"/>
      <c r="I6" s="555"/>
      <c r="J6" s="555"/>
      <c r="K6" s="555"/>
      <c r="L6" s="555"/>
      <c r="M6" s="555"/>
      <c r="N6" s="555"/>
      <c r="O6" s="555"/>
      <c r="P6" s="555"/>
      <c r="Q6" s="555"/>
      <c r="R6" s="555"/>
      <c r="S6" s="555"/>
      <c r="T6" s="555"/>
      <c r="U6" s="556"/>
      <c r="V6" s="549"/>
      <c r="W6" s="549"/>
      <c r="X6" s="549"/>
      <c r="Y6" s="549"/>
      <c r="Z6" s="549"/>
      <c r="AA6" s="549"/>
      <c r="AB6" s="549"/>
    </row>
    <row r="7" spans="1:28" ht="13.15" customHeight="1" x14ac:dyDescent="0.2">
      <c r="A7" s="554"/>
      <c r="B7" s="555"/>
      <c r="C7" s="555"/>
      <c r="D7" s="555"/>
      <c r="E7" s="555"/>
      <c r="F7" s="555"/>
      <c r="G7" s="555"/>
      <c r="H7" s="555"/>
      <c r="I7" s="555"/>
      <c r="J7" s="555"/>
      <c r="K7" s="555"/>
      <c r="L7" s="555"/>
      <c r="M7" s="555"/>
      <c r="N7" s="555"/>
      <c r="O7" s="555"/>
      <c r="P7" s="555"/>
      <c r="Q7" s="555"/>
      <c r="R7" s="555"/>
      <c r="S7" s="555"/>
      <c r="T7" s="555"/>
      <c r="U7" s="556"/>
      <c r="V7" s="549"/>
      <c r="W7" s="549"/>
      <c r="X7" s="549"/>
      <c r="Y7" s="549"/>
      <c r="Z7" s="549"/>
      <c r="AA7" s="549"/>
      <c r="AB7" s="549"/>
    </row>
    <row r="8" spans="1:28" ht="13.15" customHeight="1" x14ac:dyDescent="0.2">
      <c r="A8" s="554"/>
      <c r="B8" s="555"/>
      <c r="C8" s="555"/>
      <c r="D8" s="555"/>
      <c r="E8" s="555"/>
      <c r="F8" s="555"/>
      <c r="G8" s="555"/>
      <c r="H8" s="555"/>
      <c r="I8" s="555"/>
      <c r="J8" s="555"/>
      <c r="K8" s="555"/>
      <c r="L8" s="555"/>
      <c r="M8" s="555"/>
      <c r="N8" s="555"/>
      <c r="O8" s="555"/>
      <c r="P8" s="555"/>
      <c r="Q8" s="555"/>
      <c r="R8" s="555"/>
      <c r="S8" s="555"/>
      <c r="T8" s="555"/>
      <c r="U8" s="556"/>
      <c r="V8" s="549"/>
      <c r="W8" s="549"/>
      <c r="X8" s="549"/>
      <c r="Y8" s="549"/>
      <c r="Z8" s="549"/>
      <c r="AA8" s="549"/>
      <c r="AB8" s="549"/>
    </row>
    <row r="9" spans="1:28" ht="13.15" customHeight="1" x14ac:dyDescent="0.2">
      <c r="A9" s="554"/>
      <c r="B9" s="555"/>
      <c r="C9" s="555"/>
      <c r="D9" s="555"/>
      <c r="E9" s="555"/>
      <c r="F9" s="555"/>
      <c r="G9" s="555"/>
      <c r="H9" s="555"/>
      <c r="I9" s="555"/>
      <c r="J9" s="555"/>
      <c r="K9" s="555"/>
      <c r="L9" s="555"/>
      <c r="M9" s="555"/>
      <c r="N9" s="555"/>
      <c r="O9" s="555"/>
      <c r="P9" s="555"/>
      <c r="Q9" s="555"/>
      <c r="R9" s="555"/>
      <c r="S9" s="555"/>
      <c r="T9" s="555"/>
      <c r="U9" s="556"/>
      <c r="V9" s="549"/>
      <c r="W9" s="549"/>
      <c r="X9" s="549"/>
      <c r="Y9" s="549"/>
      <c r="Z9" s="549"/>
      <c r="AA9" s="549"/>
      <c r="AB9" s="549"/>
    </row>
    <row r="10" spans="1:28" ht="13.15" customHeight="1" x14ac:dyDescent="0.2">
      <c r="A10" s="554"/>
      <c r="B10" s="555"/>
      <c r="C10" s="555"/>
      <c r="D10" s="555"/>
      <c r="E10" s="555"/>
      <c r="F10" s="555"/>
      <c r="G10" s="555"/>
      <c r="H10" s="555"/>
      <c r="I10" s="555"/>
      <c r="J10" s="555"/>
      <c r="K10" s="555"/>
      <c r="L10" s="555"/>
      <c r="M10" s="555"/>
      <c r="N10" s="555"/>
      <c r="O10" s="555"/>
      <c r="P10" s="555"/>
      <c r="Q10" s="555"/>
      <c r="R10" s="555"/>
      <c r="S10" s="555"/>
      <c r="T10" s="555"/>
      <c r="U10" s="556"/>
      <c r="V10" s="549"/>
      <c r="W10" s="549"/>
      <c r="X10" s="549"/>
      <c r="Y10" s="549"/>
      <c r="Z10" s="549"/>
      <c r="AA10" s="549"/>
      <c r="AB10" s="549"/>
    </row>
    <row r="11" spans="1:28" ht="13.15" customHeight="1" x14ac:dyDescent="0.2">
      <c r="A11" s="554"/>
      <c r="B11" s="555"/>
      <c r="C11" s="555"/>
      <c r="D11" s="555"/>
      <c r="E11" s="555"/>
      <c r="F11" s="555"/>
      <c r="G11" s="555"/>
      <c r="H11" s="555"/>
      <c r="I11" s="555"/>
      <c r="J11" s="555"/>
      <c r="K11" s="555"/>
      <c r="L11" s="555"/>
      <c r="M11" s="555"/>
      <c r="N11" s="555"/>
      <c r="O11" s="555"/>
      <c r="P11" s="555"/>
      <c r="Q11" s="555"/>
      <c r="R11" s="555"/>
      <c r="S11" s="555"/>
      <c r="T11" s="555"/>
      <c r="U11" s="556"/>
      <c r="V11" s="549"/>
      <c r="W11" s="549"/>
      <c r="X11" s="549"/>
      <c r="Y11" s="549"/>
      <c r="Z11" s="549"/>
      <c r="AA11" s="549"/>
      <c r="AB11" s="549"/>
    </row>
    <row r="12" spans="1:28" ht="13.15" customHeight="1" x14ac:dyDescent="0.2">
      <c r="A12" s="554"/>
      <c r="B12" s="555"/>
      <c r="C12" s="555"/>
      <c r="D12" s="555"/>
      <c r="E12" s="555"/>
      <c r="F12" s="555"/>
      <c r="G12" s="555"/>
      <c r="H12" s="555"/>
      <c r="I12" s="555"/>
      <c r="J12" s="555"/>
      <c r="K12" s="555"/>
      <c r="L12" s="555"/>
      <c r="M12" s="555"/>
      <c r="N12" s="555"/>
      <c r="O12" s="555"/>
      <c r="P12" s="555"/>
      <c r="Q12" s="555"/>
      <c r="R12" s="555"/>
      <c r="S12" s="555"/>
      <c r="T12" s="555"/>
      <c r="U12" s="556"/>
      <c r="V12" s="549"/>
      <c r="W12" s="549"/>
      <c r="X12" s="549"/>
      <c r="Y12" s="549"/>
      <c r="Z12" s="549"/>
      <c r="AA12" s="549"/>
      <c r="AB12" s="549"/>
    </row>
    <row r="13" spans="1:28" ht="13.15" customHeight="1" x14ac:dyDescent="0.2">
      <c r="A13" s="554"/>
      <c r="B13" s="555"/>
      <c r="C13" s="555"/>
      <c r="D13" s="555"/>
      <c r="E13" s="555"/>
      <c r="F13" s="555"/>
      <c r="G13" s="555"/>
      <c r="H13" s="555"/>
      <c r="I13" s="555"/>
      <c r="J13" s="555"/>
      <c r="K13" s="555"/>
      <c r="L13" s="555"/>
      <c r="M13" s="555"/>
      <c r="N13" s="555"/>
      <c r="O13" s="555"/>
      <c r="P13" s="555"/>
      <c r="Q13" s="555"/>
      <c r="R13" s="555"/>
      <c r="S13" s="555"/>
      <c r="T13" s="555"/>
      <c r="U13" s="556"/>
      <c r="V13" s="549"/>
      <c r="W13" s="549"/>
      <c r="X13" s="549"/>
      <c r="Y13" s="549"/>
      <c r="Z13" s="549"/>
      <c r="AA13" s="549"/>
      <c r="AB13" s="549"/>
    </row>
    <row r="14" spans="1:28" ht="13.15" customHeight="1" x14ac:dyDescent="0.2">
      <c r="A14" s="554"/>
      <c r="B14" s="555"/>
      <c r="C14" s="555"/>
      <c r="D14" s="555"/>
      <c r="E14" s="555"/>
      <c r="F14" s="555"/>
      <c r="G14" s="555"/>
      <c r="H14" s="555"/>
      <c r="I14" s="555"/>
      <c r="J14" s="555"/>
      <c r="K14" s="555"/>
      <c r="L14" s="555"/>
      <c r="M14" s="555"/>
      <c r="N14" s="555"/>
      <c r="O14" s="555"/>
      <c r="P14" s="555"/>
      <c r="Q14" s="555"/>
      <c r="R14" s="555"/>
      <c r="S14" s="555"/>
      <c r="T14" s="555"/>
      <c r="U14" s="556"/>
      <c r="V14" s="549"/>
      <c r="W14" s="549"/>
      <c r="X14" s="549"/>
      <c r="Y14" s="549"/>
      <c r="Z14" s="549"/>
      <c r="AA14" s="549"/>
      <c r="AB14" s="549"/>
    </row>
    <row r="15" spans="1:28" ht="13.15" customHeight="1" x14ac:dyDescent="0.2">
      <c r="A15" s="554"/>
      <c r="B15" s="555"/>
      <c r="C15" s="555"/>
      <c r="D15" s="555"/>
      <c r="E15" s="555"/>
      <c r="F15" s="555"/>
      <c r="G15" s="555"/>
      <c r="H15" s="555"/>
      <c r="I15" s="555"/>
      <c r="J15" s="555"/>
      <c r="K15" s="555"/>
      <c r="L15" s="555"/>
      <c r="M15" s="555"/>
      <c r="N15" s="555"/>
      <c r="O15" s="555"/>
      <c r="P15" s="555"/>
      <c r="Q15" s="555"/>
      <c r="R15" s="555"/>
      <c r="S15" s="555"/>
      <c r="T15" s="555"/>
      <c r="U15" s="556"/>
      <c r="V15" s="549"/>
      <c r="W15" s="549"/>
      <c r="X15" s="549"/>
      <c r="Y15" s="549"/>
      <c r="Z15" s="549"/>
      <c r="AA15" s="549"/>
      <c r="AB15" s="549"/>
    </row>
    <row r="16" spans="1:28" ht="13.15" customHeight="1" x14ac:dyDescent="0.2">
      <c r="A16" s="554"/>
      <c r="B16" s="555"/>
      <c r="C16" s="555"/>
      <c r="D16" s="555"/>
      <c r="E16" s="555"/>
      <c r="F16" s="555"/>
      <c r="G16" s="555"/>
      <c r="H16" s="555"/>
      <c r="I16" s="555"/>
      <c r="J16" s="555"/>
      <c r="K16" s="555"/>
      <c r="L16" s="555"/>
      <c r="M16" s="555"/>
      <c r="N16" s="555"/>
      <c r="O16" s="555"/>
      <c r="P16" s="555"/>
      <c r="Q16" s="555"/>
      <c r="R16" s="555"/>
      <c r="S16" s="555"/>
      <c r="T16" s="555"/>
      <c r="U16" s="556"/>
      <c r="V16" s="549"/>
      <c r="W16" s="549"/>
      <c r="X16" s="549"/>
      <c r="Y16" s="549"/>
      <c r="Z16" s="549"/>
      <c r="AA16" s="549"/>
      <c r="AB16" s="549"/>
    </row>
    <row r="17" spans="1:28" ht="13.15" customHeight="1" x14ac:dyDescent="0.2">
      <c r="A17" s="554"/>
      <c r="B17" s="555"/>
      <c r="C17" s="555"/>
      <c r="D17" s="555"/>
      <c r="E17" s="555"/>
      <c r="F17" s="555"/>
      <c r="G17" s="555"/>
      <c r="H17" s="555"/>
      <c r="I17" s="555"/>
      <c r="J17" s="555"/>
      <c r="K17" s="555"/>
      <c r="L17" s="555"/>
      <c r="M17" s="555"/>
      <c r="N17" s="555"/>
      <c r="O17" s="555"/>
      <c r="P17" s="555"/>
      <c r="Q17" s="555"/>
      <c r="R17" s="555"/>
      <c r="S17" s="555"/>
      <c r="T17" s="555"/>
      <c r="U17" s="556"/>
      <c r="V17" s="549"/>
      <c r="W17" s="549"/>
      <c r="X17" s="549"/>
      <c r="Y17" s="549"/>
      <c r="Z17" s="549"/>
      <c r="AA17" s="549"/>
      <c r="AB17" s="549"/>
    </row>
    <row r="18" spans="1:28" ht="13.15" customHeight="1" x14ac:dyDescent="0.2">
      <c r="A18" s="554"/>
      <c r="B18" s="555"/>
      <c r="C18" s="555"/>
      <c r="D18" s="555"/>
      <c r="E18" s="555"/>
      <c r="F18" s="555"/>
      <c r="G18" s="555"/>
      <c r="H18" s="555"/>
      <c r="I18" s="555"/>
      <c r="J18" s="555"/>
      <c r="K18" s="555"/>
      <c r="L18" s="555"/>
      <c r="M18" s="555"/>
      <c r="N18" s="555"/>
      <c r="O18" s="555"/>
      <c r="P18" s="555"/>
      <c r="Q18" s="555"/>
      <c r="R18" s="555"/>
      <c r="S18" s="555"/>
      <c r="T18" s="555"/>
      <c r="U18" s="556"/>
      <c r="V18" s="549"/>
      <c r="W18" s="549"/>
      <c r="X18" s="549"/>
      <c r="Y18" s="549"/>
      <c r="Z18" s="549"/>
      <c r="AA18" s="549"/>
      <c r="AB18" s="549"/>
    </row>
    <row r="19" spans="1:28" ht="13.15" customHeight="1" x14ac:dyDescent="0.2">
      <c r="A19" s="554"/>
      <c r="B19" s="555"/>
      <c r="C19" s="555"/>
      <c r="D19" s="555"/>
      <c r="E19" s="555"/>
      <c r="F19" s="555"/>
      <c r="G19" s="555"/>
      <c r="H19" s="555"/>
      <c r="I19" s="555"/>
      <c r="J19" s="555"/>
      <c r="K19" s="555"/>
      <c r="L19" s="555"/>
      <c r="M19" s="555"/>
      <c r="N19" s="555"/>
      <c r="O19" s="555"/>
      <c r="P19" s="555"/>
      <c r="Q19" s="555"/>
      <c r="R19" s="555"/>
      <c r="S19" s="555"/>
      <c r="T19" s="555"/>
      <c r="U19" s="556"/>
      <c r="V19" s="549"/>
      <c r="W19" s="549"/>
      <c r="X19" s="549"/>
      <c r="Y19" s="549"/>
      <c r="Z19" s="549"/>
      <c r="AA19" s="549"/>
      <c r="AB19" s="549"/>
    </row>
    <row r="20" spans="1:28" ht="13.15" customHeight="1" x14ac:dyDescent="0.2">
      <c r="A20" s="554"/>
      <c r="B20" s="555"/>
      <c r="C20" s="555"/>
      <c r="D20" s="555"/>
      <c r="E20" s="555"/>
      <c r="F20" s="555"/>
      <c r="G20" s="555"/>
      <c r="H20" s="555"/>
      <c r="I20" s="555"/>
      <c r="J20" s="555"/>
      <c r="K20" s="555"/>
      <c r="L20" s="555"/>
      <c r="M20" s="555"/>
      <c r="N20" s="555"/>
      <c r="O20" s="555"/>
      <c r="P20" s="555"/>
      <c r="Q20" s="555"/>
      <c r="R20" s="555"/>
      <c r="S20" s="555"/>
      <c r="T20" s="555"/>
      <c r="U20" s="556"/>
      <c r="V20" s="549"/>
      <c r="W20" s="549"/>
      <c r="X20" s="549"/>
      <c r="Y20" s="549"/>
      <c r="Z20" s="549"/>
      <c r="AA20" s="549"/>
      <c r="AB20" s="549"/>
    </row>
    <row r="21" spans="1:28" ht="13.15" customHeight="1" x14ac:dyDescent="0.2">
      <c r="A21" s="554"/>
      <c r="B21" s="555"/>
      <c r="C21" s="555"/>
      <c r="D21" s="555"/>
      <c r="E21" s="555"/>
      <c r="F21" s="555"/>
      <c r="G21" s="555"/>
      <c r="H21" s="555"/>
      <c r="I21" s="555"/>
      <c r="J21" s="555"/>
      <c r="K21" s="555"/>
      <c r="L21" s="555"/>
      <c r="M21" s="555"/>
      <c r="N21" s="555"/>
      <c r="O21" s="555"/>
      <c r="P21" s="555"/>
      <c r="Q21" s="555"/>
      <c r="R21" s="555"/>
      <c r="S21" s="555"/>
      <c r="T21" s="555"/>
      <c r="U21" s="556"/>
      <c r="V21" s="549"/>
      <c r="W21" s="549"/>
      <c r="X21" s="549"/>
      <c r="Y21" s="549"/>
      <c r="Z21" s="549"/>
      <c r="AA21" s="549"/>
      <c r="AB21" s="549"/>
    </row>
    <row r="22" spans="1:28" ht="13.15" customHeight="1" x14ac:dyDescent="0.2">
      <c r="A22" s="554"/>
      <c r="B22" s="555"/>
      <c r="C22" s="555"/>
      <c r="D22" s="555"/>
      <c r="E22" s="555"/>
      <c r="F22" s="555"/>
      <c r="G22" s="555"/>
      <c r="H22" s="555"/>
      <c r="I22" s="555"/>
      <c r="J22" s="555"/>
      <c r="K22" s="555"/>
      <c r="L22" s="555"/>
      <c r="M22" s="555"/>
      <c r="N22" s="555"/>
      <c r="O22" s="555"/>
      <c r="P22" s="555"/>
      <c r="Q22" s="555"/>
      <c r="R22" s="555"/>
      <c r="S22" s="555"/>
      <c r="T22" s="555"/>
      <c r="U22" s="556"/>
      <c r="V22" s="549"/>
      <c r="W22" s="549"/>
      <c r="X22" s="549"/>
      <c r="Y22" s="549"/>
      <c r="Z22" s="549"/>
      <c r="AA22" s="549"/>
      <c r="AB22" s="549"/>
    </row>
    <row r="23" spans="1:28" ht="13.15" customHeight="1" x14ac:dyDescent="0.2">
      <c r="A23" s="554"/>
      <c r="B23" s="555"/>
      <c r="C23" s="555"/>
      <c r="D23" s="555"/>
      <c r="E23" s="555"/>
      <c r="F23" s="555"/>
      <c r="G23" s="555"/>
      <c r="H23" s="555"/>
      <c r="I23" s="555"/>
      <c r="J23" s="555"/>
      <c r="K23" s="555"/>
      <c r="L23" s="555"/>
      <c r="M23" s="555"/>
      <c r="N23" s="555"/>
      <c r="O23" s="555"/>
      <c r="P23" s="555"/>
      <c r="Q23" s="555"/>
      <c r="R23" s="555"/>
      <c r="S23" s="555"/>
      <c r="T23" s="555"/>
      <c r="U23" s="556"/>
      <c r="V23" s="549"/>
      <c r="W23" s="549"/>
      <c r="X23" s="549"/>
      <c r="Y23" s="549"/>
      <c r="Z23" s="549"/>
      <c r="AA23" s="549"/>
      <c r="AB23" s="549"/>
    </row>
    <row r="24" spans="1:28" ht="13.15" customHeight="1" x14ac:dyDescent="0.2">
      <c r="A24" s="554"/>
      <c r="B24" s="555"/>
      <c r="C24" s="555"/>
      <c r="D24" s="555"/>
      <c r="E24" s="555"/>
      <c r="F24" s="555"/>
      <c r="G24" s="555"/>
      <c r="H24" s="555"/>
      <c r="I24" s="555"/>
      <c r="J24" s="555"/>
      <c r="K24" s="555"/>
      <c r="L24" s="555"/>
      <c r="M24" s="555"/>
      <c r="N24" s="555"/>
      <c r="O24" s="555"/>
      <c r="P24" s="555"/>
      <c r="Q24" s="555"/>
      <c r="R24" s="555"/>
      <c r="S24" s="555"/>
      <c r="T24" s="555"/>
      <c r="U24" s="556"/>
      <c r="V24" s="549"/>
      <c r="W24" s="549"/>
      <c r="X24" s="549"/>
      <c r="Y24" s="549"/>
      <c r="Z24" s="549"/>
      <c r="AA24" s="549"/>
      <c r="AB24" s="549"/>
    </row>
    <row r="25" spans="1:28" ht="13.15" customHeight="1" x14ac:dyDescent="0.2">
      <c r="A25" s="554"/>
      <c r="B25" s="555"/>
      <c r="C25" s="555"/>
      <c r="D25" s="555"/>
      <c r="E25" s="555"/>
      <c r="F25" s="555"/>
      <c r="G25" s="555"/>
      <c r="H25" s="555"/>
      <c r="I25" s="555"/>
      <c r="J25" s="555"/>
      <c r="K25" s="555"/>
      <c r="L25" s="555"/>
      <c r="M25" s="555"/>
      <c r="N25" s="555"/>
      <c r="O25" s="555"/>
      <c r="P25" s="555"/>
      <c r="Q25" s="555"/>
      <c r="R25" s="555"/>
      <c r="S25" s="555"/>
      <c r="T25" s="555"/>
      <c r="U25" s="556"/>
      <c r="V25" s="549"/>
      <c r="W25" s="549"/>
      <c r="X25" s="549"/>
      <c r="Y25" s="549"/>
      <c r="Z25" s="549"/>
      <c r="AA25" s="549"/>
      <c r="AB25" s="549"/>
    </row>
    <row r="26" spans="1:28" ht="13.15" customHeight="1" x14ac:dyDescent="0.2">
      <c r="A26" s="554"/>
      <c r="B26" s="555"/>
      <c r="C26" s="555"/>
      <c r="D26" s="555"/>
      <c r="E26" s="555"/>
      <c r="F26" s="555"/>
      <c r="G26" s="555"/>
      <c r="H26" s="555"/>
      <c r="I26" s="555"/>
      <c r="J26" s="555"/>
      <c r="K26" s="555"/>
      <c r="L26" s="555"/>
      <c r="M26" s="555"/>
      <c r="N26" s="555"/>
      <c r="O26" s="555"/>
      <c r="P26" s="555"/>
      <c r="Q26" s="555"/>
      <c r="R26" s="555"/>
      <c r="S26" s="555"/>
      <c r="T26" s="555"/>
      <c r="U26" s="556"/>
      <c r="V26" s="549"/>
      <c r="W26" s="549"/>
      <c r="X26" s="549"/>
      <c r="Y26" s="549"/>
      <c r="Z26" s="549"/>
      <c r="AA26" s="549"/>
      <c r="AB26" s="549"/>
    </row>
    <row r="27" spans="1:28" ht="13.15" customHeight="1" x14ac:dyDescent="0.2">
      <c r="A27" s="554"/>
      <c r="B27" s="555"/>
      <c r="C27" s="555"/>
      <c r="D27" s="555"/>
      <c r="E27" s="555"/>
      <c r="F27" s="555"/>
      <c r="G27" s="555"/>
      <c r="H27" s="555"/>
      <c r="I27" s="555"/>
      <c r="J27" s="555"/>
      <c r="K27" s="555"/>
      <c r="L27" s="555"/>
      <c r="M27" s="555"/>
      <c r="N27" s="555"/>
      <c r="O27" s="555"/>
      <c r="P27" s="555"/>
      <c r="Q27" s="555"/>
      <c r="R27" s="555"/>
      <c r="S27" s="555"/>
      <c r="T27" s="555"/>
      <c r="U27" s="556"/>
      <c r="V27" s="549"/>
      <c r="W27" s="549"/>
      <c r="X27" s="549"/>
      <c r="Y27" s="549"/>
      <c r="Z27" s="549"/>
      <c r="AA27" s="549"/>
      <c r="AB27" s="549"/>
    </row>
    <row r="28" spans="1:28" ht="13.15" customHeight="1" x14ac:dyDescent="0.2">
      <c r="A28" s="554"/>
      <c r="B28" s="555"/>
      <c r="C28" s="555"/>
      <c r="D28" s="555"/>
      <c r="E28" s="555"/>
      <c r="F28" s="555"/>
      <c r="G28" s="555"/>
      <c r="H28" s="555"/>
      <c r="I28" s="555"/>
      <c r="J28" s="555"/>
      <c r="K28" s="555"/>
      <c r="L28" s="555"/>
      <c r="M28" s="555"/>
      <c r="N28" s="555"/>
      <c r="O28" s="555"/>
      <c r="P28" s="555"/>
      <c r="Q28" s="555"/>
      <c r="R28" s="555"/>
      <c r="S28" s="555"/>
      <c r="T28" s="555"/>
      <c r="U28" s="556"/>
      <c r="V28" s="549"/>
      <c r="W28" s="549"/>
      <c r="X28" s="549"/>
      <c r="Y28" s="549"/>
      <c r="Z28" s="549"/>
      <c r="AA28" s="549"/>
      <c r="AB28" s="549"/>
    </row>
    <row r="29" spans="1:28" ht="13.15" customHeight="1" x14ac:dyDescent="0.2">
      <c r="A29" s="554"/>
      <c r="B29" s="555"/>
      <c r="C29" s="555"/>
      <c r="D29" s="555"/>
      <c r="E29" s="555"/>
      <c r="F29" s="555"/>
      <c r="G29" s="555"/>
      <c r="H29" s="555"/>
      <c r="I29" s="555"/>
      <c r="J29" s="555"/>
      <c r="K29" s="555"/>
      <c r="L29" s="555"/>
      <c r="M29" s="555"/>
      <c r="N29" s="555"/>
      <c r="O29" s="555"/>
      <c r="P29" s="555"/>
      <c r="Q29" s="555"/>
      <c r="R29" s="555"/>
      <c r="S29" s="555"/>
      <c r="T29" s="555"/>
      <c r="U29" s="556"/>
      <c r="V29" s="549"/>
      <c r="W29" s="549"/>
      <c r="X29" s="549"/>
      <c r="Y29" s="549"/>
      <c r="Z29" s="549"/>
      <c r="AA29" s="549"/>
      <c r="AB29" s="549"/>
    </row>
    <row r="30" spans="1:28" ht="13.15" customHeight="1" x14ac:dyDescent="0.2">
      <c r="A30" s="554"/>
      <c r="B30" s="555"/>
      <c r="C30" s="555"/>
      <c r="D30" s="555"/>
      <c r="E30" s="555"/>
      <c r="F30" s="555"/>
      <c r="G30" s="555"/>
      <c r="H30" s="555"/>
      <c r="I30" s="555"/>
      <c r="J30" s="555"/>
      <c r="K30" s="555"/>
      <c r="L30" s="555"/>
      <c r="M30" s="555"/>
      <c r="N30" s="555"/>
      <c r="O30" s="555"/>
      <c r="P30" s="555"/>
      <c r="Q30" s="555"/>
      <c r="R30" s="555"/>
      <c r="S30" s="555"/>
      <c r="T30" s="555"/>
      <c r="U30" s="556"/>
      <c r="V30" s="549"/>
      <c r="W30" s="549"/>
      <c r="X30" s="549"/>
      <c r="Y30" s="549"/>
      <c r="Z30" s="549"/>
      <c r="AA30" s="549"/>
      <c r="AB30" s="549"/>
    </row>
    <row r="31" spans="1:28" ht="13.15" customHeight="1" x14ac:dyDescent="0.2">
      <c r="A31" s="554"/>
      <c r="B31" s="555"/>
      <c r="C31" s="555"/>
      <c r="D31" s="555"/>
      <c r="E31" s="555"/>
      <c r="F31" s="555"/>
      <c r="G31" s="555"/>
      <c r="H31" s="555"/>
      <c r="I31" s="555"/>
      <c r="J31" s="555"/>
      <c r="K31" s="555"/>
      <c r="L31" s="555"/>
      <c r="M31" s="555"/>
      <c r="N31" s="555"/>
      <c r="O31" s="555"/>
      <c r="P31" s="555"/>
      <c r="Q31" s="555"/>
      <c r="R31" s="555"/>
      <c r="S31" s="555"/>
      <c r="T31" s="555"/>
      <c r="U31" s="556"/>
      <c r="V31" s="549"/>
      <c r="W31" s="549"/>
      <c r="X31" s="549"/>
      <c r="Y31" s="549"/>
      <c r="Z31" s="549"/>
      <c r="AA31" s="549"/>
      <c r="AB31" s="549"/>
    </row>
    <row r="32" spans="1:28" ht="13.15" customHeight="1" x14ac:dyDescent="0.2">
      <c r="A32" s="554"/>
      <c r="B32" s="555"/>
      <c r="C32" s="555"/>
      <c r="D32" s="555"/>
      <c r="E32" s="555"/>
      <c r="F32" s="555"/>
      <c r="G32" s="555"/>
      <c r="H32" s="555"/>
      <c r="I32" s="555"/>
      <c r="J32" s="555"/>
      <c r="K32" s="555"/>
      <c r="L32" s="555"/>
      <c r="M32" s="555"/>
      <c r="N32" s="555"/>
      <c r="O32" s="555"/>
      <c r="P32" s="555"/>
      <c r="Q32" s="555"/>
      <c r="R32" s="555"/>
      <c r="S32" s="555"/>
      <c r="T32" s="555"/>
      <c r="U32" s="556"/>
      <c r="V32" s="549"/>
      <c r="W32" s="549"/>
      <c r="X32" s="549"/>
      <c r="Y32" s="549"/>
      <c r="Z32" s="549"/>
      <c r="AA32" s="549"/>
      <c r="AB32" s="549"/>
    </row>
    <row r="33" spans="1:28" ht="13.15" customHeight="1" x14ac:dyDescent="0.2">
      <c r="A33" s="554"/>
      <c r="B33" s="555"/>
      <c r="C33" s="555"/>
      <c r="D33" s="555"/>
      <c r="E33" s="555"/>
      <c r="F33" s="555"/>
      <c r="G33" s="555"/>
      <c r="H33" s="555"/>
      <c r="I33" s="555"/>
      <c r="J33" s="555"/>
      <c r="K33" s="555"/>
      <c r="L33" s="555"/>
      <c r="M33" s="555"/>
      <c r="N33" s="555"/>
      <c r="O33" s="555"/>
      <c r="P33" s="555"/>
      <c r="Q33" s="555"/>
      <c r="R33" s="555"/>
      <c r="S33" s="555"/>
      <c r="T33" s="555"/>
      <c r="U33" s="556"/>
      <c r="V33" s="549"/>
      <c r="W33" s="549"/>
      <c r="X33" s="549"/>
      <c r="Y33" s="549"/>
      <c r="Z33" s="549"/>
      <c r="AA33" s="549"/>
      <c r="AB33" s="549"/>
    </row>
    <row r="34" spans="1:28" ht="13.15" customHeight="1" x14ac:dyDescent="0.2">
      <c r="A34" s="554"/>
      <c r="B34" s="555"/>
      <c r="C34" s="555"/>
      <c r="D34" s="555"/>
      <c r="E34" s="555"/>
      <c r="F34" s="555"/>
      <c r="G34" s="555"/>
      <c r="H34" s="555"/>
      <c r="I34" s="555"/>
      <c r="J34" s="555"/>
      <c r="K34" s="555"/>
      <c r="L34" s="555"/>
      <c r="M34" s="555"/>
      <c r="N34" s="555"/>
      <c r="O34" s="555"/>
      <c r="P34" s="555"/>
      <c r="Q34" s="555"/>
      <c r="R34" s="555"/>
      <c r="S34" s="555"/>
      <c r="T34" s="555"/>
      <c r="U34" s="556"/>
      <c r="V34" s="549"/>
      <c r="W34" s="549"/>
      <c r="X34" s="549"/>
      <c r="Y34" s="549"/>
      <c r="Z34" s="549"/>
      <c r="AA34" s="549"/>
      <c r="AB34" s="549"/>
    </row>
    <row r="35" spans="1:28" ht="13.15" customHeight="1" x14ac:dyDescent="0.2">
      <c r="A35" s="554"/>
      <c r="B35" s="555"/>
      <c r="C35" s="555"/>
      <c r="D35" s="555"/>
      <c r="E35" s="555"/>
      <c r="F35" s="555"/>
      <c r="G35" s="555"/>
      <c r="H35" s="555"/>
      <c r="I35" s="555"/>
      <c r="J35" s="555"/>
      <c r="K35" s="555"/>
      <c r="L35" s="555"/>
      <c r="M35" s="555"/>
      <c r="N35" s="555"/>
      <c r="O35" s="555"/>
      <c r="P35" s="555"/>
      <c r="Q35" s="555"/>
      <c r="R35" s="555"/>
      <c r="S35" s="555"/>
      <c r="T35" s="555"/>
      <c r="U35" s="556"/>
      <c r="V35" s="549"/>
      <c r="W35" s="549"/>
      <c r="X35" s="549"/>
      <c r="Y35" s="549"/>
      <c r="Z35" s="549"/>
      <c r="AA35" s="549"/>
      <c r="AB35" s="549"/>
    </row>
    <row r="36" spans="1:28" ht="13.15" customHeight="1" x14ac:dyDescent="0.2">
      <c r="A36" s="554"/>
      <c r="B36" s="555"/>
      <c r="C36" s="555"/>
      <c r="D36" s="555"/>
      <c r="E36" s="555"/>
      <c r="F36" s="555"/>
      <c r="G36" s="555"/>
      <c r="H36" s="555"/>
      <c r="I36" s="555"/>
      <c r="J36" s="555"/>
      <c r="K36" s="555"/>
      <c r="L36" s="555"/>
      <c r="M36" s="555"/>
      <c r="N36" s="555"/>
      <c r="O36" s="555"/>
      <c r="P36" s="555"/>
      <c r="Q36" s="555"/>
      <c r="R36" s="555"/>
      <c r="S36" s="555"/>
      <c r="T36" s="555"/>
      <c r="U36" s="556"/>
      <c r="V36" s="549"/>
      <c r="W36" s="549"/>
      <c r="X36" s="549"/>
      <c r="Y36" s="549"/>
      <c r="Z36" s="549"/>
      <c r="AA36" s="549"/>
      <c r="AB36" s="549"/>
    </row>
    <row r="37" spans="1:28" ht="13.15" customHeight="1" x14ac:dyDescent="0.2">
      <c r="A37" s="554"/>
      <c r="B37" s="555"/>
      <c r="C37" s="555"/>
      <c r="D37" s="555"/>
      <c r="E37" s="555"/>
      <c r="F37" s="555"/>
      <c r="G37" s="555"/>
      <c r="H37" s="555"/>
      <c r="I37" s="555"/>
      <c r="J37" s="555"/>
      <c r="K37" s="555"/>
      <c r="L37" s="555"/>
      <c r="M37" s="555"/>
      <c r="N37" s="555"/>
      <c r="O37" s="555"/>
      <c r="P37" s="555"/>
      <c r="Q37" s="555"/>
      <c r="R37" s="555"/>
      <c r="S37" s="555"/>
      <c r="T37" s="555"/>
      <c r="U37" s="556"/>
      <c r="V37" s="549"/>
      <c r="W37" s="549"/>
      <c r="X37" s="549"/>
      <c r="Y37" s="549"/>
      <c r="Z37" s="549"/>
      <c r="AA37" s="549"/>
      <c r="AB37" s="549"/>
    </row>
    <row r="38" spans="1:28" ht="13.15" customHeight="1" x14ac:dyDescent="0.2">
      <c r="A38" s="554"/>
      <c r="B38" s="555"/>
      <c r="C38" s="555"/>
      <c r="D38" s="555"/>
      <c r="E38" s="555"/>
      <c r="F38" s="555"/>
      <c r="G38" s="555"/>
      <c r="H38" s="555"/>
      <c r="I38" s="555"/>
      <c r="J38" s="555"/>
      <c r="K38" s="555"/>
      <c r="L38" s="555"/>
      <c r="M38" s="555"/>
      <c r="N38" s="555"/>
      <c r="O38" s="555"/>
      <c r="P38" s="555"/>
      <c r="Q38" s="555"/>
      <c r="R38" s="555"/>
      <c r="S38" s="555"/>
      <c r="T38" s="555"/>
      <c r="U38" s="556"/>
      <c r="V38" s="549"/>
      <c r="W38" s="549"/>
      <c r="X38" s="549"/>
      <c r="Y38" s="549"/>
      <c r="Z38" s="549"/>
      <c r="AA38" s="549"/>
      <c r="AB38" s="549"/>
    </row>
    <row r="39" spans="1:28" ht="13.15" customHeight="1" x14ac:dyDescent="0.2">
      <c r="A39" s="554"/>
      <c r="B39" s="555"/>
      <c r="C39" s="555"/>
      <c r="D39" s="555"/>
      <c r="E39" s="555"/>
      <c r="F39" s="555"/>
      <c r="G39" s="555"/>
      <c r="H39" s="555"/>
      <c r="I39" s="555"/>
      <c r="J39" s="555"/>
      <c r="K39" s="555"/>
      <c r="L39" s="555"/>
      <c r="M39" s="555"/>
      <c r="N39" s="555"/>
      <c r="O39" s="555"/>
      <c r="P39" s="555"/>
      <c r="Q39" s="555"/>
      <c r="R39" s="555"/>
      <c r="S39" s="555"/>
      <c r="T39" s="555"/>
      <c r="U39" s="556"/>
      <c r="V39" s="549"/>
      <c r="W39" s="549"/>
      <c r="X39" s="549"/>
      <c r="Y39" s="549"/>
      <c r="Z39" s="549"/>
      <c r="AA39" s="549"/>
      <c r="AB39" s="549"/>
    </row>
    <row r="40" spans="1:28" ht="13.15" customHeight="1" x14ac:dyDescent="0.2">
      <c r="A40" s="554"/>
      <c r="B40" s="555"/>
      <c r="C40" s="555"/>
      <c r="D40" s="555"/>
      <c r="E40" s="555"/>
      <c r="F40" s="555"/>
      <c r="G40" s="555"/>
      <c r="H40" s="555"/>
      <c r="I40" s="555"/>
      <c r="J40" s="555"/>
      <c r="K40" s="555"/>
      <c r="L40" s="555"/>
      <c r="M40" s="555"/>
      <c r="N40" s="555"/>
      <c r="O40" s="555"/>
      <c r="P40" s="555"/>
      <c r="Q40" s="555"/>
      <c r="R40" s="555"/>
      <c r="S40" s="555"/>
      <c r="T40" s="555"/>
      <c r="U40" s="556"/>
      <c r="V40" s="549"/>
      <c r="W40" s="549"/>
      <c r="X40" s="549"/>
      <c r="Y40" s="549"/>
      <c r="Z40" s="549"/>
      <c r="AA40" s="549"/>
      <c r="AB40" s="549"/>
    </row>
    <row r="41" spans="1:28" ht="13.15" customHeight="1" x14ac:dyDescent="0.2">
      <c r="A41" s="554"/>
      <c r="B41" s="555"/>
      <c r="C41" s="555"/>
      <c r="D41" s="555"/>
      <c r="E41" s="555"/>
      <c r="F41" s="555"/>
      <c r="G41" s="555"/>
      <c r="H41" s="555"/>
      <c r="I41" s="555"/>
      <c r="J41" s="555"/>
      <c r="K41" s="555"/>
      <c r="L41" s="555"/>
      <c r="M41" s="555"/>
      <c r="N41" s="555"/>
      <c r="O41" s="555"/>
      <c r="P41" s="555"/>
      <c r="Q41" s="555"/>
      <c r="R41" s="555"/>
      <c r="S41" s="555"/>
      <c r="T41" s="555"/>
      <c r="U41" s="556"/>
      <c r="V41" s="549"/>
      <c r="W41" s="549"/>
      <c r="X41" s="549"/>
      <c r="Y41" s="549"/>
      <c r="Z41" s="549"/>
      <c r="AA41" s="549"/>
      <c r="AB41" s="549"/>
    </row>
    <row r="42" spans="1:28" ht="13.15" customHeight="1" x14ac:dyDescent="0.2">
      <c r="A42" s="554"/>
      <c r="B42" s="555"/>
      <c r="C42" s="555"/>
      <c r="D42" s="555"/>
      <c r="E42" s="555"/>
      <c r="F42" s="555"/>
      <c r="G42" s="555"/>
      <c r="H42" s="555"/>
      <c r="I42" s="555"/>
      <c r="J42" s="555"/>
      <c r="K42" s="555"/>
      <c r="L42" s="555"/>
      <c r="M42" s="555"/>
      <c r="N42" s="555"/>
      <c r="O42" s="555"/>
      <c r="P42" s="555"/>
      <c r="Q42" s="555"/>
      <c r="R42" s="555"/>
      <c r="S42" s="555"/>
      <c r="T42" s="555"/>
      <c r="U42" s="556"/>
      <c r="V42" s="549"/>
      <c r="W42" s="549"/>
      <c r="X42" s="549"/>
      <c r="Y42" s="549"/>
      <c r="Z42" s="549"/>
      <c r="AA42" s="549"/>
      <c r="AB42" s="549"/>
    </row>
    <row r="43" spans="1:28" ht="13.15" customHeight="1" x14ac:dyDescent="0.2">
      <c r="A43" s="554"/>
      <c r="B43" s="555"/>
      <c r="C43" s="555"/>
      <c r="D43" s="555"/>
      <c r="E43" s="555"/>
      <c r="F43" s="555"/>
      <c r="G43" s="555"/>
      <c r="H43" s="555"/>
      <c r="I43" s="555"/>
      <c r="J43" s="555"/>
      <c r="K43" s="555"/>
      <c r="L43" s="555"/>
      <c r="M43" s="555"/>
      <c r="N43" s="555"/>
      <c r="O43" s="555"/>
      <c r="P43" s="555"/>
      <c r="Q43" s="555"/>
      <c r="R43" s="555"/>
      <c r="S43" s="555"/>
      <c r="T43" s="555"/>
      <c r="U43" s="556"/>
      <c r="V43" s="549"/>
      <c r="W43" s="549"/>
      <c r="X43" s="549"/>
      <c r="Y43" s="549"/>
      <c r="Z43" s="549"/>
      <c r="AA43" s="549"/>
      <c r="AB43" s="549"/>
    </row>
    <row r="44" spans="1:28" ht="13.15" customHeight="1" x14ac:dyDescent="0.2">
      <c r="A44" s="554"/>
      <c r="B44" s="555"/>
      <c r="C44" s="555"/>
      <c r="D44" s="555"/>
      <c r="E44" s="555"/>
      <c r="F44" s="555"/>
      <c r="G44" s="555"/>
      <c r="H44" s="555"/>
      <c r="I44" s="555"/>
      <c r="J44" s="555"/>
      <c r="K44" s="555"/>
      <c r="L44" s="555"/>
      <c r="M44" s="555"/>
      <c r="N44" s="555"/>
      <c r="O44" s="555"/>
      <c r="P44" s="555"/>
      <c r="Q44" s="555"/>
      <c r="R44" s="555"/>
      <c r="S44" s="555"/>
      <c r="T44" s="555"/>
      <c r="U44" s="556"/>
      <c r="V44" s="549"/>
      <c r="W44" s="549"/>
      <c r="X44" s="549"/>
      <c r="Y44" s="549"/>
      <c r="Z44" s="549"/>
      <c r="AA44" s="549"/>
      <c r="AB44" s="549"/>
    </row>
    <row r="45" spans="1:28" ht="13.15" customHeight="1" x14ac:dyDescent="0.2">
      <c r="A45" s="554"/>
      <c r="B45" s="555"/>
      <c r="C45" s="555"/>
      <c r="D45" s="555"/>
      <c r="E45" s="555"/>
      <c r="F45" s="555"/>
      <c r="G45" s="555"/>
      <c r="H45" s="555"/>
      <c r="I45" s="555"/>
      <c r="J45" s="555"/>
      <c r="K45" s="555"/>
      <c r="L45" s="555"/>
      <c r="M45" s="555"/>
      <c r="N45" s="555"/>
      <c r="O45" s="555"/>
      <c r="P45" s="555"/>
      <c r="Q45" s="555"/>
      <c r="R45" s="555"/>
      <c r="S45" s="555"/>
      <c r="T45" s="555"/>
      <c r="U45" s="556"/>
      <c r="V45" s="549"/>
      <c r="W45" s="549"/>
      <c r="X45" s="549"/>
      <c r="Y45" s="549"/>
      <c r="Z45" s="549"/>
      <c r="AA45" s="549"/>
      <c r="AB45" s="549"/>
    </row>
    <row r="46" spans="1:28" ht="13.15" customHeight="1" x14ac:dyDescent="0.2">
      <c r="A46" s="554"/>
      <c r="B46" s="555"/>
      <c r="C46" s="555"/>
      <c r="D46" s="555"/>
      <c r="E46" s="555"/>
      <c r="F46" s="555"/>
      <c r="G46" s="555"/>
      <c r="H46" s="555"/>
      <c r="I46" s="555"/>
      <c r="J46" s="555"/>
      <c r="K46" s="555"/>
      <c r="L46" s="555"/>
      <c r="M46" s="555"/>
      <c r="N46" s="555"/>
      <c r="O46" s="555"/>
      <c r="P46" s="555"/>
      <c r="Q46" s="555"/>
      <c r="R46" s="555"/>
      <c r="S46" s="555"/>
      <c r="T46" s="555"/>
      <c r="U46" s="556"/>
      <c r="V46" s="549"/>
      <c r="W46" s="549"/>
      <c r="X46" s="549"/>
      <c r="Y46" s="549"/>
      <c r="Z46" s="549"/>
      <c r="AA46" s="549"/>
      <c r="AB46" s="549"/>
    </row>
    <row r="47" spans="1:28" ht="13.15" customHeight="1" x14ac:dyDescent="0.2">
      <c r="A47" s="554"/>
      <c r="B47" s="555"/>
      <c r="C47" s="555"/>
      <c r="D47" s="555"/>
      <c r="E47" s="555"/>
      <c r="F47" s="555"/>
      <c r="G47" s="555"/>
      <c r="H47" s="555"/>
      <c r="I47" s="555"/>
      <c r="J47" s="555"/>
      <c r="K47" s="555"/>
      <c r="L47" s="555"/>
      <c r="M47" s="555"/>
      <c r="N47" s="555"/>
      <c r="O47" s="555"/>
      <c r="P47" s="555"/>
      <c r="Q47" s="555"/>
      <c r="R47" s="555"/>
      <c r="S47" s="555"/>
      <c r="T47" s="555"/>
      <c r="U47" s="556"/>
      <c r="V47" s="549"/>
      <c r="W47" s="549"/>
      <c r="X47" s="549"/>
      <c r="Y47" s="549"/>
      <c r="Z47" s="549"/>
      <c r="AA47" s="549"/>
      <c r="AB47" s="549"/>
    </row>
    <row r="48" spans="1:28" x14ac:dyDescent="0.2">
      <c r="A48" s="554"/>
      <c r="B48" s="555"/>
      <c r="C48" s="555"/>
      <c r="D48" s="555"/>
      <c r="E48" s="555"/>
      <c r="F48" s="555"/>
      <c r="G48" s="555"/>
      <c r="H48" s="555"/>
      <c r="I48" s="555"/>
      <c r="J48" s="555"/>
      <c r="K48" s="555"/>
      <c r="L48" s="555"/>
      <c r="M48" s="555"/>
      <c r="N48" s="555"/>
      <c r="O48" s="555"/>
      <c r="P48" s="555"/>
      <c r="Q48" s="555"/>
      <c r="R48" s="555"/>
      <c r="S48" s="555"/>
      <c r="T48" s="555"/>
      <c r="U48" s="556"/>
      <c r="V48" s="549"/>
      <c r="W48" s="549"/>
      <c r="X48" s="549"/>
      <c r="Y48" s="549"/>
      <c r="Z48" s="549"/>
      <c r="AA48" s="549"/>
      <c r="AB48" s="549"/>
    </row>
    <row r="49" spans="1:28" x14ac:dyDescent="0.2">
      <c r="A49" s="554"/>
      <c r="B49" s="555"/>
      <c r="C49" s="555"/>
      <c r="D49" s="555"/>
      <c r="E49" s="555"/>
      <c r="F49" s="555"/>
      <c r="G49" s="555"/>
      <c r="H49" s="555"/>
      <c r="I49" s="555"/>
      <c r="J49" s="555"/>
      <c r="K49" s="555"/>
      <c r="L49" s="555"/>
      <c r="M49" s="555"/>
      <c r="N49" s="555"/>
      <c r="O49" s="555"/>
      <c r="P49" s="555"/>
      <c r="Q49" s="555"/>
      <c r="R49" s="555"/>
      <c r="S49" s="555"/>
      <c r="T49" s="555"/>
      <c r="U49" s="556"/>
      <c r="V49" s="549"/>
      <c r="W49" s="549"/>
      <c r="X49" s="549"/>
      <c r="Y49" s="549"/>
      <c r="Z49" s="549"/>
      <c r="AA49" s="549"/>
      <c r="AB49" s="549"/>
    </row>
    <row r="50" spans="1:28" x14ac:dyDescent="0.2">
      <c r="A50" s="554"/>
      <c r="B50" s="555"/>
      <c r="C50" s="555"/>
      <c r="D50" s="555"/>
      <c r="E50" s="555"/>
      <c r="F50" s="555"/>
      <c r="G50" s="555"/>
      <c r="H50" s="555"/>
      <c r="I50" s="555"/>
      <c r="J50" s="555"/>
      <c r="K50" s="555"/>
      <c r="L50" s="555"/>
      <c r="M50" s="555"/>
      <c r="N50" s="555"/>
      <c r="O50" s="555"/>
      <c r="P50" s="555"/>
      <c r="Q50" s="555"/>
      <c r="R50" s="555"/>
      <c r="S50" s="555"/>
      <c r="T50" s="555"/>
      <c r="U50" s="556"/>
      <c r="V50" s="549"/>
      <c r="W50" s="549"/>
      <c r="X50" s="549"/>
      <c r="Y50" s="549"/>
      <c r="Z50" s="549"/>
      <c r="AA50" s="549"/>
      <c r="AB50" s="549"/>
    </row>
    <row r="51" spans="1:28" x14ac:dyDescent="0.2">
      <c r="A51" s="554"/>
      <c r="B51" s="555"/>
      <c r="C51" s="555"/>
      <c r="D51" s="555"/>
      <c r="E51" s="555"/>
      <c r="F51" s="555"/>
      <c r="G51" s="555"/>
      <c r="H51" s="555"/>
      <c r="I51" s="555"/>
      <c r="J51" s="555"/>
      <c r="K51" s="555"/>
      <c r="L51" s="555"/>
      <c r="M51" s="555"/>
      <c r="N51" s="555"/>
      <c r="O51" s="555"/>
      <c r="P51" s="555"/>
      <c r="Q51" s="555"/>
      <c r="R51" s="555"/>
      <c r="S51" s="555"/>
      <c r="T51" s="555"/>
      <c r="U51" s="556"/>
      <c r="V51" s="549"/>
      <c r="W51" s="549"/>
      <c r="X51" s="549"/>
      <c r="Y51" s="549"/>
      <c r="Z51" s="549"/>
      <c r="AA51" s="549"/>
      <c r="AB51" s="549"/>
    </row>
    <row r="52" spans="1:28" x14ac:dyDescent="0.2">
      <c r="A52" s="554"/>
      <c r="B52" s="555"/>
      <c r="C52" s="555"/>
      <c r="D52" s="555"/>
      <c r="E52" s="555"/>
      <c r="F52" s="555"/>
      <c r="G52" s="555"/>
      <c r="H52" s="555"/>
      <c r="I52" s="555"/>
      <c r="J52" s="555"/>
      <c r="K52" s="555"/>
      <c r="L52" s="555"/>
      <c r="M52" s="555"/>
      <c r="N52" s="555"/>
      <c r="O52" s="555"/>
      <c r="P52" s="555"/>
      <c r="Q52" s="555"/>
      <c r="R52" s="555"/>
      <c r="S52" s="555"/>
      <c r="T52" s="555"/>
      <c r="U52" s="556"/>
      <c r="V52" s="549"/>
      <c r="W52" s="549"/>
      <c r="X52" s="549"/>
      <c r="Y52" s="549"/>
      <c r="Z52" s="549"/>
      <c r="AA52" s="549"/>
      <c r="AB52" s="549"/>
    </row>
    <row r="53" spans="1:28" x14ac:dyDescent="0.2">
      <c r="A53" s="554"/>
      <c r="B53" s="555"/>
      <c r="C53" s="555"/>
      <c r="D53" s="555"/>
      <c r="E53" s="555"/>
      <c r="F53" s="555"/>
      <c r="G53" s="555"/>
      <c r="H53" s="555"/>
      <c r="I53" s="555"/>
      <c r="J53" s="555"/>
      <c r="K53" s="555"/>
      <c r="L53" s="555"/>
      <c r="M53" s="555"/>
      <c r="N53" s="555"/>
      <c r="O53" s="555"/>
      <c r="P53" s="555"/>
      <c r="Q53" s="555"/>
      <c r="R53" s="555"/>
      <c r="S53" s="555"/>
      <c r="T53" s="555"/>
      <c r="U53" s="560"/>
      <c r="V53" s="549"/>
      <c r="W53" s="549"/>
      <c r="X53" s="549"/>
      <c r="Y53" s="549"/>
      <c r="Z53" s="549"/>
      <c r="AA53" s="549"/>
      <c r="AB53" s="549"/>
    </row>
    <row r="54" spans="1:28" x14ac:dyDescent="0.2">
      <c r="A54" s="554"/>
      <c r="B54" s="555"/>
      <c r="C54" s="555"/>
      <c r="D54" s="555"/>
      <c r="E54" s="555"/>
      <c r="F54" s="555"/>
      <c r="G54" s="555"/>
      <c r="H54" s="555"/>
      <c r="I54" s="555"/>
      <c r="J54" s="555"/>
      <c r="K54" s="555"/>
      <c r="L54" s="555"/>
      <c r="M54" s="555"/>
      <c r="N54" s="555"/>
      <c r="O54" s="555"/>
      <c r="P54" s="555"/>
      <c r="Q54" s="555"/>
      <c r="R54" s="555"/>
      <c r="S54" s="555"/>
      <c r="T54" s="555"/>
      <c r="U54" s="556"/>
      <c r="V54" s="549"/>
      <c r="W54" s="549"/>
      <c r="X54" s="549"/>
      <c r="Y54" s="549"/>
      <c r="Z54" s="549"/>
      <c r="AA54" s="549"/>
      <c r="AB54" s="549"/>
    </row>
    <row r="55" spans="1:28" x14ac:dyDescent="0.2">
      <c r="A55" s="554"/>
      <c r="B55" s="555"/>
      <c r="C55" s="555"/>
      <c r="D55" s="555"/>
      <c r="E55" s="555"/>
      <c r="F55" s="555"/>
      <c r="G55" s="555"/>
      <c r="H55" s="555"/>
      <c r="I55" s="555"/>
      <c r="J55" s="555"/>
      <c r="K55" s="555"/>
      <c r="L55" s="555"/>
      <c r="M55" s="555"/>
      <c r="N55" s="555"/>
      <c r="O55" s="555"/>
      <c r="P55" s="555"/>
      <c r="Q55" s="555"/>
      <c r="R55" s="555"/>
      <c r="S55" s="555"/>
      <c r="T55" s="555"/>
      <c r="U55" s="556"/>
      <c r="V55" s="549"/>
      <c r="W55" s="549"/>
      <c r="X55" s="549"/>
      <c r="Y55" s="549"/>
      <c r="Z55" s="549"/>
      <c r="AA55" s="549"/>
      <c r="AB55" s="549"/>
    </row>
    <row r="56" spans="1:28" x14ac:dyDescent="0.2">
      <c r="A56" s="554"/>
      <c r="B56" s="555"/>
      <c r="C56" s="555"/>
      <c r="D56" s="555"/>
      <c r="E56" s="555"/>
      <c r="F56" s="555"/>
      <c r="G56" s="555"/>
      <c r="H56" s="555"/>
      <c r="I56" s="555"/>
      <c r="J56" s="555"/>
      <c r="K56" s="555"/>
      <c r="L56" s="555"/>
      <c r="M56" s="555"/>
      <c r="N56" s="555"/>
      <c r="O56" s="555"/>
      <c r="P56" s="555"/>
      <c r="Q56" s="555"/>
      <c r="R56" s="555"/>
      <c r="S56" s="555"/>
      <c r="T56" s="555"/>
      <c r="U56" s="556"/>
      <c r="V56" s="549"/>
      <c r="W56" s="549"/>
      <c r="X56" s="549"/>
      <c r="Y56" s="549"/>
      <c r="Z56" s="549"/>
      <c r="AA56" s="549"/>
      <c r="AB56" s="549"/>
    </row>
    <row r="57" spans="1:28" x14ac:dyDescent="0.2">
      <c r="A57" s="554"/>
      <c r="B57" s="555"/>
      <c r="C57" s="555"/>
      <c r="D57" s="555"/>
      <c r="E57" s="555"/>
      <c r="F57" s="555"/>
      <c r="G57" s="555"/>
      <c r="H57" s="555"/>
      <c r="I57" s="555"/>
      <c r="J57" s="555"/>
      <c r="K57" s="555"/>
      <c r="L57" s="555"/>
      <c r="M57" s="555"/>
      <c r="N57" s="555"/>
      <c r="O57" s="555"/>
      <c r="P57" s="555"/>
      <c r="Q57" s="555"/>
      <c r="R57" s="555"/>
      <c r="S57" s="555"/>
      <c r="T57" s="555"/>
      <c r="U57" s="556"/>
      <c r="V57" s="549"/>
      <c r="W57" s="549"/>
      <c r="X57" s="549"/>
      <c r="Y57" s="549"/>
      <c r="Z57" s="549"/>
      <c r="AA57" s="549"/>
      <c r="AB57" s="549"/>
    </row>
    <row r="58" spans="1:28" x14ac:dyDescent="0.2">
      <c r="A58" s="554"/>
      <c r="B58" s="555"/>
      <c r="C58" s="555"/>
      <c r="D58" s="555"/>
      <c r="E58" s="555"/>
      <c r="F58" s="555"/>
      <c r="G58" s="555"/>
      <c r="H58" s="555"/>
      <c r="I58" s="555"/>
      <c r="J58" s="555"/>
      <c r="K58" s="555"/>
      <c r="L58" s="555"/>
      <c r="M58" s="555"/>
      <c r="N58" s="555"/>
      <c r="O58" s="555"/>
      <c r="P58" s="555"/>
      <c r="Q58" s="555"/>
      <c r="R58" s="555"/>
      <c r="S58" s="555"/>
      <c r="T58" s="555"/>
      <c r="U58" s="556"/>
      <c r="V58" s="549"/>
      <c r="W58" s="549"/>
      <c r="X58" s="549"/>
      <c r="Y58" s="549"/>
      <c r="Z58" s="549"/>
      <c r="AA58" s="549"/>
      <c r="AB58" s="549"/>
    </row>
    <row r="59" spans="1:28" x14ac:dyDescent="0.2">
      <c r="A59" s="554"/>
      <c r="B59" s="555"/>
      <c r="C59" s="555"/>
      <c r="D59" s="555"/>
      <c r="E59" s="555"/>
      <c r="F59" s="555"/>
      <c r="G59" s="555"/>
      <c r="H59" s="555"/>
      <c r="I59" s="555"/>
      <c r="J59" s="555"/>
      <c r="K59" s="555"/>
      <c r="L59" s="555"/>
      <c r="M59" s="555"/>
      <c r="N59" s="555"/>
      <c r="O59" s="555"/>
      <c r="P59" s="555"/>
      <c r="Q59" s="555"/>
      <c r="R59" s="555"/>
      <c r="S59" s="555"/>
      <c r="T59" s="555"/>
      <c r="U59" s="556"/>
      <c r="V59" s="549"/>
      <c r="W59" s="549"/>
      <c r="X59" s="549"/>
      <c r="Y59" s="549"/>
      <c r="Z59" s="549"/>
      <c r="AA59" s="549"/>
      <c r="AB59" s="549"/>
    </row>
    <row r="60" spans="1:28" x14ac:dyDescent="0.2">
      <c r="A60" s="554"/>
      <c r="B60" s="555"/>
      <c r="C60" s="555"/>
      <c r="D60" s="555"/>
      <c r="E60" s="555"/>
      <c r="F60" s="555"/>
      <c r="G60" s="555"/>
      <c r="H60" s="555"/>
      <c r="I60" s="555"/>
      <c r="J60" s="555"/>
      <c r="K60" s="555"/>
      <c r="L60" s="555"/>
      <c r="M60" s="555"/>
      <c r="N60" s="555"/>
      <c r="O60" s="555"/>
      <c r="P60" s="555"/>
      <c r="Q60" s="555"/>
      <c r="R60" s="555"/>
      <c r="S60" s="555"/>
      <c r="T60" s="555"/>
      <c r="U60" s="556"/>
      <c r="V60" s="549"/>
      <c r="W60" s="549"/>
      <c r="X60" s="549"/>
      <c r="Y60" s="549"/>
      <c r="Z60" s="549"/>
      <c r="AA60" s="549"/>
      <c r="AB60" s="549"/>
    </row>
    <row r="61" spans="1:28" x14ac:dyDescent="0.2">
      <c r="A61" s="554"/>
      <c r="B61" s="555"/>
      <c r="C61" s="555"/>
      <c r="D61" s="555"/>
      <c r="E61" s="555"/>
      <c r="F61" s="555"/>
      <c r="G61" s="555"/>
      <c r="H61" s="555"/>
      <c r="I61" s="555"/>
      <c r="J61" s="555"/>
      <c r="K61" s="555"/>
      <c r="L61" s="555"/>
      <c r="M61" s="555"/>
      <c r="N61" s="555"/>
      <c r="O61" s="555"/>
      <c r="P61" s="555"/>
      <c r="Q61" s="555"/>
      <c r="R61" s="555"/>
      <c r="S61" s="555"/>
      <c r="T61" s="555"/>
      <c r="U61" s="556"/>
      <c r="V61" s="549"/>
      <c r="W61" s="549"/>
      <c r="X61" s="549"/>
      <c r="Y61" s="549"/>
      <c r="Z61" s="549"/>
      <c r="AA61" s="549"/>
      <c r="AB61" s="549"/>
    </row>
    <row r="62" spans="1:28" x14ac:dyDescent="0.2">
      <c r="A62" s="554"/>
      <c r="B62" s="555"/>
      <c r="C62" s="555"/>
      <c r="D62" s="555"/>
      <c r="E62" s="555"/>
      <c r="F62" s="555"/>
      <c r="G62" s="555"/>
      <c r="H62" s="555"/>
      <c r="I62" s="555"/>
      <c r="J62" s="555"/>
      <c r="K62" s="555"/>
      <c r="L62" s="555"/>
      <c r="M62" s="555"/>
      <c r="N62" s="555"/>
      <c r="O62" s="555"/>
      <c r="P62" s="555"/>
      <c r="Q62" s="555"/>
      <c r="R62" s="555"/>
      <c r="S62" s="555"/>
      <c r="T62" s="555"/>
      <c r="U62" s="556"/>
      <c r="V62" s="549"/>
      <c r="W62" s="549"/>
      <c r="X62" s="549"/>
      <c r="Y62" s="549"/>
      <c r="Z62" s="549"/>
      <c r="AA62" s="549"/>
      <c r="AB62" s="549"/>
    </row>
    <row r="63" spans="1:28" x14ac:dyDescent="0.2">
      <c r="A63" s="554"/>
      <c r="B63" s="555"/>
      <c r="C63" s="555"/>
      <c r="D63" s="555"/>
      <c r="E63" s="555"/>
      <c r="F63" s="555"/>
      <c r="G63" s="555"/>
      <c r="H63" s="555"/>
      <c r="I63" s="555"/>
      <c r="J63" s="555"/>
      <c r="K63" s="555"/>
      <c r="L63" s="555"/>
      <c r="M63" s="555"/>
      <c r="N63" s="555"/>
      <c r="O63" s="555"/>
      <c r="P63" s="555"/>
      <c r="Q63" s="555"/>
      <c r="R63" s="555"/>
      <c r="S63" s="555"/>
      <c r="T63" s="555"/>
      <c r="U63" s="556"/>
      <c r="V63" s="549"/>
      <c r="W63" s="549"/>
      <c r="X63" s="549"/>
      <c r="Y63" s="549"/>
      <c r="Z63" s="549"/>
      <c r="AA63" s="549"/>
      <c r="AB63" s="549"/>
    </row>
    <row r="64" spans="1:28" ht="30" customHeight="1" x14ac:dyDescent="0.2">
      <c r="A64" s="554"/>
      <c r="B64" s="555"/>
      <c r="C64" s="555"/>
      <c r="D64" s="555"/>
      <c r="E64" s="555"/>
      <c r="F64" s="555"/>
      <c r="G64" s="555"/>
      <c r="H64" s="1136" t="s">
        <v>386</v>
      </c>
      <c r="I64" s="1137"/>
      <c r="J64" s="555"/>
      <c r="K64" s="555"/>
      <c r="L64" s="555"/>
      <c r="M64" s="555"/>
      <c r="N64" s="555"/>
      <c r="O64" s="555"/>
      <c r="P64" s="555"/>
      <c r="Q64" s="555"/>
      <c r="R64" s="555"/>
      <c r="S64" s="555"/>
      <c r="T64" s="555"/>
      <c r="U64" s="556"/>
      <c r="V64" s="549"/>
      <c r="W64" s="549"/>
      <c r="X64" s="549"/>
      <c r="Y64" s="549"/>
      <c r="Z64" s="549"/>
      <c r="AA64" s="549"/>
      <c r="AB64" s="549"/>
    </row>
    <row r="65" spans="1:28" ht="30" customHeight="1" x14ac:dyDescent="0.2">
      <c r="A65" s="554"/>
      <c r="B65" s="555"/>
      <c r="C65" s="555"/>
      <c r="D65" s="555"/>
      <c r="E65" s="555"/>
      <c r="F65" s="555"/>
      <c r="G65" s="555"/>
      <c r="H65" s="543" t="s">
        <v>374</v>
      </c>
      <c r="I65" s="543" t="s">
        <v>372</v>
      </c>
      <c r="J65" s="555"/>
      <c r="K65" s="555"/>
      <c r="L65" s="555"/>
      <c r="M65" s="555"/>
      <c r="N65" s="555"/>
      <c r="O65" s="555"/>
      <c r="P65" s="555"/>
      <c r="Q65" s="555"/>
      <c r="R65" s="555"/>
      <c r="S65" s="555"/>
      <c r="T65" s="555"/>
      <c r="U65" s="556"/>
      <c r="V65" s="549"/>
      <c r="W65" s="549"/>
      <c r="X65" s="549"/>
      <c r="Y65" s="549"/>
      <c r="Z65" s="549"/>
      <c r="AA65" s="549"/>
      <c r="AB65" s="549"/>
    </row>
    <row r="66" spans="1:28" ht="30" customHeight="1" x14ac:dyDescent="0.2">
      <c r="A66" s="554"/>
      <c r="B66" s="555"/>
      <c r="C66" s="555"/>
      <c r="D66" s="555"/>
      <c r="E66" s="555"/>
      <c r="F66" s="555"/>
      <c r="G66" s="555"/>
      <c r="H66" s="543" t="s">
        <v>373</v>
      </c>
      <c r="I66" s="543" t="s">
        <v>371</v>
      </c>
      <c r="J66" s="555"/>
      <c r="K66" s="555"/>
      <c r="L66" s="555"/>
      <c r="M66" s="555"/>
      <c r="N66" s="555"/>
      <c r="O66" s="555"/>
      <c r="P66" s="555"/>
      <c r="Q66" s="555"/>
      <c r="R66" s="555"/>
      <c r="S66" s="555"/>
      <c r="T66" s="555"/>
      <c r="U66" s="556"/>
      <c r="V66" s="549"/>
      <c r="W66" s="549"/>
      <c r="X66" s="549"/>
      <c r="Y66" s="549"/>
      <c r="Z66" s="549"/>
      <c r="AA66" s="549"/>
      <c r="AB66" s="549"/>
    </row>
    <row r="67" spans="1:28" ht="30" customHeight="1" x14ac:dyDescent="0.2">
      <c r="A67" s="554"/>
      <c r="B67" s="555"/>
      <c r="C67" s="555"/>
      <c r="D67" s="555"/>
      <c r="E67" s="555"/>
      <c r="F67" s="555"/>
      <c r="G67" s="555"/>
      <c r="H67" s="543" t="s">
        <v>142</v>
      </c>
      <c r="I67" s="543" t="s">
        <v>81</v>
      </c>
      <c r="J67" s="555"/>
      <c r="K67" s="555"/>
      <c r="L67" s="555"/>
      <c r="M67" s="555"/>
      <c r="N67" s="555"/>
      <c r="O67" s="555"/>
      <c r="P67" s="555"/>
      <c r="Q67" s="555"/>
      <c r="R67" s="555"/>
      <c r="S67" s="555"/>
      <c r="T67" s="555"/>
      <c r="U67" s="556"/>
      <c r="V67" s="549"/>
      <c r="W67" s="549"/>
      <c r="X67" s="549"/>
      <c r="Y67" s="549"/>
      <c r="Z67" s="549"/>
      <c r="AA67" s="549"/>
      <c r="AB67" s="549"/>
    </row>
    <row r="68" spans="1:28" ht="30" customHeight="1" x14ac:dyDescent="0.2">
      <c r="A68" s="554"/>
      <c r="B68" s="555"/>
      <c r="C68" s="555"/>
      <c r="D68" s="555"/>
      <c r="E68" s="555"/>
      <c r="F68" s="555"/>
      <c r="G68" s="555"/>
      <c r="H68" s="543" t="s">
        <v>144</v>
      </c>
      <c r="I68" s="543" t="s">
        <v>370</v>
      </c>
      <c r="J68" s="555"/>
      <c r="K68" s="555"/>
      <c r="L68" s="555"/>
      <c r="M68" s="555"/>
      <c r="N68" s="555"/>
      <c r="O68" s="555"/>
      <c r="P68" s="555"/>
      <c r="Q68" s="555"/>
      <c r="R68" s="555"/>
      <c r="S68" s="555"/>
      <c r="T68" s="555"/>
      <c r="U68" s="556"/>
      <c r="V68" s="549"/>
      <c r="W68" s="549"/>
      <c r="X68" s="549"/>
      <c r="Y68" s="549"/>
      <c r="Z68" s="549"/>
      <c r="AA68" s="549"/>
      <c r="AB68" s="549"/>
    </row>
    <row r="69" spans="1:28" ht="30" customHeight="1" x14ac:dyDescent="0.2">
      <c r="A69" s="554"/>
      <c r="B69" s="555"/>
      <c r="C69" s="555"/>
      <c r="D69" s="555"/>
      <c r="E69" s="555"/>
      <c r="F69" s="555"/>
      <c r="G69" s="555"/>
      <c r="H69" s="540">
        <v>0</v>
      </c>
      <c r="I69" s="543" t="s">
        <v>112</v>
      </c>
      <c r="J69" s="555"/>
      <c r="K69" s="555"/>
      <c r="L69" s="555"/>
      <c r="M69" s="555"/>
      <c r="N69" s="555"/>
      <c r="O69" s="555"/>
      <c r="P69" s="555"/>
      <c r="Q69" s="555"/>
      <c r="R69" s="555"/>
      <c r="S69" s="555"/>
      <c r="T69" s="555"/>
      <c r="U69" s="556"/>
      <c r="V69" s="549"/>
      <c r="W69" s="549"/>
      <c r="X69" s="549"/>
      <c r="Y69" s="549"/>
      <c r="Z69" s="549"/>
      <c r="AA69" s="549"/>
      <c r="AB69" s="549"/>
    </row>
    <row r="70" spans="1:28" x14ac:dyDescent="0.2">
      <c r="A70" s="554"/>
      <c r="B70" s="555"/>
      <c r="C70" s="555"/>
      <c r="D70" s="555"/>
      <c r="E70" s="555"/>
      <c r="F70" s="555"/>
      <c r="G70" s="555"/>
      <c r="H70" s="555"/>
      <c r="I70" s="555"/>
      <c r="J70" s="555"/>
      <c r="K70" s="555"/>
      <c r="L70" s="555"/>
      <c r="M70" s="555"/>
      <c r="N70" s="555"/>
      <c r="O70" s="555"/>
      <c r="P70" s="555"/>
      <c r="Q70" s="555"/>
      <c r="R70" s="555"/>
      <c r="S70" s="555"/>
      <c r="T70" s="555"/>
      <c r="U70" s="556"/>
      <c r="V70" s="549"/>
      <c r="W70" s="549"/>
      <c r="X70" s="549"/>
      <c r="Y70" s="549"/>
      <c r="Z70" s="549"/>
      <c r="AA70" s="549"/>
      <c r="AB70" s="549"/>
    </row>
    <row r="71" spans="1:28" x14ac:dyDescent="0.2">
      <c r="A71" s="554"/>
      <c r="B71" s="555"/>
      <c r="C71" s="555"/>
      <c r="D71" s="555"/>
      <c r="E71" s="555"/>
      <c r="F71" s="555"/>
      <c r="G71" s="555"/>
      <c r="H71" s="555"/>
      <c r="I71" s="555"/>
      <c r="J71" s="555"/>
      <c r="K71" s="555"/>
      <c r="L71" s="555"/>
      <c r="M71" s="555"/>
      <c r="N71" s="555"/>
      <c r="O71" s="555"/>
      <c r="P71" s="555"/>
      <c r="Q71" s="555"/>
      <c r="R71" s="555"/>
      <c r="S71" s="555"/>
      <c r="T71" s="555"/>
      <c r="U71" s="556"/>
      <c r="V71" s="549"/>
      <c r="W71" s="549"/>
      <c r="X71" s="549"/>
      <c r="Y71" s="549"/>
      <c r="Z71" s="549"/>
      <c r="AA71" s="549"/>
      <c r="AB71" s="549"/>
    </row>
    <row r="72" spans="1:28" x14ac:dyDescent="0.2">
      <c r="A72" s="554"/>
      <c r="B72" s="555"/>
      <c r="C72" s="555"/>
      <c r="D72" s="555"/>
      <c r="E72" s="555"/>
      <c r="F72" s="555"/>
      <c r="G72" s="555"/>
      <c r="H72" s="555"/>
      <c r="I72" s="555"/>
      <c r="J72" s="555"/>
      <c r="K72" s="555"/>
      <c r="L72" s="555"/>
      <c r="M72" s="555"/>
      <c r="N72" s="555"/>
      <c r="O72" s="555"/>
      <c r="P72" s="555"/>
      <c r="Q72" s="555"/>
      <c r="R72" s="555"/>
      <c r="S72" s="555"/>
      <c r="T72" s="555"/>
      <c r="U72" s="556"/>
      <c r="V72" s="549"/>
      <c r="W72" s="549"/>
      <c r="X72" s="549"/>
      <c r="Y72" s="549"/>
      <c r="Z72" s="549"/>
      <c r="AA72" s="549"/>
      <c r="AB72" s="549"/>
    </row>
    <row r="73" spans="1:28" x14ac:dyDescent="0.2">
      <c r="A73" s="554"/>
      <c r="B73" s="555"/>
      <c r="C73" s="555"/>
      <c r="D73" s="555"/>
      <c r="E73" s="555"/>
      <c r="F73" s="555"/>
      <c r="G73" s="555"/>
      <c r="H73" s="555"/>
      <c r="I73" s="555"/>
      <c r="J73" s="555"/>
      <c r="K73" s="555"/>
      <c r="L73" s="555"/>
      <c r="M73" s="555"/>
      <c r="N73" s="555"/>
      <c r="O73" s="555"/>
      <c r="P73" s="555"/>
      <c r="Q73" s="555"/>
      <c r="R73" s="555"/>
      <c r="S73" s="555"/>
      <c r="T73" s="555"/>
      <c r="U73" s="556"/>
      <c r="V73" s="549"/>
      <c r="W73" s="549"/>
      <c r="X73" s="549"/>
      <c r="Y73" s="549"/>
      <c r="Z73" s="549"/>
      <c r="AA73" s="549"/>
      <c r="AB73" s="549"/>
    </row>
    <row r="74" spans="1:28" x14ac:dyDescent="0.2">
      <c r="A74" s="554"/>
      <c r="B74" s="555"/>
      <c r="C74" s="555"/>
      <c r="D74" s="555"/>
      <c r="E74" s="555"/>
      <c r="F74" s="555"/>
      <c r="G74" s="555"/>
      <c r="H74" s="555"/>
      <c r="I74" s="555"/>
      <c r="J74" s="555"/>
      <c r="K74" s="555"/>
      <c r="L74" s="555"/>
      <c r="M74" s="555"/>
      <c r="N74" s="555"/>
      <c r="O74" s="555"/>
      <c r="P74" s="555"/>
      <c r="Q74" s="555"/>
      <c r="R74" s="555"/>
      <c r="S74" s="555"/>
      <c r="T74" s="555"/>
      <c r="U74" s="556"/>
      <c r="V74" s="549"/>
      <c r="W74" s="549"/>
      <c r="X74" s="549"/>
      <c r="Y74" s="549"/>
      <c r="Z74" s="549"/>
      <c r="AA74" s="549"/>
      <c r="AB74" s="549"/>
    </row>
    <row r="75" spans="1:28" x14ac:dyDescent="0.2">
      <c r="A75" s="554"/>
      <c r="B75" s="555"/>
      <c r="C75" s="555"/>
      <c r="D75" s="555"/>
      <c r="E75" s="555"/>
      <c r="F75" s="555"/>
      <c r="G75" s="555"/>
      <c r="H75" s="555"/>
      <c r="I75" s="555"/>
      <c r="J75" s="555"/>
      <c r="K75" s="555"/>
      <c r="L75" s="555"/>
      <c r="M75" s="555"/>
      <c r="N75" s="555"/>
      <c r="O75" s="555"/>
      <c r="P75" s="555"/>
      <c r="Q75" s="555"/>
      <c r="R75" s="555"/>
      <c r="S75" s="555"/>
      <c r="T75" s="555"/>
      <c r="U75" s="556"/>
      <c r="V75" s="549"/>
      <c r="W75" s="549"/>
      <c r="X75" s="549"/>
      <c r="Y75" s="549"/>
      <c r="Z75" s="549"/>
      <c r="AA75" s="549"/>
      <c r="AB75" s="549"/>
    </row>
    <row r="76" spans="1:28" ht="13.5" thickBot="1" x14ac:dyDescent="0.25">
      <c r="A76" s="557"/>
      <c r="B76" s="558"/>
      <c r="C76" s="558"/>
      <c r="D76" s="558"/>
      <c r="E76" s="558"/>
      <c r="F76" s="558"/>
      <c r="G76" s="558"/>
      <c r="H76" s="558"/>
      <c r="I76" s="558"/>
      <c r="J76" s="558"/>
      <c r="K76" s="558"/>
      <c r="L76" s="558"/>
      <c r="M76" s="558"/>
      <c r="N76" s="558"/>
      <c r="O76" s="558"/>
      <c r="P76" s="558"/>
      <c r="Q76" s="558"/>
      <c r="R76" s="558"/>
      <c r="S76" s="558"/>
      <c r="T76" s="558"/>
      <c r="U76" s="559"/>
      <c r="V76" s="549"/>
      <c r="W76" s="549"/>
      <c r="X76" s="549"/>
      <c r="Y76" s="549"/>
      <c r="Z76" s="549"/>
      <c r="AA76" s="549"/>
      <c r="AB76" s="549"/>
    </row>
    <row r="77" spans="1:28" x14ac:dyDescent="0.2">
      <c r="A77" s="549"/>
      <c r="B77" s="549"/>
      <c r="C77" s="549"/>
      <c r="D77" s="549"/>
      <c r="E77" s="549"/>
      <c r="F77" s="549"/>
      <c r="G77" s="549"/>
      <c r="H77" s="549"/>
      <c r="I77" s="549"/>
      <c r="J77" s="549"/>
      <c r="K77" s="549"/>
      <c r="L77" s="549"/>
      <c r="M77" s="549"/>
      <c r="N77" s="549"/>
      <c r="O77" s="549"/>
      <c r="P77" s="549"/>
      <c r="Q77" s="549"/>
      <c r="R77" s="549"/>
      <c r="S77" s="549"/>
      <c r="T77" s="549"/>
      <c r="U77" s="549"/>
      <c r="V77" s="549"/>
      <c r="W77" s="549"/>
      <c r="X77" s="549"/>
      <c r="Y77" s="549"/>
      <c r="Z77" s="549"/>
      <c r="AA77" s="549"/>
      <c r="AB77" s="549"/>
    </row>
    <row r="78" spans="1:28" x14ac:dyDescent="0.2">
      <c r="A78" s="549"/>
      <c r="B78" s="549"/>
      <c r="C78" s="549"/>
      <c r="D78" s="549"/>
      <c r="E78" s="549"/>
      <c r="F78" s="549"/>
      <c r="G78" s="549"/>
      <c r="H78" s="549"/>
      <c r="I78" s="549"/>
      <c r="J78" s="549"/>
      <c r="K78" s="549"/>
      <c r="L78" s="549"/>
      <c r="M78" s="549"/>
      <c r="N78" s="549"/>
      <c r="O78" s="549"/>
      <c r="P78" s="549"/>
      <c r="Q78" s="549"/>
      <c r="R78" s="549"/>
      <c r="S78" s="549"/>
      <c r="T78" s="549"/>
      <c r="U78" s="549"/>
      <c r="V78" s="549"/>
      <c r="W78" s="549"/>
      <c r="X78" s="549"/>
      <c r="Y78" s="549"/>
      <c r="Z78" s="549"/>
      <c r="AA78" s="549"/>
      <c r="AB78" s="549"/>
    </row>
    <row r="79" spans="1:28" x14ac:dyDescent="0.2">
      <c r="A79" s="549"/>
      <c r="B79" s="549"/>
      <c r="C79" s="549"/>
      <c r="D79" s="549"/>
      <c r="E79" s="549"/>
      <c r="F79" s="549"/>
      <c r="G79" s="549"/>
      <c r="H79" s="549"/>
      <c r="I79" s="549"/>
      <c r="J79" s="549"/>
      <c r="K79" s="549"/>
      <c r="L79" s="549"/>
      <c r="M79" s="549"/>
      <c r="N79" s="549"/>
      <c r="O79" s="549"/>
      <c r="P79" s="549"/>
      <c r="Q79" s="549"/>
      <c r="R79" s="549"/>
      <c r="S79" s="549"/>
      <c r="T79" s="549"/>
      <c r="U79" s="549"/>
      <c r="V79" s="549"/>
      <c r="W79" s="549"/>
      <c r="X79" s="549"/>
      <c r="Y79" s="549"/>
      <c r="Z79" s="549"/>
      <c r="AA79" s="549"/>
      <c r="AB79" s="549"/>
    </row>
    <row r="80" spans="1:28" x14ac:dyDescent="0.2">
      <c r="A80" s="549"/>
      <c r="B80" s="549"/>
      <c r="C80" s="549"/>
      <c r="D80" s="549"/>
      <c r="E80" s="549"/>
      <c r="F80" s="549"/>
      <c r="G80" s="549"/>
      <c r="H80" s="549"/>
      <c r="I80" s="549"/>
      <c r="J80" s="549"/>
      <c r="K80" s="549"/>
      <c r="L80" s="549"/>
      <c r="M80" s="549"/>
      <c r="N80" s="549"/>
      <c r="O80" s="549"/>
      <c r="P80" s="549"/>
      <c r="Q80" s="549"/>
      <c r="R80" s="549"/>
      <c r="S80" s="549"/>
      <c r="T80" s="549"/>
      <c r="U80" s="549"/>
      <c r="V80" s="549"/>
      <c r="W80" s="549"/>
      <c r="X80" s="549"/>
      <c r="Y80" s="549"/>
      <c r="Z80" s="549"/>
      <c r="AA80" s="549"/>
      <c r="AB80" s="549"/>
    </row>
    <row r="81" spans="1:28" x14ac:dyDescent="0.2">
      <c r="A81" s="549"/>
      <c r="B81" s="549"/>
      <c r="C81" s="549"/>
      <c r="D81" s="549"/>
      <c r="E81" s="549"/>
      <c r="F81" s="549"/>
      <c r="G81" s="549"/>
      <c r="H81" s="549"/>
      <c r="I81" s="549"/>
      <c r="J81" s="549"/>
      <c r="K81" s="549"/>
      <c r="L81" s="549"/>
      <c r="M81" s="549"/>
      <c r="N81" s="549"/>
      <c r="O81" s="549"/>
      <c r="P81" s="549"/>
      <c r="Q81" s="549"/>
      <c r="R81" s="549"/>
      <c r="S81" s="549"/>
      <c r="T81" s="549"/>
      <c r="U81" s="549"/>
      <c r="V81" s="549"/>
      <c r="W81" s="549"/>
      <c r="X81" s="549"/>
      <c r="Y81" s="549"/>
      <c r="Z81" s="549"/>
      <c r="AA81" s="549"/>
      <c r="AB81" s="549"/>
    </row>
    <row r="82" spans="1:28" x14ac:dyDescent="0.2">
      <c r="A82" s="549"/>
      <c r="B82" s="549"/>
      <c r="C82" s="549"/>
      <c r="D82" s="549"/>
      <c r="E82" s="549"/>
      <c r="F82" s="549"/>
      <c r="G82" s="549"/>
      <c r="H82" s="549"/>
      <c r="I82" s="549"/>
      <c r="J82" s="549"/>
      <c r="K82" s="549"/>
      <c r="L82" s="549"/>
      <c r="M82" s="549"/>
      <c r="N82" s="549"/>
      <c r="O82" s="549"/>
      <c r="P82" s="549"/>
      <c r="Q82" s="549"/>
      <c r="R82" s="549"/>
      <c r="S82" s="549"/>
      <c r="T82" s="549"/>
      <c r="U82" s="549"/>
      <c r="V82" s="549"/>
      <c r="W82" s="549"/>
      <c r="X82" s="549"/>
      <c r="Y82" s="549"/>
      <c r="Z82" s="549"/>
      <c r="AA82" s="549"/>
      <c r="AB82" s="549"/>
    </row>
    <row r="83" spans="1:28" x14ac:dyDescent="0.2">
      <c r="A83" s="549"/>
      <c r="B83" s="549"/>
      <c r="C83" s="549"/>
      <c r="D83" s="549"/>
      <c r="E83" s="549"/>
      <c r="F83" s="549"/>
      <c r="G83" s="549"/>
      <c r="H83" s="549"/>
      <c r="I83" s="549"/>
      <c r="J83" s="549"/>
      <c r="K83" s="549"/>
      <c r="L83" s="549"/>
      <c r="M83" s="549"/>
      <c r="N83" s="549"/>
      <c r="O83" s="549"/>
      <c r="P83" s="549"/>
      <c r="Q83" s="549"/>
      <c r="R83" s="549"/>
      <c r="S83" s="549"/>
      <c r="T83" s="549"/>
      <c r="U83" s="549"/>
      <c r="V83" s="549"/>
      <c r="W83" s="549"/>
      <c r="X83" s="549"/>
      <c r="Y83" s="549"/>
      <c r="Z83" s="549"/>
      <c r="AA83" s="549"/>
      <c r="AB83" s="549"/>
    </row>
    <row r="84" spans="1:28" x14ac:dyDescent="0.2">
      <c r="A84" s="549"/>
      <c r="B84" s="549"/>
      <c r="C84" s="549"/>
      <c r="D84" s="549"/>
      <c r="E84" s="549"/>
      <c r="F84" s="549"/>
      <c r="G84" s="549"/>
      <c r="H84" s="549"/>
      <c r="I84" s="549"/>
      <c r="J84" s="549"/>
      <c r="K84" s="549"/>
      <c r="L84" s="549"/>
      <c r="M84" s="549"/>
      <c r="N84" s="549"/>
      <c r="O84" s="549"/>
      <c r="P84" s="549"/>
      <c r="Q84" s="549"/>
      <c r="R84" s="549"/>
      <c r="S84" s="549"/>
      <c r="T84" s="549"/>
      <c r="U84" s="549"/>
      <c r="V84" s="549"/>
      <c r="W84" s="549"/>
      <c r="X84" s="549"/>
      <c r="Y84" s="549"/>
      <c r="Z84" s="549"/>
      <c r="AA84" s="549"/>
      <c r="AB84" s="549"/>
    </row>
    <row r="85" spans="1:28" x14ac:dyDescent="0.2">
      <c r="A85" s="549"/>
      <c r="B85" s="549"/>
      <c r="C85" s="549"/>
      <c r="D85" s="549"/>
      <c r="E85" s="549"/>
      <c r="F85" s="549"/>
      <c r="G85" s="549"/>
      <c r="H85" s="549"/>
      <c r="I85" s="549"/>
      <c r="J85" s="549"/>
      <c r="K85" s="549"/>
      <c r="L85" s="549"/>
      <c r="M85" s="549"/>
      <c r="N85" s="549"/>
      <c r="O85" s="549"/>
      <c r="P85" s="549"/>
      <c r="Q85" s="549"/>
      <c r="R85" s="549"/>
      <c r="S85" s="549"/>
      <c r="T85" s="549"/>
      <c r="U85" s="549"/>
      <c r="V85" s="549"/>
      <c r="W85" s="549"/>
      <c r="X85" s="549"/>
      <c r="Y85" s="549"/>
      <c r="Z85" s="549"/>
      <c r="AA85" s="549"/>
      <c r="AB85" s="549"/>
    </row>
    <row r="86" spans="1:28" x14ac:dyDescent="0.2">
      <c r="A86" s="549"/>
      <c r="B86" s="549"/>
      <c r="C86" s="549"/>
      <c r="D86" s="549"/>
      <c r="E86" s="549"/>
      <c r="F86" s="549"/>
      <c r="G86" s="549"/>
      <c r="H86" s="549"/>
      <c r="I86" s="549"/>
      <c r="J86" s="549"/>
      <c r="K86" s="549"/>
      <c r="L86" s="549"/>
      <c r="M86" s="549"/>
      <c r="N86" s="549"/>
      <c r="O86" s="549"/>
      <c r="P86" s="549"/>
      <c r="Q86" s="549"/>
      <c r="R86" s="549"/>
      <c r="S86" s="549"/>
      <c r="T86" s="549"/>
      <c r="U86" s="549"/>
      <c r="V86" s="549"/>
      <c r="W86" s="549"/>
      <c r="X86" s="549"/>
      <c r="Y86" s="549"/>
      <c r="Z86" s="549"/>
      <c r="AA86" s="549"/>
      <c r="AB86" s="549"/>
    </row>
    <row r="87" spans="1:28" x14ac:dyDescent="0.2">
      <c r="A87" s="549"/>
      <c r="B87" s="549"/>
      <c r="C87" s="549"/>
      <c r="D87" s="549"/>
      <c r="E87" s="549"/>
      <c r="F87" s="549"/>
      <c r="G87" s="549"/>
      <c r="H87" s="549"/>
      <c r="I87" s="549"/>
      <c r="J87" s="549"/>
      <c r="K87" s="549"/>
      <c r="L87" s="549"/>
      <c r="M87" s="549"/>
      <c r="N87" s="549"/>
      <c r="O87" s="549"/>
      <c r="P87" s="549"/>
      <c r="Q87" s="549"/>
      <c r="R87" s="549"/>
      <c r="S87" s="549"/>
      <c r="T87" s="549"/>
      <c r="U87" s="549"/>
      <c r="V87" s="549"/>
      <c r="W87" s="549"/>
      <c r="X87" s="549"/>
      <c r="Y87" s="549"/>
      <c r="Z87" s="549"/>
      <c r="AA87" s="549"/>
      <c r="AB87" s="549"/>
    </row>
    <row r="88" spans="1:28" x14ac:dyDescent="0.2">
      <c r="A88" s="549"/>
      <c r="B88" s="549"/>
      <c r="C88" s="549"/>
      <c r="D88" s="549"/>
      <c r="E88" s="549"/>
      <c r="F88" s="549"/>
      <c r="G88" s="549"/>
      <c r="H88" s="549"/>
      <c r="I88" s="549"/>
      <c r="J88" s="549"/>
      <c r="K88" s="549"/>
      <c r="L88" s="549"/>
      <c r="M88" s="549"/>
      <c r="N88" s="549"/>
      <c r="O88" s="549"/>
      <c r="P88" s="549"/>
      <c r="Q88" s="549"/>
      <c r="R88" s="549"/>
      <c r="S88" s="549"/>
      <c r="T88" s="549"/>
      <c r="U88" s="549"/>
      <c r="V88" s="549"/>
      <c r="W88" s="549"/>
      <c r="X88" s="549"/>
      <c r="Y88" s="549"/>
      <c r="Z88" s="549"/>
      <c r="AA88" s="549"/>
      <c r="AB88" s="549"/>
    </row>
    <row r="89" spans="1:28" x14ac:dyDescent="0.2">
      <c r="A89" s="549"/>
      <c r="B89" s="549"/>
      <c r="C89" s="549"/>
      <c r="D89" s="549"/>
      <c r="E89" s="549"/>
      <c r="F89" s="549"/>
      <c r="G89" s="549"/>
      <c r="H89" s="549"/>
      <c r="I89" s="549"/>
      <c r="J89" s="549"/>
      <c r="K89" s="549"/>
      <c r="L89" s="549"/>
      <c r="M89" s="549"/>
      <c r="N89" s="549"/>
      <c r="O89" s="549"/>
      <c r="P89" s="549"/>
      <c r="Q89" s="549"/>
      <c r="R89" s="549"/>
      <c r="S89" s="549"/>
      <c r="T89" s="549"/>
      <c r="U89" s="549"/>
      <c r="V89" s="549"/>
      <c r="W89" s="549"/>
      <c r="X89" s="549"/>
      <c r="Y89" s="549"/>
      <c r="Z89" s="549"/>
      <c r="AA89" s="549"/>
      <c r="AB89" s="549"/>
    </row>
    <row r="90" spans="1:28" x14ac:dyDescent="0.2">
      <c r="A90" s="549"/>
      <c r="B90" s="549"/>
      <c r="C90" s="549"/>
      <c r="D90" s="549"/>
      <c r="E90" s="549"/>
      <c r="F90" s="549"/>
      <c r="G90" s="549"/>
      <c r="H90" s="549"/>
      <c r="I90" s="549"/>
      <c r="J90" s="549"/>
      <c r="K90" s="549"/>
      <c r="L90" s="549"/>
      <c r="M90" s="549"/>
      <c r="N90" s="549"/>
      <c r="O90" s="549"/>
      <c r="P90" s="549"/>
      <c r="Q90" s="549"/>
      <c r="R90" s="549"/>
      <c r="S90" s="549"/>
      <c r="T90" s="549"/>
      <c r="U90" s="549"/>
      <c r="V90" s="549"/>
      <c r="W90" s="549"/>
      <c r="X90" s="549"/>
      <c r="Y90" s="549"/>
      <c r="Z90" s="549"/>
      <c r="AA90" s="549"/>
      <c r="AB90" s="549"/>
    </row>
    <row r="91" spans="1:28" x14ac:dyDescent="0.2">
      <c r="A91" s="549"/>
      <c r="B91" s="549"/>
      <c r="C91" s="549"/>
      <c r="D91" s="549"/>
      <c r="E91" s="549"/>
      <c r="F91" s="549"/>
      <c r="G91" s="549"/>
      <c r="H91" s="549"/>
      <c r="I91" s="549"/>
      <c r="J91" s="549"/>
      <c r="K91" s="549"/>
      <c r="L91" s="549"/>
      <c r="M91" s="549"/>
      <c r="N91" s="549"/>
      <c r="O91" s="549"/>
      <c r="P91" s="549"/>
      <c r="Q91" s="549"/>
      <c r="R91" s="549"/>
      <c r="S91" s="549"/>
      <c r="T91" s="549"/>
      <c r="U91" s="549"/>
      <c r="V91" s="549"/>
      <c r="W91" s="549"/>
      <c r="X91" s="549"/>
      <c r="Y91" s="549"/>
      <c r="Z91" s="549"/>
      <c r="AA91" s="549"/>
      <c r="AB91" s="549"/>
    </row>
    <row r="92" spans="1:28" x14ac:dyDescent="0.2">
      <c r="A92" s="549"/>
      <c r="B92" s="549"/>
      <c r="C92" s="549"/>
      <c r="D92" s="549"/>
      <c r="E92" s="549"/>
      <c r="F92" s="549"/>
      <c r="G92" s="549"/>
      <c r="H92" s="549"/>
      <c r="I92" s="549"/>
      <c r="J92" s="549"/>
      <c r="K92" s="549"/>
      <c r="L92" s="549"/>
      <c r="M92" s="549"/>
      <c r="N92" s="549"/>
      <c r="O92" s="549"/>
      <c r="P92" s="549"/>
      <c r="Q92" s="549"/>
      <c r="R92" s="549"/>
      <c r="S92" s="549"/>
      <c r="T92" s="549"/>
      <c r="U92" s="549"/>
      <c r="V92" s="549"/>
      <c r="W92" s="549"/>
      <c r="X92" s="549"/>
      <c r="Y92" s="549"/>
      <c r="Z92" s="549"/>
      <c r="AA92" s="549"/>
      <c r="AB92" s="549"/>
    </row>
    <row r="93" spans="1:28" x14ac:dyDescent="0.2">
      <c r="A93" s="549"/>
      <c r="B93" s="549"/>
      <c r="C93" s="549"/>
      <c r="D93" s="549"/>
      <c r="E93" s="549"/>
      <c r="F93" s="549"/>
      <c r="G93" s="549"/>
      <c r="H93" s="549"/>
      <c r="I93" s="549"/>
      <c r="J93" s="549"/>
      <c r="K93" s="549"/>
      <c r="L93" s="549"/>
      <c r="M93" s="549"/>
      <c r="N93" s="549"/>
      <c r="O93" s="549"/>
      <c r="P93" s="549"/>
      <c r="Q93" s="549"/>
      <c r="R93" s="549"/>
      <c r="S93" s="549"/>
      <c r="T93" s="549"/>
      <c r="U93" s="549"/>
      <c r="V93" s="549"/>
      <c r="W93" s="549"/>
      <c r="X93" s="549"/>
      <c r="Y93" s="549"/>
      <c r="Z93" s="549"/>
      <c r="AA93" s="549"/>
      <c r="AB93" s="549"/>
    </row>
    <row r="94" spans="1:28" x14ac:dyDescent="0.2">
      <c r="A94" s="549"/>
      <c r="B94" s="549"/>
      <c r="C94" s="549"/>
      <c r="D94" s="549"/>
      <c r="E94" s="549"/>
      <c r="F94" s="549"/>
      <c r="G94" s="549"/>
      <c r="H94" s="549"/>
      <c r="I94" s="549"/>
      <c r="J94" s="549"/>
      <c r="K94" s="549"/>
      <c r="L94" s="549"/>
      <c r="M94" s="549"/>
      <c r="N94" s="549"/>
      <c r="O94" s="549"/>
      <c r="P94" s="549"/>
      <c r="Q94" s="549"/>
      <c r="R94" s="549"/>
      <c r="S94" s="549"/>
      <c r="T94" s="549"/>
      <c r="U94" s="549"/>
      <c r="V94" s="549"/>
      <c r="W94" s="549"/>
      <c r="X94" s="549"/>
      <c r="Y94" s="549"/>
      <c r="Z94" s="549"/>
      <c r="AA94" s="549"/>
      <c r="AB94" s="549"/>
    </row>
    <row r="95" spans="1:28" x14ac:dyDescent="0.2">
      <c r="A95" s="549"/>
      <c r="B95" s="549"/>
      <c r="C95" s="549"/>
      <c r="D95" s="549"/>
      <c r="E95" s="549"/>
      <c r="F95" s="549"/>
      <c r="G95" s="549"/>
      <c r="H95" s="549"/>
      <c r="I95" s="549"/>
      <c r="J95" s="549"/>
      <c r="K95" s="549"/>
      <c r="L95" s="549"/>
      <c r="M95" s="549"/>
      <c r="N95" s="549"/>
      <c r="O95" s="549"/>
      <c r="P95" s="549"/>
      <c r="Q95" s="549"/>
      <c r="R95" s="549"/>
      <c r="S95" s="549"/>
      <c r="T95" s="549"/>
      <c r="U95" s="549"/>
      <c r="V95" s="549"/>
      <c r="W95" s="549"/>
      <c r="X95" s="549"/>
      <c r="Y95" s="549"/>
      <c r="Z95" s="549"/>
      <c r="AA95" s="549"/>
      <c r="AB95" s="549"/>
    </row>
    <row r="96" spans="1:28" x14ac:dyDescent="0.2">
      <c r="A96" s="549"/>
      <c r="B96" s="549"/>
      <c r="C96" s="549"/>
      <c r="D96" s="549"/>
      <c r="E96" s="549"/>
      <c r="F96" s="549"/>
      <c r="G96" s="549"/>
      <c r="H96" s="549"/>
      <c r="I96" s="549"/>
      <c r="J96" s="549"/>
      <c r="K96" s="549"/>
      <c r="L96" s="549"/>
      <c r="M96" s="549"/>
      <c r="N96" s="549"/>
      <c r="O96" s="549"/>
      <c r="P96" s="549"/>
      <c r="Q96" s="549"/>
      <c r="R96" s="549"/>
      <c r="S96" s="549"/>
      <c r="T96" s="549"/>
      <c r="U96" s="549"/>
      <c r="V96" s="549"/>
      <c r="W96" s="549"/>
      <c r="X96" s="549"/>
      <c r="Y96" s="549"/>
      <c r="Z96" s="549"/>
      <c r="AA96" s="549"/>
      <c r="AB96" s="549"/>
    </row>
    <row r="97" spans="1:28" x14ac:dyDescent="0.2">
      <c r="A97" s="549"/>
      <c r="B97" s="549"/>
      <c r="C97" s="549"/>
      <c r="D97" s="549"/>
      <c r="E97" s="549"/>
      <c r="F97" s="549"/>
      <c r="G97" s="549"/>
      <c r="H97" s="549"/>
      <c r="I97" s="549"/>
      <c r="J97" s="549"/>
      <c r="K97" s="549"/>
      <c r="L97" s="549"/>
      <c r="M97" s="549"/>
      <c r="N97" s="549"/>
      <c r="O97" s="549"/>
      <c r="P97" s="549"/>
      <c r="Q97" s="549"/>
      <c r="R97" s="549"/>
      <c r="S97" s="549"/>
      <c r="T97" s="549"/>
      <c r="U97" s="549"/>
      <c r="V97" s="549"/>
      <c r="W97" s="549"/>
      <c r="X97" s="549"/>
      <c r="Y97" s="549"/>
      <c r="Z97" s="549"/>
      <c r="AA97" s="549"/>
      <c r="AB97" s="549"/>
    </row>
    <row r="98" spans="1:28" x14ac:dyDescent="0.2">
      <c r="A98" s="549"/>
      <c r="B98" s="549"/>
      <c r="C98" s="549"/>
      <c r="D98" s="549"/>
      <c r="E98" s="549"/>
      <c r="F98" s="549"/>
      <c r="G98" s="549"/>
      <c r="H98" s="549"/>
      <c r="I98" s="549"/>
      <c r="J98" s="549"/>
      <c r="K98" s="549"/>
      <c r="L98" s="549"/>
      <c r="M98" s="549"/>
      <c r="N98" s="549"/>
      <c r="O98" s="549"/>
      <c r="P98" s="549"/>
      <c r="Q98" s="549"/>
      <c r="R98" s="549"/>
      <c r="S98" s="549"/>
      <c r="T98" s="549"/>
      <c r="U98" s="549"/>
      <c r="V98" s="549"/>
      <c r="W98" s="549"/>
      <c r="X98" s="549"/>
      <c r="Y98" s="549"/>
      <c r="Z98" s="549"/>
      <c r="AA98" s="549"/>
      <c r="AB98" s="549"/>
    </row>
    <row r="99" spans="1:28" x14ac:dyDescent="0.2">
      <c r="A99" s="549"/>
      <c r="B99" s="549"/>
      <c r="C99" s="549"/>
      <c r="D99" s="549"/>
      <c r="E99" s="549"/>
      <c r="F99" s="549"/>
      <c r="G99" s="549"/>
      <c r="H99" s="549"/>
      <c r="I99" s="549"/>
      <c r="J99" s="549"/>
      <c r="K99" s="549"/>
      <c r="L99" s="549"/>
      <c r="M99" s="549"/>
      <c r="N99" s="549"/>
      <c r="O99" s="549"/>
      <c r="P99" s="549"/>
      <c r="Q99" s="549"/>
      <c r="R99" s="549"/>
      <c r="S99" s="549"/>
      <c r="T99" s="549"/>
      <c r="U99" s="549"/>
      <c r="V99" s="549"/>
      <c r="W99" s="549"/>
      <c r="X99" s="549"/>
      <c r="Y99" s="549"/>
      <c r="Z99" s="549"/>
      <c r="AA99" s="549"/>
      <c r="AB99" s="549"/>
    </row>
    <row r="100" spans="1:28" x14ac:dyDescent="0.2">
      <c r="A100" s="549"/>
      <c r="B100" s="549"/>
      <c r="C100" s="549"/>
      <c r="D100" s="549"/>
      <c r="E100" s="549"/>
      <c r="F100" s="549"/>
      <c r="G100" s="549"/>
      <c r="H100" s="549"/>
      <c r="I100" s="549"/>
      <c r="J100" s="549"/>
      <c r="K100" s="549"/>
      <c r="L100" s="549"/>
      <c r="M100" s="549"/>
      <c r="N100" s="549"/>
      <c r="O100" s="549"/>
      <c r="P100" s="549"/>
      <c r="Q100" s="549"/>
      <c r="R100" s="549"/>
      <c r="S100" s="549"/>
      <c r="T100" s="549"/>
      <c r="U100" s="549"/>
      <c r="V100" s="549"/>
      <c r="W100" s="549"/>
      <c r="X100" s="549"/>
      <c r="Y100" s="549"/>
      <c r="Z100" s="549"/>
      <c r="AA100" s="549"/>
      <c r="AB100" s="549"/>
    </row>
    <row r="101" spans="1:28" x14ac:dyDescent="0.2">
      <c r="A101" s="549"/>
      <c r="B101" s="549"/>
      <c r="C101" s="549"/>
      <c r="D101" s="549"/>
      <c r="E101" s="549"/>
      <c r="F101" s="549"/>
      <c r="G101" s="549"/>
      <c r="H101" s="549"/>
      <c r="I101" s="549"/>
      <c r="J101" s="549"/>
      <c r="K101" s="549"/>
      <c r="L101" s="549"/>
      <c r="M101" s="549"/>
      <c r="N101" s="549"/>
      <c r="O101" s="549"/>
      <c r="P101" s="549"/>
      <c r="Q101" s="549"/>
      <c r="R101" s="549"/>
      <c r="S101" s="549"/>
      <c r="T101" s="549"/>
      <c r="U101" s="549"/>
      <c r="V101" s="549"/>
      <c r="W101" s="549"/>
      <c r="X101" s="549"/>
      <c r="Y101" s="549"/>
      <c r="Z101" s="549"/>
      <c r="AA101" s="549"/>
      <c r="AB101" s="549"/>
    </row>
    <row r="102" spans="1:28" x14ac:dyDescent="0.2">
      <c r="A102" s="549"/>
      <c r="B102" s="549"/>
      <c r="C102" s="549"/>
      <c r="D102" s="549"/>
      <c r="E102" s="549"/>
      <c r="F102" s="549"/>
      <c r="G102" s="549"/>
      <c r="H102" s="549"/>
      <c r="I102" s="549"/>
      <c r="J102" s="549"/>
      <c r="K102" s="549"/>
      <c r="L102" s="549"/>
      <c r="M102" s="549"/>
      <c r="N102" s="549"/>
      <c r="O102" s="549"/>
      <c r="P102" s="549"/>
      <c r="Q102" s="549"/>
      <c r="R102" s="549"/>
      <c r="S102" s="549"/>
      <c r="T102" s="549"/>
      <c r="U102" s="549"/>
      <c r="V102" s="549"/>
      <c r="W102" s="549"/>
      <c r="X102" s="549"/>
      <c r="Y102" s="549"/>
      <c r="Z102" s="549"/>
      <c r="AA102" s="549"/>
      <c r="AB102" s="549"/>
    </row>
    <row r="103" spans="1:28" x14ac:dyDescent="0.2">
      <c r="A103" s="549"/>
      <c r="B103" s="549"/>
      <c r="C103" s="549"/>
      <c r="D103" s="549"/>
      <c r="E103" s="549"/>
      <c r="F103" s="549"/>
      <c r="G103" s="549"/>
      <c r="H103" s="549"/>
      <c r="I103" s="549"/>
      <c r="J103" s="549"/>
      <c r="K103" s="549"/>
      <c r="L103" s="549"/>
      <c r="M103" s="549"/>
      <c r="N103" s="549"/>
      <c r="O103" s="549"/>
      <c r="P103" s="549"/>
      <c r="Q103" s="549"/>
      <c r="R103" s="549"/>
      <c r="S103" s="549"/>
      <c r="T103" s="549"/>
      <c r="U103" s="549"/>
      <c r="V103" s="549"/>
      <c r="W103" s="549"/>
      <c r="X103" s="549"/>
      <c r="Y103" s="549"/>
      <c r="Z103" s="549"/>
      <c r="AA103" s="549"/>
      <c r="AB103" s="549"/>
    </row>
    <row r="104" spans="1:28" x14ac:dyDescent="0.2">
      <c r="A104" s="549"/>
      <c r="B104" s="549"/>
      <c r="C104" s="549"/>
      <c r="D104" s="549"/>
      <c r="E104" s="549"/>
      <c r="F104" s="549"/>
      <c r="G104" s="549"/>
      <c r="H104" s="549"/>
      <c r="I104" s="549"/>
      <c r="J104" s="549"/>
      <c r="K104" s="549"/>
      <c r="L104" s="549"/>
      <c r="M104" s="549"/>
      <c r="N104" s="549"/>
      <c r="O104" s="549"/>
      <c r="P104" s="549"/>
      <c r="Q104" s="549"/>
      <c r="R104" s="549"/>
      <c r="S104" s="549"/>
      <c r="T104" s="549"/>
      <c r="U104" s="549"/>
      <c r="V104" s="549"/>
      <c r="W104" s="549"/>
      <c r="X104" s="549"/>
      <c r="Y104" s="549"/>
      <c r="Z104" s="549"/>
      <c r="AA104" s="549"/>
      <c r="AB104" s="549"/>
    </row>
    <row r="105" spans="1:28" x14ac:dyDescent="0.2">
      <c r="A105" s="549"/>
      <c r="B105" s="549"/>
      <c r="C105" s="549"/>
      <c r="D105" s="549"/>
      <c r="E105" s="549"/>
      <c r="F105" s="549"/>
      <c r="G105" s="549"/>
      <c r="H105" s="549"/>
      <c r="I105" s="549"/>
      <c r="J105" s="549"/>
      <c r="K105" s="549"/>
      <c r="L105" s="549"/>
      <c r="M105" s="549"/>
      <c r="N105" s="549"/>
      <c r="O105" s="549"/>
      <c r="P105" s="549"/>
      <c r="Q105" s="549"/>
      <c r="R105" s="549"/>
      <c r="S105" s="549"/>
      <c r="T105" s="549"/>
      <c r="U105" s="549"/>
      <c r="V105" s="549"/>
      <c r="W105" s="549"/>
      <c r="X105" s="549"/>
      <c r="Y105" s="549"/>
      <c r="Z105" s="549"/>
      <c r="AA105" s="549"/>
      <c r="AB105" s="549"/>
    </row>
    <row r="106" spans="1:28" x14ac:dyDescent="0.2">
      <c r="A106" s="549"/>
      <c r="B106" s="549"/>
      <c r="C106" s="549"/>
      <c r="D106" s="549"/>
      <c r="E106" s="549"/>
      <c r="F106" s="549"/>
      <c r="G106" s="549"/>
      <c r="H106" s="549"/>
      <c r="I106" s="549"/>
      <c r="J106" s="549"/>
      <c r="K106" s="549"/>
      <c r="L106" s="549"/>
      <c r="M106" s="549"/>
      <c r="N106" s="549"/>
      <c r="O106" s="549"/>
      <c r="P106" s="549"/>
      <c r="Q106" s="549"/>
      <c r="R106" s="549"/>
      <c r="S106" s="549"/>
      <c r="T106" s="549"/>
      <c r="U106" s="549"/>
      <c r="V106" s="549"/>
      <c r="W106" s="549"/>
      <c r="X106" s="549"/>
      <c r="Y106" s="549"/>
      <c r="Z106" s="549"/>
      <c r="AA106" s="549"/>
      <c r="AB106" s="549"/>
    </row>
    <row r="107" spans="1:28" x14ac:dyDescent="0.2">
      <c r="A107" s="549"/>
      <c r="B107" s="549"/>
      <c r="C107" s="549"/>
      <c r="D107" s="549"/>
      <c r="E107" s="549"/>
      <c r="F107" s="549"/>
      <c r="G107" s="549"/>
      <c r="H107" s="549"/>
      <c r="I107" s="549"/>
      <c r="J107" s="549"/>
      <c r="K107" s="549"/>
      <c r="L107" s="549"/>
      <c r="M107" s="549"/>
      <c r="N107" s="549"/>
      <c r="O107" s="549"/>
      <c r="P107" s="549"/>
      <c r="Q107" s="549"/>
      <c r="R107" s="549"/>
      <c r="S107" s="549"/>
      <c r="T107" s="549"/>
      <c r="U107" s="549"/>
      <c r="V107" s="549"/>
      <c r="W107" s="549"/>
      <c r="X107" s="549"/>
      <c r="Y107" s="549"/>
      <c r="Z107" s="549"/>
      <c r="AA107" s="549"/>
      <c r="AB107" s="549"/>
    </row>
    <row r="108" spans="1:28" x14ac:dyDescent="0.2">
      <c r="A108" s="549"/>
      <c r="B108" s="549"/>
      <c r="C108" s="549"/>
      <c r="D108" s="549"/>
      <c r="E108" s="549"/>
      <c r="F108" s="549"/>
      <c r="G108" s="549"/>
      <c r="H108" s="549"/>
      <c r="I108" s="549"/>
      <c r="J108" s="549"/>
      <c r="K108" s="549"/>
      <c r="L108" s="549"/>
      <c r="M108" s="549"/>
      <c r="N108" s="549"/>
      <c r="O108" s="549"/>
      <c r="P108" s="549"/>
      <c r="Q108" s="549"/>
      <c r="R108" s="549"/>
      <c r="S108" s="549"/>
      <c r="T108" s="549"/>
      <c r="U108" s="549"/>
      <c r="V108" s="549"/>
      <c r="W108" s="549"/>
      <c r="X108" s="549"/>
      <c r="Y108" s="549"/>
      <c r="Z108" s="549"/>
      <c r="AA108" s="549"/>
      <c r="AB108" s="549"/>
    </row>
    <row r="109" spans="1:28" x14ac:dyDescent="0.2">
      <c r="A109" s="549"/>
      <c r="B109" s="549"/>
      <c r="C109" s="549"/>
      <c r="D109" s="549"/>
      <c r="E109" s="549"/>
      <c r="F109" s="549"/>
      <c r="G109" s="549"/>
      <c r="H109" s="549"/>
      <c r="I109" s="549"/>
      <c r="J109" s="549"/>
      <c r="K109" s="549"/>
      <c r="L109" s="549"/>
      <c r="M109" s="549"/>
      <c r="N109" s="549"/>
      <c r="O109" s="549"/>
      <c r="P109" s="549"/>
      <c r="Q109" s="549"/>
      <c r="R109" s="549"/>
      <c r="S109" s="549"/>
      <c r="T109" s="549"/>
      <c r="U109" s="549"/>
      <c r="V109" s="549"/>
      <c r="W109" s="549"/>
      <c r="X109" s="549"/>
      <c r="Y109" s="549"/>
      <c r="Z109" s="549"/>
      <c r="AA109" s="549"/>
      <c r="AB109" s="549"/>
    </row>
    <row r="110" spans="1:28" x14ac:dyDescent="0.2">
      <c r="A110" s="549"/>
      <c r="B110" s="549"/>
      <c r="C110" s="549"/>
      <c r="D110" s="549"/>
      <c r="E110" s="549"/>
      <c r="F110" s="549"/>
      <c r="G110" s="549"/>
      <c r="H110" s="549"/>
      <c r="I110" s="549"/>
      <c r="J110" s="549"/>
      <c r="K110" s="549"/>
      <c r="L110" s="549"/>
      <c r="M110" s="549"/>
      <c r="N110" s="549"/>
      <c r="O110" s="549"/>
      <c r="P110" s="549"/>
      <c r="Q110" s="549"/>
      <c r="R110" s="549"/>
      <c r="S110" s="549"/>
      <c r="T110" s="549"/>
      <c r="U110" s="549"/>
      <c r="V110" s="549"/>
      <c r="W110" s="549"/>
      <c r="X110" s="549"/>
      <c r="Y110" s="549"/>
      <c r="Z110" s="549"/>
      <c r="AA110" s="549"/>
      <c r="AB110" s="549"/>
    </row>
    <row r="111" spans="1:28" x14ac:dyDescent="0.2">
      <c r="A111" s="549"/>
      <c r="B111" s="549"/>
      <c r="C111" s="549"/>
      <c r="D111" s="549"/>
      <c r="E111" s="549"/>
      <c r="F111" s="549"/>
      <c r="G111" s="549"/>
      <c r="H111" s="549"/>
      <c r="I111" s="549"/>
      <c r="J111" s="549"/>
      <c r="K111" s="549"/>
      <c r="L111" s="549"/>
      <c r="M111" s="549"/>
      <c r="N111" s="549"/>
      <c r="O111" s="549"/>
      <c r="P111" s="549"/>
      <c r="Q111" s="549"/>
      <c r="R111" s="549"/>
      <c r="S111" s="549"/>
      <c r="T111" s="549"/>
      <c r="U111" s="549"/>
      <c r="V111" s="549"/>
      <c r="W111" s="549"/>
      <c r="X111" s="549"/>
      <c r="Y111" s="549"/>
      <c r="Z111" s="549"/>
      <c r="AA111" s="549"/>
      <c r="AB111" s="549"/>
    </row>
    <row r="112" spans="1:28" x14ac:dyDescent="0.2">
      <c r="A112" s="549"/>
      <c r="B112" s="549"/>
      <c r="C112" s="549"/>
      <c r="D112" s="549"/>
      <c r="E112" s="549"/>
      <c r="F112" s="549"/>
      <c r="G112" s="549"/>
      <c r="H112" s="549"/>
      <c r="I112" s="549"/>
      <c r="J112" s="549"/>
      <c r="K112" s="549"/>
      <c r="L112" s="549"/>
      <c r="M112" s="549"/>
      <c r="N112" s="549"/>
      <c r="O112" s="549"/>
      <c r="P112" s="549"/>
      <c r="Q112" s="549"/>
      <c r="R112" s="549"/>
      <c r="S112" s="549"/>
      <c r="T112" s="549"/>
      <c r="U112" s="549"/>
      <c r="V112" s="549"/>
      <c r="W112" s="549"/>
      <c r="X112" s="549"/>
      <c r="Y112" s="549"/>
      <c r="Z112" s="549"/>
      <c r="AA112" s="549"/>
      <c r="AB112" s="549"/>
    </row>
    <row r="113" spans="1:28" x14ac:dyDescent="0.2">
      <c r="A113" s="549"/>
      <c r="B113" s="549"/>
      <c r="C113" s="549"/>
      <c r="D113" s="549"/>
      <c r="E113" s="549"/>
      <c r="F113" s="549"/>
      <c r="G113" s="549"/>
      <c r="H113" s="549"/>
      <c r="I113" s="549"/>
      <c r="J113" s="549"/>
      <c r="K113" s="549"/>
      <c r="L113" s="549"/>
      <c r="M113" s="549"/>
      <c r="N113" s="549"/>
      <c r="O113" s="549"/>
      <c r="P113" s="549"/>
      <c r="Q113" s="549"/>
      <c r="R113" s="549"/>
      <c r="S113" s="549"/>
      <c r="T113" s="549"/>
      <c r="U113" s="549"/>
      <c r="V113" s="549"/>
      <c r="W113" s="549"/>
      <c r="X113" s="549"/>
      <c r="Y113" s="549"/>
      <c r="Z113" s="549"/>
      <c r="AA113" s="549"/>
      <c r="AB113" s="549"/>
    </row>
    <row r="114" spans="1:28" x14ac:dyDescent="0.2">
      <c r="A114" s="549"/>
      <c r="B114" s="549"/>
      <c r="C114" s="549"/>
      <c r="D114" s="549"/>
      <c r="E114" s="549"/>
      <c r="F114" s="549"/>
      <c r="G114" s="549"/>
      <c r="H114" s="549"/>
      <c r="I114" s="549"/>
      <c r="J114" s="549"/>
      <c r="K114" s="549"/>
      <c r="L114" s="549"/>
      <c r="M114" s="549"/>
      <c r="N114" s="549"/>
      <c r="O114" s="549"/>
      <c r="P114" s="549"/>
      <c r="Q114" s="549"/>
      <c r="R114" s="549"/>
      <c r="S114" s="549"/>
      <c r="T114" s="549"/>
      <c r="U114" s="549"/>
      <c r="V114" s="549"/>
      <c r="W114" s="549"/>
      <c r="X114" s="549"/>
      <c r="Y114" s="549"/>
      <c r="Z114" s="549"/>
      <c r="AA114" s="549"/>
      <c r="AB114" s="549"/>
    </row>
    <row r="115" spans="1:28" x14ac:dyDescent="0.2">
      <c r="A115" s="549"/>
      <c r="B115" s="549"/>
      <c r="C115" s="549"/>
      <c r="D115" s="549"/>
      <c r="E115" s="549"/>
      <c r="F115" s="549"/>
      <c r="G115" s="549"/>
      <c r="H115" s="549"/>
      <c r="I115" s="549"/>
      <c r="J115" s="549"/>
      <c r="K115" s="549"/>
      <c r="L115" s="549"/>
      <c r="M115" s="549"/>
      <c r="N115" s="549"/>
      <c r="O115" s="549"/>
      <c r="P115" s="549"/>
      <c r="Q115" s="549"/>
      <c r="R115" s="549"/>
      <c r="S115" s="549"/>
      <c r="T115" s="549"/>
      <c r="U115" s="549"/>
      <c r="V115" s="549"/>
      <c r="W115" s="549"/>
      <c r="X115" s="549"/>
      <c r="Y115" s="549"/>
      <c r="Z115" s="549"/>
      <c r="AA115" s="549"/>
      <c r="AB115" s="549"/>
    </row>
    <row r="116" spans="1:28" x14ac:dyDescent="0.2">
      <c r="A116" s="549"/>
      <c r="B116" s="549"/>
      <c r="C116" s="549"/>
      <c r="D116" s="549"/>
      <c r="E116" s="549"/>
      <c r="F116" s="549"/>
      <c r="G116" s="549"/>
      <c r="H116" s="549"/>
      <c r="I116" s="549"/>
      <c r="J116" s="549"/>
      <c r="K116" s="549"/>
      <c r="L116" s="549"/>
      <c r="M116" s="549"/>
      <c r="N116" s="549"/>
      <c r="O116" s="549"/>
      <c r="P116" s="549"/>
      <c r="Q116" s="549"/>
      <c r="R116" s="549"/>
      <c r="S116" s="549"/>
      <c r="T116" s="549"/>
      <c r="U116" s="549"/>
      <c r="V116" s="549"/>
      <c r="W116" s="549"/>
      <c r="X116" s="549"/>
      <c r="Y116" s="549"/>
      <c r="Z116" s="549"/>
      <c r="AA116" s="549"/>
      <c r="AB116" s="549"/>
    </row>
    <row r="117" spans="1:28" x14ac:dyDescent="0.2">
      <c r="A117" s="549"/>
      <c r="B117" s="549"/>
      <c r="C117" s="549"/>
      <c r="D117" s="549"/>
      <c r="E117" s="549"/>
      <c r="F117" s="549"/>
      <c r="G117" s="549"/>
      <c r="H117" s="549"/>
      <c r="I117" s="549"/>
      <c r="J117" s="549"/>
      <c r="K117" s="549"/>
      <c r="L117" s="549"/>
      <c r="M117" s="549"/>
      <c r="N117" s="549"/>
      <c r="O117" s="549"/>
      <c r="P117" s="549"/>
      <c r="Q117" s="549"/>
      <c r="R117" s="549"/>
      <c r="S117" s="549"/>
      <c r="T117" s="549"/>
      <c r="U117" s="549"/>
      <c r="V117" s="549"/>
      <c r="W117" s="549"/>
      <c r="X117" s="549"/>
      <c r="Y117" s="549"/>
      <c r="Z117" s="549"/>
      <c r="AA117" s="549"/>
      <c r="AB117" s="549"/>
    </row>
    <row r="118" spans="1:28" x14ac:dyDescent="0.2">
      <c r="A118" s="549"/>
      <c r="B118" s="549"/>
      <c r="C118" s="549"/>
      <c r="D118" s="549"/>
      <c r="E118" s="549"/>
      <c r="F118" s="549"/>
      <c r="G118" s="549"/>
      <c r="H118" s="549"/>
      <c r="I118" s="549"/>
      <c r="J118" s="549"/>
      <c r="K118" s="549"/>
      <c r="L118" s="549"/>
      <c r="M118" s="549"/>
      <c r="N118" s="549"/>
      <c r="O118" s="549"/>
      <c r="P118" s="549"/>
      <c r="Q118" s="549"/>
      <c r="R118" s="549"/>
      <c r="S118" s="549"/>
      <c r="T118" s="549"/>
      <c r="U118" s="549"/>
      <c r="V118" s="549"/>
      <c r="W118" s="549"/>
      <c r="X118" s="549"/>
      <c r="Y118" s="549"/>
      <c r="Z118" s="549"/>
      <c r="AA118" s="549"/>
      <c r="AB118" s="549"/>
    </row>
    <row r="119" spans="1:28" x14ac:dyDescent="0.2">
      <c r="A119" s="549"/>
      <c r="B119" s="549"/>
      <c r="C119" s="549"/>
      <c r="D119" s="549"/>
      <c r="E119" s="549"/>
      <c r="F119" s="549"/>
      <c r="G119" s="549"/>
      <c r="H119" s="549"/>
      <c r="I119" s="549"/>
      <c r="J119" s="549"/>
      <c r="K119" s="549"/>
      <c r="L119" s="549"/>
      <c r="M119" s="549"/>
      <c r="N119" s="549"/>
      <c r="O119" s="549"/>
      <c r="P119" s="549"/>
      <c r="Q119" s="549"/>
      <c r="R119" s="549"/>
      <c r="S119" s="549"/>
      <c r="T119" s="549"/>
      <c r="U119" s="549"/>
      <c r="V119" s="549"/>
      <c r="W119" s="549"/>
      <c r="X119" s="549"/>
      <c r="Y119" s="549"/>
      <c r="Z119" s="549"/>
      <c r="AA119" s="549"/>
      <c r="AB119" s="549"/>
    </row>
    <row r="120" spans="1:28" x14ac:dyDescent="0.2">
      <c r="A120" s="549"/>
      <c r="B120" s="549"/>
      <c r="C120" s="549"/>
      <c r="D120" s="549"/>
      <c r="E120" s="549"/>
      <c r="F120" s="549"/>
      <c r="G120" s="549"/>
      <c r="H120" s="549"/>
      <c r="I120" s="549"/>
      <c r="J120" s="549"/>
      <c r="K120" s="549"/>
      <c r="L120" s="549"/>
      <c r="M120" s="549"/>
      <c r="N120" s="549"/>
      <c r="O120" s="549"/>
      <c r="P120" s="549"/>
      <c r="Q120" s="549"/>
      <c r="R120" s="549"/>
      <c r="S120" s="549"/>
      <c r="T120" s="549"/>
      <c r="U120" s="549"/>
      <c r="V120" s="549"/>
      <c r="W120" s="549"/>
      <c r="X120" s="549"/>
      <c r="Y120" s="549"/>
      <c r="Z120" s="549"/>
      <c r="AA120" s="549"/>
      <c r="AB120" s="549"/>
    </row>
    <row r="121" spans="1:28" x14ac:dyDescent="0.2">
      <c r="A121" s="549"/>
      <c r="B121" s="549"/>
      <c r="C121" s="549"/>
      <c r="D121" s="549"/>
      <c r="E121" s="549"/>
      <c r="F121" s="549"/>
      <c r="G121" s="549"/>
      <c r="H121" s="549"/>
      <c r="I121" s="549"/>
      <c r="J121" s="549"/>
      <c r="K121" s="549"/>
      <c r="L121" s="549"/>
      <c r="M121" s="549"/>
      <c r="N121" s="549"/>
      <c r="O121" s="549"/>
      <c r="P121" s="549"/>
      <c r="Q121" s="549"/>
      <c r="R121" s="549"/>
      <c r="S121" s="549"/>
      <c r="T121" s="549"/>
      <c r="U121" s="549"/>
      <c r="V121" s="549"/>
      <c r="W121" s="549"/>
      <c r="X121" s="549"/>
      <c r="Y121" s="549"/>
      <c r="Z121" s="549"/>
      <c r="AA121" s="549"/>
      <c r="AB121" s="549"/>
    </row>
    <row r="122" spans="1:28" x14ac:dyDescent="0.2">
      <c r="A122" s="549"/>
      <c r="B122" s="549"/>
      <c r="C122" s="549"/>
      <c r="D122" s="549"/>
      <c r="E122" s="549"/>
      <c r="F122" s="549"/>
      <c r="G122" s="549"/>
      <c r="H122" s="549"/>
      <c r="I122" s="549"/>
      <c r="J122" s="549"/>
      <c r="K122" s="549"/>
      <c r="L122" s="549"/>
      <c r="M122" s="549"/>
      <c r="N122" s="549"/>
      <c r="O122" s="549"/>
      <c r="P122" s="549"/>
      <c r="Q122" s="549"/>
      <c r="R122" s="549"/>
      <c r="S122" s="549"/>
      <c r="T122" s="549"/>
      <c r="U122" s="549"/>
      <c r="V122" s="549"/>
      <c r="W122" s="549"/>
      <c r="X122" s="549"/>
      <c r="Y122" s="549"/>
      <c r="Z122" s="549"/>
      <c r="AA122" s="549"/>
      <c r="AB122" s="549"/>
    </row>
    <row r="123" spans="1:28" x14ac:dyDescent="0.2">
      <c r="A123" s="549"/>
      <c r="B123" s="549"/>
      <c r="C123" s="549"/>
      <c r="D123" s="549"/>
      <c r="E123" s="549"/>
      <c r="F123" s="549"/>
      <c r="G123" s="549"/>
      <c r="H123" s="549"/>
      <c r="I123" s="549"/>
      <c r="J123" s="549"/>
      <c r="K123" s="549"/>
      <c r="L123" s="549"/>
      <c r="M123" s="549"/>
      <c r="N123" s="549"/>
      <c r="O123" s="549"/>
      <c r="P123" s="549"/>
      <c r="Q123" s="549"/>
      <c r="R123" s="549"/>
      <c r="S123" s="549"/>
      <c r="T123" s="549"/>
      <c r="U123" s="549"/>
      <c r="V123" s="549"/>
      <c r="W123" s="549"/>
      <c r="X123" s="549"/>
      <c r="Y123" s="549"/>
      <c r="Z123" s="549"/>
      <c r="AA123" s="549"/>
      <c r="AB123" s="549"/>
    </row>
    <row r="124" spans="1:28" x14ac:dyDescent="0.2">
      <c r="A124" s="549"/>
      <c r="B124" s="549"/>
      <c r="C124" s="549"/>
      <c r="D124" s="549"/>
      <c r="E124" s="549"/>
      <c r="F124" s="549"/>
      <c r="G124" s="549"/>
      <c r="H124" s="549"/>
      <c r="I124" s="549"/>
      <c r="J124" s="549"/>
      <c r="K124" s="549"/>
      <c r="L124" s="549"/>
      <c r="M124" s="549"/>
      <c r="N124" s="549"/>
      <c r="O124" s="549"/>
      <c r="P124" s="549"/>
      <c r="Q124" s="549"/>
      <c r="R124" s="549"/>
      <c r="S124" s="549"/>
      <c r="T124" s="549"/>
      <c r="U124" s="549"/>
      <c r="V124" s="549"/>
      <c r="W124" s="549"/>
      <c r="X124" s="549"/>
      <c r="Y124" s="549"/>
      <c r="Z124" s="549"/>
      <c r="AA124" s="549"/>
      <c r="AB124" s="549"/>
    </row>
    <row r="125" spans="1:28" x14ac:dyDescent="0.2">
      <c r="A125" s="549"/>
      <c r="B125" s="549"/>
      <c r="C125" s="549"/>
      <c r="D125" s="549"/>
      <c r="E125" s="549"/>
      <c r="F125" s="549"/>
      <c r="G125" s="549"/>
      <c r="H125" s="549"/>
      <c r="I125" s="549"/>
      <c r="J125" s="549"/>
      <c r="K125" s="549"/>
      <c r="L125" s="549"/>
      <c r="M125" s="549"/>
      <c r="N125" s="549"/>
      <c r="O125" s="549"/>
      <c r="P125" s="549"/>
      <c r="Q125" s="549"/>
      <c r="R125" s="549"/>
      <c r="S125" s="549"/>
      <c r="T125" s="549"/>
      <c r="U125" s="549"/>
      <c r="V125" s="549"/>
      <c r="W125" s="549"/>
      <c r="X125" s="549"/>
      <c r="Y125" s="549"/>
      <c r="Z125" s="549"/>
      <c r="AA125" s="549"/>
      <c r="AB125" s="549"/>
    </row>
    <row r="126" spans="1:28" x14ac:dyDescent="0.2">
      <c r="A126" s="549"/>
      <c r="B126" s="549"/>
      <c r="C126" s="549"/>
      <c r="D126" s="549"/>
      <c r="E126" s="549"/>
      <c r="F126" s="549"/>
      <c r="G126" s="549"/>
      <c r="H126" s="549"/>
      <c r="I126" s="549"/>
      <c r="J126" s="549"/>
      <c r="K126" s="549"/>
      <c r="L126" s="549"/>
      <c r="M126" s="549"/>
      <c r="N126" s="549"/>
      <c r="O126" s="549"/>
      <c r="P126" s="549"/>
      <c r="Q126" s="549"/>
      <c r="R126" s="549"/>
      <c r="S126" s="549"/>
      <c r="T126" s="549"/>
      <c r="U126" s="549"/>
      <c r="V126" s="549"/>
      <c r="W126" s="549"/>
      <c r="X126" s="549"/>
      <c r="Y126" s="549"/>
      <c r="Z126" s="549"/>
      <c r="AA126" s="549"/>
      <c r="AB126" s="549"/>
    </row>
    <row r="127" spans="1:28" x14ac:dyDescent="0.2">
      <c r="A127" s="549"/>
      <c r="B127" s="549"/>
      <c r="C127" s="549"/>
      <c r="D127" s="549"/>
      <c r="E127" s="549"/>
      <c r="F127" s="549"/>
      <c r="G127" s="549"/>
      <c r="H127" s="549"/>
      <c r="I127" s="549"/>
      <c r="J127" s="549"/>
      <c r="K127" s="549"/>
      <c r="L127" s="549"/>
      <c r="M127" s="549"/>
      <c r="N127" s="549"/>
      <c r="O127" s="549"/>
      <c r="P127" s="549"/>
      <c r="Q127" s="549"/>
      <c r="R127" s="549"/>
      <c r="S127" s="549"/>
      <c r="T127" s="549"/>
      <c r="U127" s="549"/>
      <c r="V127" s="549"/>
      <c r="W127" s="549"/>
      <c r="X127" s="549"/>
      <c r="Y127" s="549"/>
      <c r="Z127" s="549"/>
      <c r="AA127" s="549"/>
      <c r="AB127" s="549"/>
    </row>
    <row r="128" spans="1:28" x14ac:dyDescent="0.2">
      <c r="A128" s="549"/>
      <c r="B128" s="549"/>
      <c r="C128" s="549"/>
      <c r="D128" s="549"/>
      <c r="E128" s="549"/>
      <c r="F128" s="549"/>
      <c r="G128" s="549"/>
      <c r="H128" s="549"/>
      <c r="I128" s="549"/>
      <c r="J128" s="549"/>
      <c r="K128" s="549"/>
      <c r="L128" s="549"/>
      <c r="M128" s="549"/>
      <c r="N128" s="549"/>
      <c r="O128" s="549"/>
      <c r="P128" s="549"/>
      <c r="Q128" s="549"/>
      <c r="R128" s="549"/>
      <c r="S128" s="549"/>
      <c r="T128" s="549"/>
      <c r="U128" s="549"/>
      <c r="V128" s="549"/>
      <c r="W128" s="549"/>
      <c r="X128" s="549"/>
      <c r="Y128" s="549"/>
      <c r="Z128" s="549"/>
      <c r="AA128" s="549"/>
      <c r="AB128" s="549"/>
    </row>
    <row r="129" spans="1:28" x14ac:dyDescent="0.2">
      <c r="A129" s="549"/>
      <c r="B129" s="549"/>
      <c r="C129" s="549"/>
      <c r="D129" s="549"/>
      <c r="E129" s="549"/>
      <c r="F129" s="549"/>
      <c r="G129" s="549"/>
      <c r="H129" s="549"/>
      <c r="I129" s="549"/>
      <c r="J129" s="549"/>
      <c r="K129" s="549"/>
      <c r="L129" s="549"/>
      <c r="M129" s="549"/>
      <c r="N129" s="549"/>
      <c r="O129" s="549"/>
      <c r="P129" s="549"/>
      <c r="Q129" s="549"/>
      <c r="R129" s="549"/>
      <c r="S129" s="549"/>
      <c r="T129" s="549"/>
      <c r="U129" s="549"/>
      <c r="V129" s="549"/>
      <c r="W129" s="549"/>
      <c r="X129" s="549"/>
      <c r="Y129" s="549"/>
      <c r="Z129" s="549"/>
      <c r="AA129" s="549"/>
      <c r="AB129" s="549"/>
    </row>
    <row r="130" spans="1:28" x14ac:dyDescent="0.2">
      <c r="A130" s="549"/>
      <c r="B130" s="549"/>
      <c r="C130" s="549"/>
      <c r="D130" s="549"/>
      <c r="E130" s="549"/>
      <c r="F130" s="549"/>
      <c r="G130" s="549"/>
      <c r="H130" s="549"/>
      <c r="I130" s="549"/>
      <c r="J130" s="549"/>
      <c r="K130" s="549"/>
      <c r="L130" s="549"/>
      <c r="M130" s="549"/>
      <c r="N130" s="549"/>
      <c r="O130" s="549"/>
      <c r="P130" s="549"/>
      <c r="Q130" s="549"/>
      <c r="R130" s="549"/>
      <c r="S130" s="549"/>
      <c r="T130" s="549"/>
      <c r="U130" s="549"/>
      <c r="V130" s="549"/>
      <c r="W130" s="549"/>
      <c r="X130" s="549"/>
      <c r="Y130" s="549"/>
      <c r="Z130" s="549"/>
      <c r="AA130" s="549"/>
      <c r="AB130" s="549"/>
    </row>
    <row r="131" spans="1:28" x14ac:dyDescent="0.2">
      <c r="A131" s="549"/>
      <c r="B131" s="549"/>
      <c r="C131" s="549"/>
      <c r="D131" s="549"/>
      <c r="E131" s="549"/>
      <c r="F131" s="549"/>
      <c r="G131" s="549"/>
      <c r="H131" s="549"/>
      <c r="I131" s="549"/>
      <c r="J131" s="549"/>
      <c r="K131" s="549"/>
      <c r="L131" s="549"/>
      <c r="M131" s="549"/>
      <c r="N131" s="549"/>
      <c r="O131" s="549"/>
      <c r="P131" s="549"/>
      <c r="Q131" s="549"/>
      <c r="R131" s="549"/>
      <c r="S131" s="549"/>
      <c r="T131" s="549"/>
      <c r="U131" s="549"/>
      <c r="V131" s="549"/>
      <c r="W131" s="549"/>
      <c r="X131" s="549"/>
      <c r="Y131" s="549"/>
      <c r="Z131" s="549"/>
      <c r="AA131" s="549"/>
      <c r="AB131" s="549"/>
    </row>
    <row r="132" spans="1:28" x14ac:dyDescent="0.2">
      <c r="A132" s="549"/>
      <c r="B132" s="549"/>
      <c r="C132" s="549"/>
      <c r="D132" s="549"/>
      <c r="E132" s="549"/>
      <c r="F132" s="549"/>
      <c r="G132" s="549"/>
      <c r="H132" s="549"/>
      <c r="I132" s="549"/>
      <c r="J132" s="549"/>
      <c r="K132" s="549"/>
      <c r="L132" s="549"/>
      <c r="M132" s="549"/>
      <c r="N132" s="549"/>
      <c r="O132" s="549"/>
      <c r="P132" s="549"/>
      <c r="Q132" s="549"/>
      <c r="R132" s="549"/>
      <c r="S132" s="549"/>
      <c r="T132" s="549"/>
      <c r="U132" s="549"/>
      <c r="V132" s="549"/>
      <c r="W132" s="549"/>
      <c r="X132" s="549"/>
      <c r="Y132" s="549"/>
      <c r="Z132" s="549"/>
      <c r="AA132" s="549"/>
      <c r="AB132" s="549"/>
    </row>
    <row r="133" spans="1:28" x14ac:dyDescent="0.2">
      <c r="A133" s="549"/>
      <c r="B133" s="549"/>
      <c r="C133" s="549"/>
      <c r="D133" s="549"/>
      <c r="E133" s="549"/>
      <c r="F133" s="549"/>
      <c r="G133" s="549"/>
      <c r="H133" s="549"/>
      <c r="I133" s="549"/>
      <c r="J133" s="549"/>
      <c r="K133" s="549"/>
      <c r="L133" s="549"/>
      <c r="M133" s="549"/>
      <c r="N133" s="549"/>
      <c r="O133" s="549"/>
      <c r="P133" s="549"/>
      <c r="Q133" s="549"/>
      <c r="R133" s="549"/>
      <c r="S133" s="549"/>
      <c r="T133" s="549"/>
      <c r="U133" s="549"/>
      <c r="V133" s="549"/>
      <c r="W133" s="549"/>
      <c r="X133" s="549"/>
      <c r="Y133" s="549"/>
      <c r="Z133" s="549"/>
      <c r="AA133" s="549"/>
      <c r="AB133" s="549"/>
    </row>
    <row r="134" spans="1:28" x14ac:dyDescent="0.2">
      <c r="A134" s="549"/>
      <c r="B134" s="549"/>
      <c r="C134" s="549"/>
      <c r="D134" s="549"/>
      <c r="E134" s="549"/>
      <c r="F134" s="549"/>
      <c r="G134" s="549"/>
      <c r="H134" s="549"/>
      <c r="I134" s="549"/>
      <c r="J134" s="549"/>
      <c r="K134" s="549"/>
      <c r="L134" s="549"/>
      <c r="M134" s="549"/>
      <c r="N134" s="549"/>
      <c r="O134" s="549"/>
      <c r="P134" s="549"/>
      <c r="Q134" s="549"/>
      <c r="R134" s="549"/>
      <c r="S134" s="549"/>
      <c r="T134" s="549"/>
      <c r="U134" s="549"/>
      <c r="V134" s="549"/>
      <c r="W134" s="549"/>
      <c r="X134" s="549"/>
      <c r="Y134" s="549"/>
      <c r="Z134" s="549"/>
      <c r="AA134" s="549"/>
      <c r="AB134" s="549"/>
    </row>
    <row r="135" spans="1:28" x14ac:dyDescent="0.2">
      <c r="A135" s="549"/>
      <c r="B135" s="549"/>
      <c r="C135" s="549"/>
      <c r="D135" s="549"/>
      <c r="E135" s="549"/>
      <c r="F135" s="549"/>
      <c r="G135" s="549"/>
      <c r="H135" s="549"/>
      <c r="I135" s="549"/>
      <c r="J135" s="549"/>
      <c r="K135" s="549"/>
      <c r="L135" s="549"/>
      <c r="M135" s="549"/>
      <c r="N135" s="549"/>
      <c r="O135" s="549"/>
      <c r="P135" s="549"/>
      <c r="Q135" s="549"/>
      <c r="R135" s="549"/>
      <c r="S135" s="549"/>
      <c r="T135" s="549"/>
      <c r="U135" s="549"/>
      <c r="V135" s="549"/>
      <c r="W135" s="549"/>
      <c r="X135" s="549"/>
      <c r="Y135" s="549"/>
      <c r="Z135" s="549"/>
      <c r="AA135" s="549"/>
      <c r="AB135" s="549"/>
    </row>
    <row r="136" spans="1:28" x14ac:dyDescent="0.2">
      <c r="A136" s="549"/>
      <c r="B136" s="549"/>
      <c r="C136" s="549"/>
      <c r="D136" s="549"/>
      <c r="E136" s="549"/>
      <c r="F136" s="549"/>
      <c r="G136" s="549"/>
      <c r="H136" s="549"/>
      <c r="I136" s="549"/>
      <c r="J136" s="549"/>
      <c r="K136" s="549"/>
      <c r="L136" s="549"/>
      <c r="M136" s="549"/>
      <c r="N136" s="549"/>
      <c r="O136" s="549"/>
      <c r="P136" s="549"/>
      <c r="Q136" s="549"/>
      <c r="R136" s="549"/>
      <c r="S136" s="549"/>
      <c r="T136" s="549"/>
      <c r="U136" s="549"/>
      <c r="V136" s="549"/>
      <c r="W136" s="549"/>
      <c r="X136" s="549"/>
      <c r="Y136" s="549"/>
      <c r="Z136" s="549"/>
      <c r="AA136" s="549"/>
      <c r="AB136" s="549"/>
    </row>
    <row r="137" spans="1:28" x14ac:dyDescent="0.2">
      <c r="A137" s="549"/>
      <c r="B137" s="549"/>
      <c r="C137" s="549"/>
      <c r="D137" s="549"/>
      <c r="E137" s="549"/>
      <c r="F137" s="549"/>
      <c r="G137" s="549"/>
      <c r="H137" s="549"/>
      <c r="I137" s="549"/>
      <c r="J137" s="549"/>
      <c r="K137" s="549"/>
      <c r="L137" s="549"/>
      <c r="M137" s="549"/>
      <c r="N137" s="549"/>
      <c r="O137" s="549"/>
      <c r="P137" s="549"/>
      <c r="Q137" s="549"/>
      <c r="R137" s="549"/>
      <c r="S137" s="549"/>
      <c r="T137" s="549"/>
      <c r="U137" s="549"/>
      <c r="V137" s="549"/>
      <c r="W137" s="549"/>
      <c r="X137" s="549"/>
      <c r="Y137" s="549"/>
      <c r="Z137" s="549"/>
      <c r="AA137" s="549"/>
      <c r="AB137" s="549"/>
    </row>
    <row r="138" spans="1:28" x14ac:dyDescent="0.2">
      <c r="A138" s="549"/>
      <c r="B138" s="549"/>
      <c r="C138" s="549"/>
      <c r="D138" s="549"/>
      <c r="E138" s="549"/>
      <c r="F138" s="549"/>
      <c r="G138" s="549"/>
      <c r="H138" s="549"/>
      <c r="I138" s="549"/>
      <c r="J138" s="549"/>
      <c r="K138" s="549"/>
      <c r="L138" s="549"/>
      <c r="M138" s="549"/>
      <c r="N138" s="549"/>
      <c r="O138" s="549"/>
      <c r="P138" s="549"/>
      <c r="Q138" s="549"/>
      <c r="R138" s="549"/>
      <c r="S138" s="549"/>
      <c r="T138" s="549"/>
      <c r="U138" s="549"/>
      <c r="V138" s="549"/>
      <c r="W138" s="549"/>
      <c r="X138" s="549"/>
      <c r="Y138" s="549"/>
      <c r="Z138" s="549"/>
      <c r="AA138" s="549"/>
      <c r="AB138" s="549"/>
    </row>
    <row r="139" spans="1:28" x14ac:dyDescent="0.2">
      <c r="A139" s="549"/>
      <c r="B139" s="549"/>
      <c r="C139" s="549"/>
      <c r="D139" s="549"/>
      <c r="E139" s="549"/>
      <c r="F139" s="549"/>
      <c r="G139" s="549"/>
      <c r="H139" s="549"/>
      <c r="I139" s="549"/>
      <c r="J139" s="549"/>
      <c r="K139" s="549"/>
      <c r="L139" s="549"/>
      <c r="M139" s="549"/>
      <c r="N139" s="549"/>
      <c r="O139" s="549"/>
      <c r="P139" s="549"/>
      <c r="Q139" s="549"/>
      <c r="R139" s="549"/>
      <c r="S139" s="549"/>
      <c r="T139" s="549"/>
      <c r="U139" s="549"/>
      <c r="V139" s="549"/>
      <c r="W139" s="549"/>
      <c r="X139" s="549"/>
      <c r="Y139" s="549"/>
      <c r="Z139" s="549"/>
      <c r="AA139" s="549"/>
      <c r="AB139" s="549"/>
    </row>
    <row r="140" spans="1:28" x14ac:dyDescent="0.2">
      <c r="A140" s="549"/>
      <c r="B140" s="549"/>
      <c r="C140" s="549"/>
      <c r="D140" s="549"/>
      <c r="E140" s="549"/>
      <c r="F140" s="549"/>
      <c r="G140" s="549"/>
      <c r="H140" s="549"/>
      <c r="I140" s="549"/>
      <c r="J140" s="549"/>
      <c r="K140" s="549"/>
      <c r="L140" s="549"/>
      <c r="M140" s="549"/>
      <c r="N140" s="549"/>
      <c r="O140" s="549"/>
      <c r="P140" s="549"/>
      <c r="Q140" s="549"/>
      <c r="R140" s="549"/>
      <c r="S140" s="549"/>
      <c r="T140" s="549"/>
      <c r="U140" s="549"/>
      <c r="V140" s="549"/>
      <c r="W140" s="549"/>
      <c r="X140" s="549"/>
      <c r="Y140" s="549"/>
      <c r="Z140" s="549"/>
      <c r="AA140" s="549"/>
      <c r="AB140" s="549"/>
    </row>
    <row r="141" spans="1:28" x14ac:dyDescent="0.2">
      <c r="A141" s="549"/>
      <c r="B141" s="549"/>
      <c r="C141" s="549"/>
      <c r="D141" s="549"/>
      <c r="E141" s="549"/>
      <c r="F141" s="549"/>
      <c r="G141" s="549"/>
      <c r="H141" s="549"/>
      <c r="I141" s="549"/>
      <c r="J141" s="549"/>
      <c r="K141" s="549"/>
      <c r="L141" s="549"/>
      <c r="M141" s="549"/>
      <c r="N141" s="549"/>
      <c r="O141" s="549"/>
      <c r="P141" s="549"/>
      <c r="Q141" s="549"/>
      <c r="R141" s="549"/>
      <c r="S141" s="549"/>
      <c r="T141" s="549"/>
      <c r="U141" s="549"/>
      <c r="V141" s="549"/>
      <c r="W141" s="549"/>
      <c r="X141" s="549"/>
      <c r="Y141" s="549"/>
      <c r="Z141" s="549"/>
      <c r="AA141" s="549"/>
      <c r="AB141" s="549"/>
    </row>
    <row r="142" spans="1:28" x14ac:dyDescent="0.2">
      <c r="A142" s="549"/>
      <c r="B142" s="549"/>
      <c r="C142" s="549"/>
      <c r="D142" s="549"/>
      <c r="E142" s="549"/>
      <c r="F142" s="549"/>
      <c r="G142" s="549"/>
      <c r="H142" s="549"/>
      <c r="I142" s="549"/>
      <c r="J142" s="549"/>
      <c r="K142" s="549"/>
      <c r="L142" s="549"/>
      <c r="M142" s="549"/>
      <c r="N142" s="549"/>
      <c r="O142" s="549"/>
      <c r="P142" s="549"/>
      <c r="Q142" s="549"/>
      <c r="R142" s="549"/>
      <c r="S142" s="549"/>
      <c r="T142" s="549"/>
      <c r="U142" s="549"/>
      <c r="V142" s="549"/>
      <c r="W142" s="549"/>
      <c r="X142" s="549"/>
      <c r="Y142" s="549"/>
      <c r="Z142" s="549"/>
      <c r="AA142" s="549"/>
      <c r="AB142" s="549"/>
    </row>
    <row r="143" spans="1:28" x14ac:dyDescent="0.2">
      <c r="A143" s="549"/>
      <c r="B143" s="549"/>
      <c r="C143" s="549"/>
      <c r="D143" s="549"/>
      <c r="E143" s="549"/>
      <c r="F143" s="549"/>
      <c r="G143" s="549"/>
      <c r="H143" s="549"/>
      <c r="I143" s="549"/>
      <c r="J143" s="549"/>
      <c r="K143" s="549"/>
      <c r="L143" s="549"/>
      <c r="M143" s="549"/>
      <c r="N143" s="549"/>
      <c r="O143" s="549"/>
      <c r="P143" s="549"/>
      <c r="Q143" s="549"/>
      <c r="R143" s="549"/>
      <c r="S143" s="549"/>
      <c r="T143" s="549"/>
      <c r="U143" s="549"/>
      <c r="V143" s="549"/>
      <c r="W143" s="549"/>
      <c r="X143" s="549"/>
      <c r="Y143" s="549"/>
      <c r="Z143" s="549"/>
      <c r="AA143" s="549"/>
      <c r="AB143" s="549"/>
    </row>
    <row r="144" spans="1:28" x14ac:dyDescent="0.2">
      <c r="A144" s="549"/>
      <c r="B144" s="549"/>
      <c r="C144" s="549"/>
      <c r="D144" s="549"/>
      <c r="E144" s="549"/>
      <c r="F144" s="549"/>
      <c r="G144" s="549"/>
      <c r="H144" s="549"/>
      <c r="I144" s="549"/>
      <c r="J144" s="549"/>
      <c r="K144" s="549"/>
      <c r="L144" s="549"/>
      <c r="M144" s="549"/>
      <c r="N144" s="549"/>
      <c r="O144" s="549"/>
      <c r="P144" s="549"/>
      <c r="Q144" s="549"/>
      <c r="R144" s="549"/>
      <c r="S144" s="549"/>
      <c r="T144" s="549"/>
      <c r="U144" s="549"/>
      <c r="V144" s="549"/>
      <c r="W144" s="549"/>
      <c r="X144" s="549"/>
      <c r="Y144" s="549"/>
      <c r="Z144" s="549"/>
      <c r="AA144" s="549"/>
      <c r="AB144" s="549"/>
    </row>
    <row r="145" spans="1:28" x14ac:dyDescent="0.2">
      <c r="A145" s="549"/>
      <c r="B145" s="549"/>
      <c r="C145" s="549"/>
      <c r="D145" s="549"/>
      <c r="E145" s="549"/>
      <c r="F145" s="549"/>
      <c r="G145" s="549"/>
      <c r="H145" s="549"/>
      <c r="I145" s="549"/>
      <c r="J145" s="549"/>
      <c r="K145" s="549"/>
      <c r="L145" s="549"/>
      <c r="M145" s="549"/>
      <c r="N145" s="549"/>
      <c r="O145" s="549"/>
      <c r="P145" s="549"/>
      <c r="Q145" s="549"/>
      <c r="R145" s="549"/>
      <c r="S145" s="549"/>
      <c r="T145" s="549"/>
      <c r="U145" s="549"/>
      <c r="V145" s="549"/>
      <c r="W145" s="549"/>
      <c r="X145" s="549"/>
      <c r="Y145" s="549"/>
      <c r="Z145" s="549"/>
      <c r="AA145" s="549"/>
      <c r="AB145" s="549"/>
    </row>
    <row r="146" spans="1:28" x14ac:dyDescent="0.2">
      <c r="A146" s="549"/>
      <c r="B146" s="549"/>
      <c r="C146" s="549"/>
      <c r="D146" s="549"/>
      <c r="E146" s="549"/>
      <c r="F146" s="549"/>
      <c r="G146" s="549"/>
      <c r="H146" s="549"/>
      <c r="I146" s="549"/>
      <c r="J146" s="549"/>
      <c r="K146" s="549"/>
      <c r="L146" s="549"/>
      <c r="M146" s="549"/>
      <c r="N146" s="549"/>
      <c r="O146" s="549"/>
      <c r="P146" s="549"/>
      <c r="Q146" s="549"/>
      <c r="R146" s="549"/>
      <c r="S146" s="549"/>
      <c r="T146" s="549"/>
      <c r="U146" s="549"/>
      <c r="V146" s="549"/>
      <c r="W146" s="549"/>
      <c r="X146" s="549"/>
      <c r="Y146" s="549"/>
      <c r="Z146" s="549"/>
      <c r="AA146" s="549"/>
      <c r="AB146" s="549"/>
    </row>
    <row r="147" spans="1:28" x14ac:dyDescent="0.2">
      <c r="A147" s="549"/>
      <c r="B147" s="549"/>
      <c r="C147" s="549"/>
      <c r="D147" s="549"/>
      <c r="E147" s="549"/>
      <c r="F147" s="549"/>
      <c r="G147" s="549"/>
      <c r="H147" s="549"/>
      <c r="I147" s="549"/>
      <c r="J147" s="549"/>
      <c r="K147" s="549"/>
      <c r="L147" s="549"/>
      <c r="M147" s="549"/>
      <c r="N147" s="549"/>
      <c r="O147" s="549"/>
      <c r="P147" s="549"/>
      <c r="Q147" s="549"/>
      <c r="R147" s="549"/>
      <c r="S147" s="549"/>
      <c r="T147" s="549"/>
      <c r="U147" s="549"/>
      <c r="V147" s="549"/>
      <c r="W147" s="549"/>
      <c r="X147" s="549"/>
      <c r="Y147" s="549"/>
      <c r="Z147" s="549"/>
      <c r="AA147" s="549"/>
      <c r="AB147" s="549"/>
    </row>
    <row r="148" spans="1:28" x14ac:dyDescent="0.2">
      <c r="A148" s="549"/>
      <c r="B148" s="549"/>
      <c r="C148" s="549"/>
      <c r="D148" s="549"/>
      <c r="E148" s="549"/>
      <c r="F148" s="549"/>
      <c r="G148" s="549"/>
      <c r="H148" s="549"/>
      <c r="I148" s="549"/>
      <c r="J148" s="549"/>
      <c r="K148" s="549"/>
      <c r="L148" s="549"/>
      <c r="M148" s="549"/>
      <c r="N148" s="549"/>
      <c r="O148" s="549"/>
      <c r="P148" s="549"/>
      <c r="Q148" s="549"/>
      <c r="R148" s="549"/>
      <c r="S148" s="549"/>
      <c r="T148" s="549"/>
      <c r="U148" s="549"/>
      <c r="V148" s="549"/>
      <c r="W148" s="549"/>
      <c r="X148" s="549"/>
      <c r="Y148" s="549"/>
      <c r="Z148" s="549"/>
      <c r="AA148" s="549"/>
      <c r="AB148" s="549"/>
    </row>
    <row r="149" spans="1:28" x14ac:dyDescent="0.2">
      <c r="A149" s="549"/>
      <c r="B149" s="549"/>
      <c r="C149" s="549"/>
      <c r="D149" s="549"/>
      <c r="E149" s="549"/>
      <c r="F149" s="549"/>
      <c r="G149" s="549"/>
      <c r="H149" s="549"/>
      <c r="I149" s="549"/>
      <c r="J149" s="549"/>
      <c r="K149" s="549"/>
      <c r="L149" s="549"/>
      <c r="M149" s="549"/>
      <c r="N149" s="549"/>
      <c r="O149" s="549"/>
      <c r="P149" s="549"/>
      <c r="Q149" s="549"/>
      <c r="R149" s="549"/>
      <c r="S149" s="549"/>
      <c r="T149" s="549"/>
      <c r="U149" s="549"/>
      <c r="V149" s="549"/>
      <c r="W149" s="549"/>
      <c r="X149" s="549"/>
      <c r="Y149" s="549"/>
      <c r="Z149" s="549"/>
      <c r="AA149" s="549"/>
      <c r="AB149" s="549"/>
    </row>
    <row r="150" spans="1:28" x14ac:dyDescent="0.2">
      <c r="A150" s="549"/>
      <c r="B150" s="549"/>
      <c r="C150" s="549"/>
      <c r="D150" s="549"/>
      <c r="E150" s="549"/>
      <c r="F150" s="549"/>
      <c r="G150" s="549"/>
      <c r="H150" s="549"/>
      <c r="I150" s="549"/>
      <c r="J150" s="549"/>
      <c r="K150" s="549"/>
      <c r="L150" s="549"/>
      <c r="M150" s="549"/>
      <c r="N150" s="549"/>
      <c r="O150" s="549"/>
      <c r="P150" s="549"/>
      <c r="Q150" s="549"/>
      <c r="R150" s="549"/>
      <c r="S150" s="549"/>
      <c r="T150" s="549"/>
      <c r="U150" s="549"/>
      <c r="V150" s="549"/>
      <c r="W150" s="549"/>
      <c r="X150" s="549"/>
      <c r="Y150" s="549"/>
      <c r="Z150" s="549"/>
      <c r="AA150" s="549"/>
      <c r="AB150" s="549"/>
    </row>
    <row r="151" spans="1:28" x14ac:dyDescent="0.2">
      <c r="A151" s="549"/>
      <c r="B151" s="549"/>
      <c r="C151" s="549"/>
      <c r="D151" s="549"/>
      <c r="E151" s="549"/>
      <c r="F151" s="549"/>
      <c r="G151" s="549"/>
      <c r="H151" s="549"/>
      <c r="I151" s="549"/>
      <c r="J151" s="549"/>
      <c r="K151" s="549"/>
      <c r="L151" s="549"/>
      <c r="M151" s="549"/>
      <c r="N151" s="549"/>
      <c r="O151" s="549"/>
      <c r="P151" s="549"/>
      <c r="Q151" s="549"/>
      <c r="R151" s="549"/>
      <c r="S151" s="549"/>
      <c r="T151" s="549"/>
      <c r="U151" s="549"/>
      <c r="V151" s="549"/>
      <c r="W151" s="549"/>
      <c r="X151" s="549"/>
      <c r="Y151" s="549"/>
      <c r="Z151" s="549"/>
      <c r="AA151" s="549"/>
      <c r="AB151" s="549"/>
    </row>
    <row r="152" spans="1:28" x14ac:dyDescent="0.2">
      <c r="A152" s="549"/>
      <c r="B152" s="549"/>
      <c r="C152" s="549"/>
      <c r="D152" s="549"/>
      <c r="E152" s="549"/>
      <c r="F152" s="549"/>
      <c r="G152" s="549"/>
      <c r="H152" s="549"/>
      <c r="I152" s="549"/>
      <c r="J152" s="549"/>
      <c r="K152" s="549"/>
      <c r="L152" s="549"/>
      <c r="M152" s="549"/>
      <c r="N152" s="549"/>
      <c r="O152" s="549"/>
      <c r="P152" s="549"/>
      <c r="Q152" s="549"/>
      <c r="R152" s="549"/>
      <c r="S152" s="549"/>
      <c r="T152" s="549"/>
      <c r="U152" s="549"/>
      <c r="V152" s="549"/>
      <c r="W152" s="549"/>
      <c r="X152" s="549"/>
      <c r="Y152" s="549"/>
      <c r="Z152" s="549"/>
      <c r="AA152" s="549"/>
      <c r="AB152" s="549"/>
    </row>
    <row r="153" spans="1:28" x14ac:dyDescent="0.2">
      <c r="A153" s="549"/>
      <c r="B153" s="549"/>
      <c r="C153" s="549"/>
      <c r="D153" s="549"/>
      <c r="E153" s="549"/>
      <c r="F153" s="549"/>
      <c r="G153" s="549"/>
      <c r="H153" s="549"/>
      <c r="I153" s="549"/>
      <c r="J153" s="549"/>
      <c r="K153" s="549"/>
      <c r="L153" s="549"/>
      <c r="M153" s="549"/>
      <c r="N153" s="549"/>
      <c r="O153" s="549"/>
      <c r="P153" s="549"/>
      <c r="Q153" s="549"/>
      <c r="R153" s="549"/>
      <c r="S153" s="549"/>
      <c r="T153" s="549"/>
      <c r="U153" s="549"/>
      <c r="V153" s="549"/>
      <c r="W153" s="549"/>
      <c r="X153" s="549"/>
      <c r="Y153" s="549"/>
      <c r="Z153" s="549"/>
      <c r="AA153" s="549"/>
      <c r="AB153" s="549"/>
    </row>
    <row r="154" spans="1:28" x14ac:dyDescent="0.2">
      <c r="A154" s="549"/>
      <c r="B154" s="549"/>
      <c r="C154" s="549"/>
      <c r="D154" s="549"/>
      <c r="E154" s="549"/>
      <c r="F154" s="549"/>
      <c r="G154" s="549"/>
      <c r="H154" s="549"/>
      <c r="I154" s="549"/>
      <c r="J154" s="549"/>
      <c r="K154" s="549"/>
      <c r="L154" s="549"/>
      <c r="M154" s="549"/>
      <c r="N154" s="549"/>
      <c r="O154" s="549"/>
      <c r="P154" s="549"/>
      <c r="Q154" s="549"/>
      <c r="R154" s="549"/>
      <c r="S154" s="549"/>
      <c r="T154" s="549"/>
      <c r="U154" s="549"/>
      <c r="V154" s="549"/>
      <c r="W154" s="549"/>
      <c r="X154" s="549"/>
      <c r="Y154" s="549"/>
      <c r="Z154" s="549"/>
      <c r="AA154" s="549"/>
      <c r="AB154" s="549"/>
    </row>
    <row r="155" spans="1:28" x14ac:dyDescent="0.2">
      <c r="A155" s="549"/>
      <c r="B155" s="549"/>
      <c r="C155" s="549"/>
      <c r="D155" s="549"/>
      <c r="E155" s="549"/>
      <c r="F155" s="549"/>
      <c r="G155" s="549"/>
      <c r="H155" s="549"/>
      <c r="I155" s="549"/>
      <c r="J155" s="549"/>
      <c r="K155" s="549"/>
      <c r="L155" s="549"/>
      <c r="M155" s="549"/>
      <c r="N155" s="549"/>
      <c r="O155" s="549"/>
      <c r="P155" s="549"/>
      <c r="Q155" s="549"/>
      <c r="R155" s="549"/>
      <c r="S155" s="549"/>
      <c r="T155" s="549"/>
      <c r="U155" s="549"/>
      <c r="V155" s="549"/>
      <c r="W155" s="549"/>
      <c r="X155" s="549"/>
      <c r="Y155" s="549"/>
      <c r="Z155" s="549"/>
      <c r="AA155" s="549"/>
      <c r="AB155" s="549"/>
    </row>
    <row r="156" spans="1:28" x14ac:dyDescent="0.2">
      <c r="A156" s="549"/>
      <c r="B156" s="549"/>
      <c r="C156" s="549"/>
      <c r="D156" s="549"/>
      <c r="E156" s="549"/>
      <c r="F156" s="549"/>
      <c r="G156" s="549"/>
      <c r="H156" s="549"/>
      <c r="I156" s="549"/>
      <c r="J156" s="549"/>
      <c r="K156" s="549"/>
      <c r="L156" s="549"/>
      <c r="M156" s="549"/>
      <c r="N156" s="549"/>
      <c r="O156" s="549"/>
      <c r="P156" s="549"/>
      <c r="Q156" s="549"/>
      <c r="R156" s="549"/>
      <c r="S156" s="549"/>
      <c r="T156" s="549"/>
      <c r="U156" s="549"/>
      <c r="V156" s="549"/>
      <c r="W156" s="549"/>
      <c r="X156" s="549"/>
      <c r="Y156" s="549"/>
      <c r="Z156" s="549"/>
      <c r="AA156" s="549"/>
      <c r="AB156" s="549"/>
    </row>
    <row r="157" spans="1:28" x14ac:dyDescent="0.2">
      <c r="A157" s="549"/>
      <c r="B157" s="549"/>
      <c r="C157" s="549"/>
      <c r="D157" s="549"/>
      <c r="E157" s="549"/>
      <c r="F157" s="549"/>
      <c r="G157" s="549"/>
      <c r="H157" s="549"/>
      <c r="I157" s="549"/>
      <c r="J157" s="549"/>
      <c r="K157" s="549"/>
      <c r="L157" s="549"/>
      <c r="M157" s="549"/>
      <c r="N157" s="549"/>
      <c r="O157" s="549"/>
      <c r="P157" s="549"/>
      <c r="Q157" s="549"/>
      <c r="R157" s="549"/>
      <c r="S157" s="549"/>
      <c r="T157" s="549"/>
      <c r="U157" s="549"/>
      <c r="V157" s="549"/>
      <c r="W157" s="549"/>
      <c r="X157" s="549"/>
      <c r="Y157" s="549"/>
      <c r="Z157" s="549"/>
      <c r="AA157" s="549"/>
      <c r="AB157" s="549"/>
    </row>
    <row r="158" spans="1:28" x14ac:dyDescent="0.2">
      <c r="A158" s="549"/>
      <c r="B158" s="549"/>
      <c r="C158" s="549"/>
      <c r="D158" s="549"/>
      <c r="E158" s="549"/>
      <c r="F158" s="549"/>
      <c r="G158" s="549"/>
      <c r="H158" s="549"/>
      <c r="I158" s="549"/>
      <c r="J158" s="549"/>
      <c r="K158" s="549"/>
      <c r="L158" s="549"/>
      <c r="M158" s="549"/>
      <c r="N158" s="549"/>
      <c r="O158" s="549"/>
      <c r="P158" s="549"/>
      <c r="Q158" s="549"/>
      <c r="R158" s="549"/>
      <c r="S158" s="549"/>
      <c r="T158" s="549"/>
      <c r="U158" s="549"/>
      <c r="V158" s="549"/>
      <c r="W158" s="549"/>
      <c r="X158" s="549"/>
      <c r="Y158" s="549"/>
      <c r="Z158" s="549"/>
      <c r="AA158" s="549"/>
      <c r="AB158" s="549"/>
    </row>
    <row r="159" spans="1:28" x14ac:dyDescent="0.2">
      <c r="A159" s="549"/>
      <c r="B159" s="549"/>
      <c r="C159" s="549"/>
      <c r="D159" s="549"/>
      <c r="E159" s="549"/>
      <c r="F159" s="549"/>
      <c r="G159" s="549"/>
      <c r="H159" s="549"/>
      <c r="I159" s="549"/>
      <c r="J159" s="549"/>
      <c r="K159" s="549"/>
      <c r="L159" s="549"/>
      <c r="M159" s="549"/>
      <c r="N159" s="549"/>
      <c r="O159" s="549"/>
      <c r="P159" s="549"/>
      <c r="Q159" s="549"/>
      <c r="R159" s="549"/>
      <c r="S159" s="549"/>
      <c r="T159" s="549"/>
      <c r="U159" s="549"/>
      <c r="V159" s="549"/>
      <c r="W159" s="549"/>
      <c r="X159" s="549"/>
      <c r="Y159" s="549"/>
      <c r="Z159" s="549"/>
      <c r="AA159" s="549"/>
      <c r="AB159" s="549"/>
    </row>
    <row r="160" spans="1:28" x14ac:dyDescent="0.2">
      <c r="A160" s="549"/>
      <c r="B160" s="549"/>
      <c r="C160" s="549"/>
      <c r="D160" s="549"/>
      <c r="E160" s="549"/>
      <c r="F160" s="549"/>
      <c r="G160" s="549"/>
      <c r="H160" s="549"/>
      <c r="I160" s="549"/>
      <c r="J160" s="549"/>
      <c r="K160" s="549"/>
      <c r="L160" s="549"/>
      <c r="M160" s="549"/>
      <c r="N160" s="549"/>
      <c r="O160" s="549"/>
      <c r="P160" s="549"/>
      <c r="Q160" s="549"/>
      <c r="R160" s="549"/>
      <c r="S160" s="549"/>
      <c r="T160" s="549"/>
      <c r="U160" s="549"/>
      <c r="V160" s="549"/>
      <c r="W160" s="549"/>
      <c r="X160" s="549"/>
      <c r="Y160" s="549"/>
      <c r="Z160" s="549"/>
      <c r="AA160" s="549"/>
      <c r="AB160" s="549"/>
    </row>
    <row r="161" spans="1:28" x14ac:dyDescent="0.2">
      <c r="A161" s="549"/>
      <c r="B161" s="549"/>
      <c r="C161" s="549"/>
      <c r="D161" s="549"/>
      <c r="E161" s="549"/>
      <c r="F161" s="549"/>
      <c r="G161" s="549"/>
      <c r="H161" s="549"/>
      <c r="I161" s="549"/>
      <c r="J161" s="549"/>
      <c r="K161" s="549"/>
      <c r="L161" s="549"/>
      <c r="M161" s="549"/>
      <c r="N161" s="549"/>
      <c r="O161" s="549"/>
      <c r="P161" s="549"/>
      <c r="Q161" s="549"/>
      <c r="R161" s="549"/>
      <c r="S161" s="549"/>
      <c r="T161" s="549"/>
      <c r="U161" s="549"/>
      <c r="V161" s="549"/>
      <c r="W161" s="549"/>
      <c r="X161" s="549"/>
      <c r="Y161" s="549"/>
      <c r="Z161" s="549"/>
      <c r="AA161" s="549"/>
      <c r="AB161" s="549"/>
    </row>
    <row r="162" spans="1:28" x14ac:dyDescent="0.2">
      <c r="A162" s="549"/>
      <c r="B162" s="549"/>
      <c r="C162" s="549"/>
      <c r="D162" s="549"/>
      <c r="E162" s="549"/>
      <c r="F162" s="549"/>
      <c r="G162" s="549"/>
      <c r="H162" s="549"/>
      <c r="I162" s="549"/>
      <c r="J162" s="549"/>
      <c r="K162" s="549"/>
      <c r="L162" s="549"/>
      <c r="M162" s="549"/>
      <c r="N162" s="549"/>
      <c r="O162" s="549"/>
      <c r="P162" s="549"/>
      <c r="Q162" s="549"/>
      <c r="R162" s="549"/>
      <c r="S162" s="549"/>
      <c r="T162" s="549"/>
      <c r="U162" s="549"/>
      <c r="V162" s="549"/>
      <c r="W162" s="549"/>
      <c r="X162" s="549"/>
      <c r="Y162" s="549"/>
      <c r="Z162" s="549"/>
      <c r="AA162" s="549"/>
      <c r="AB162" s="549"/>
    </row>
    <row r="163" spans="1:28" x14ac:dyDescent="0.2">
      <c r="A163" s="549"/>
      <c r="B163" s="549"/>
      <c r="C163" s="549"/>
      <c r="D163" s="549"/>
      <c r="E163" s="549"/>
      <c r="F163" s="549"/>
      <c r="G163" s="549"/>
      <c r="H163" s="549"/>
      <c r="I163" s="549"/>
      <c r="J163" s="549"/>
      <c r="K163" s="549"/>
      <c r="L163" s="549"/>
      <c r="M163" s="549"/>
      <c r="N163" s="549"/>
      <c r="O163" s="549"/>
      <c r="P163" s="549"/>
      <c r="Q163" s="549"/>
      <c r="R163" s="549"/>
      <c r="S163" s="549"/>
      <c r="T163" s="549"/>
      <c r="U163" s="549"/>
      <c r="V163" s="549"/>
      <c r="W163" s="549"/>
      <c r="X163" s="549"/>
      <c r="Y163" s="549"/>
      <c r="Z163" s="549"/>
      <c r="AA163" s="549"/>
      <c r="AB163" s="549"/>
    </row>
    <row r="164" spans="1:28" x14ac:dyDescent="0.2">
      <c r="A164" s="549"/>
      <c r="B164" s="549"/>
      <c r="C164" s="549"/>
      <c r="D164" s="549"/>
      <c r="E164" s="549"/>
      <c r="F164" s="549"/>
      <c r="G164" s="549"/>
      <c r="H164" s="549"/>
      <c r="I164" s="549"/>
      <c r="J164" s="549"/>
      <c r="K164" s="549"/>
      <c r="L164" s="549"/>
      <c r="M164" s="549"/>
      <c r="N164" s="549"/>
      <c r="O164" s="549"/>
      <c r="P164" s="549"/>
      <c r="Q164" s="549"/>
      <c r="R164" s="549"/>
      <c r="S164" s="549"/>
      <c r="T164" s="549"/>
      <c r="U164" s="549"/>
      <c r="V164" s="549"/>
      <c r="W164" s="549"/>
      <c r="X164" s="549"/>
      <c r="Y164" s="549"/>
      <c r="Z164" s="549"/>
      <c r="AA164" s="549"/>
      <c r="AB164" s="549"/>
    </row>
    <row r="165" spans="1:28" x14ac:dyDescent="0.2">
      <c r="A165" s="549"/>
      <c r="B165" s="549"/>
      <c r="C165" s="549"/>
      <c r="D165" s="549"/>
      <c r="E165" s="549"/>
      <c r="F165" s="549"/>
      <c r="G165" s="549"/>
      <c r="H165" s="549"/>
      <c r="I165" s="549"/>
      <c r="J165" s="549"/>
      <c r="K165" s="549"/>
      <c r="L165" s="549"/>
      <c r="M165" s="549"/>
      <c r="N165" s="549"/>
      <c r="O165" s="549"/>
      <c r="P165" s="549"/>
      <c r="Q165" s="549"/>
      <c r="R165" s="549"/>
      <c r="S165" s="549"/>
      <c r="T165" s="549"/>
      <c r="U165" s="549"/>
      <c r="V165" s="549"/>
      <c r="W165" s="549"/>
      <c r="X165" s="549"/>
      <c r="Y165" s="549"/>
      <c r="Z165" s="549"/>
      <c r="AA165" s="549"/>
      <c r="AB165" s="549"/>
    </row>
    <row r="166" spans="1:28" x14ac:dyDescent="0.2">
      <c r="A166" s="549"/>
      <c r="B166" s="549"/>
      <c r="C166" s="549"/>
      <c r="D166" s="549"/>
      <c r="E166" s="549"/>
      <c r="F166" s="549"/>
      <c r="G166" s="549"/>
      <c r="H166" s="549"/>
      <c r="I166" s="549"/>
      <c r="J166" s="549"/>
      <c r="K166" s="549"/>
      <c r="L166" s="549"/>
      <c r="M166" s="549"/>
      <c r="N166" s="549"/>
      <c r="O166" s="549"/>
      <c r="P166" s="549"/>
      <c r="Q166" s="549"/>
      <c r="R166" s="549"/>
      <c r="S166" s="549"/>
      <c r="T166" s="549"/>
      <c r="U166" s="549"/>
      <c r="V166" s="549"/>
      <c r="W166" s="549"/>
      <c r="X166" s="549"/>
      <c r="Y166" s="549"/>
      <c r="Z166" s="549"/>
      <c r="AA166" s="549"/>
      <c r="AB166" s="549"/>
    </row>
    <row r="167" spans="1:28" x14ac:dyDescent="0.2">
      <c r="A167" s="549"/>
      <c r="B167" s="549"/>
      <c r="C167" s="549"/>
      <c r="D167" s="549"/>
      <c r="E167" s="549"/>
      <c r="F167" s="549"/>
      <c r="G167" s="549"/>
      <c r="H167" s="549"/>
      <c r="I167" s="549"/>
      <c r="J167" s="549"/>
      <c r="K167" s="549"/>
      <c r="L167" s="549"/>
      <c r="M167" s="549"/>
      <c r="N167" s="549"/>
      <c r="O167" s="549"/>
      <c r="P167" s="549"/>
      <c r="Q167" s="549"/>
      <c r="R167" s="549"/>
      <c r="S167" s="549"/>
      <c r="T167" s="549"/>
      <c r="U167" s="549"/>
      <c r="V167" s="549"/>
      <c r="W167" s="549"/>
      <c r="X167" s="549"/>
      <c r="Y167" s="549"/>
      <c r="Z167" s="549"/>
      <c r="AA167" s="549"/>
      <c r="AB167" s="549"/>
    </row>
    <row r="168" spans="1:28" x14ac:dyDescent="0.2">
      <c r="A168" s="549"/>
      <c r="B168" s="549"/>
      <c r="C168" s="549"/>
      <c r="D168" s="549"/>
      <c r="E168" s="549"/>
      <c r="F168" s="549"/>
      <c r="G168" s="549"/>
      <c r="H168" s="549"/>
      <c r="I168" s="549"/>
      <c r="J168" s="549"/>
      <c r="K168" s="549"/>
      <c r="L168" s="549"/>
      <c r="M168" s="549"/>
      <c r="N168" s="549"/>
      <c r="O168" s="549"/>
      <c r="P168" s="549"/>
      <c r="Q168" s="549"/>
      <c r="R168" s="549"/>
      <c r="S168" s="549"/>
      <c r="T168" s="549"/>
      <c r="U168" s="549"/>
      <c r="V168" s="549"/>
      <c r="W168" s="549"/>
      <c r="X168" s="549"/>
      <c r="Y168" s="549"/>
      <c r="Z168" s="549"/>
      <c r="AA168" s="549"/>
      <c r="AB168" s="549"/>
    </row>
    <row r="169" spans="1:28" x14ac:dyDescent="0.2">
      <c r="A169" s="549"/>
      <c r="B169" s="549"/>
      <c r="C169" s="549"/>
      <c r="D169" s="549"/>
      <c r="E169" s="549"/>
      <c r="F169" s="549"/>
      <c r="G169" s="549"/>
      <c r="H169" s="549"/>
      <c r="I169" s="549"/>
      <c r="J169" s="549"/>
      <c r="K169" s="549"/>
      <c r="L169" s="549"/>
      <c r="M169" s="549"/>
      <c r="N169" s="549"/>
      <c r="O169" s="549"/>
      <c r="P169" s="549"/>
      <c r="Q169" s="549"/>
      <c r="R169" s="549"/>
      <c r="S169" s="549"/>
      <c r="T169" s="549"/>
      <c r="U169" s="549"/>
      <c r="V169" s="549"/>
      <c r="W169" s="549"/>
      <c r="X169" s="549"/>
      <c r="Y169" s="549"/>
      <c r="Z169" s="549"/>
      <c r="AA169" s="549"/>
      <c r="AB169" s="549"/>
    </row>
    <row r="170" spans="1:28" x14ac:dyDescent="0.2">
      <c r="A170" s="549"/>
      <c r="B170" s="549"/>
      <c r="C170" s="549"/>
      <c r="D170" s="549"/>
      <c r="E170" s="549"/>
      <c r="F170" s="549"/>
      <c r="G170" s="549"/>
      <c r="H170" s="549"/>
      <c r="I170" s="549"/>
      <c r="J170" s="549"/>
      <c r="K170" s="549"/>
      <c r="L170" s="549"/>
      <c r="M170" s="549"/>
      <c r="N170" s="549"/>
      <c r="O170" s="549"/>
      <c r="P170" s="549"/>
      <c r="Q170" s="549"/>
      <c r="R170" s="549"/>
      <c r="S170" s="549"/>
      <c r="T170" s="549"/>
      <c r="U170" s="549"/>
      <c r="V170" s="549"/>
      <c r="W170" s="549"/>
      <c r="X170" s="549"/>
      <c r="Y170" s="549"/>
      <c r="Z170" s="549"/>
      <c r="AA170" s="549"/>
      <c r="AB170" s="549"/>
    </row>
    <row r="171" spans="1:28" x14ac:dyDescent="0.2">
      <c r="A171" s="549"/>
      <c r="B171" s="549"/>
      <c r="C171" s="549"/>
      <c r="D171" s="549"/>
      <c r="E171" s="549"/>
      <c r="F171" s="549"/>
      <c r="G171" s="549"/>
      <c r="H171" s="549"/>
      <c r="I171" s="549"/>
      <c r="J171" s="549"/>
      <c r="K171" s="549"/>
      <c r="L171" s="549"/>
      <c r="M171" s="549"/>
      <c r="N171" s="549"/>
      <c r="O171" s="549"/>
      <c r="P171" s="549"/>
      <c r="Q171" s="549"/>
      <c r="R171" s="549"/>
      <c r="S171" s="549"/>
      <c r="T171" s="549"/>
      <c r="U171" s="549"/>
      <c r="V171" s="549"/>
      <c r="W171" s="549"/>
      <c r="X171" s="549"/>
      <c r="Y171" s="549"/>
      <c r="Z171" s="549"/>
      <c r="AA171" s="549"/>
      <c r="AB171" s="549"/>
    </row>
    <row r="172" spans="1:28" x14ac:dyDescent="0.2">
      <c r="A172" s="549"/>
      <c r="B172" s="549"/>
      <c r="C172" s="549"/>
      <c r="D172" s="549"/>
      <c r="E172" s="549"/>
      <c r="F172" s="549"/>
      <c r="G172" s="549"/>
      <c r="H172" s="549"/>
      <c r="I172" s="549"/>
      <c r="J172" s="549"/>
      <c r="K172" s="549"/>
      <c r="L172" s="549"/>
      <c r="M172" s="549"/>
      <c r="N172" s="549"/>
      <c r="O172" s="549"/>
      <c r="P172" s="549"/>
      <c r="Q172" s="549"/>
      <c r="R172" s="549"/>
      <c r="S172" s="549"/>
      <c r="T172" s="549"/>
      <c r="U172" s="549"/>
      <c r="V172" s="549"/>
      <c r="W172" s="549"/>
      <c r="X172" s="549"/>
      <c r="Y172" s="549"/>
      <c r="Z172" s="549"/>
      <c r="AA172" s="549"/>
      <c r="AB172" s="549"/>
    </row>
    <row r="173" spans="1:28" x14ac:dyDescent="0.2">
      <c r="A173" s="549"/>
      <c r="B173" s="549"/>
      <c r="C173" s="549"/>
      <c r="D173" s="549"/>
      <c r="E173" s="549"/>
      <c r="F173" s="549"/>
      <c r="G173" s="549"/>
      <c r="H173" s="549"/>
      <c r="I173" s="549"/>
      <c r="J173" s="549"/>
      <c r="K173" s="549"/>
      <c r="L173" s="549"/>
      <c r="M173" s="549"/>
      <c r="N173" s="549"/>
      <c r="O173" s="549"/>
      <c r="P173" s="549"/>
      <c r="Q173" s="549"/>
      <c r="R173" s="549"/>
      <c r="S173" s="549"/>
      <c r="T173" s="549"/>
      <c r="U173" s="549"/>
      <c r="V173" s="549"/>
      <c r="W173" s="549"/>
      <c r="X173" s="549"/>
      <c r="Y173" s="549"/>
      <c r="Z173" s="549"/>
      <c r="AA173" s="549"/>
      <c r="AB173" s="549"/>
    </row>
    <row r="174" spans="1:28" x14ac:dyDescent="0.2">
      <c r="A174" s="549"/>
      <c r="B174" s="549"/>
      <c r="C174" s="549"/>
      <c r="D174" s="549"/>
      <c r="E174" s="549"/>
      <c r="F174" s="549"/>
      <c r="G174" s="549"/>
      <c r="H174" s="549"/>
      <c r="I174" s="549"/>
      <c r="J174" s="549"/>
      <c r="K174" s="549"/>
      <c r="L174" s="549"/>
      <c r="M174" s="549"/>
      <c r="N174" s="549"/>
      <c r="O174" s="549"/>
      <c r="P174" s="549"/>
      <c r="Q174" s="549"/>
      <c r="R174" s="549"/>
      <c r="S174" s="549"/>
      <c r="T174" s="549"/>
      <c r="U174" s="549"/>
      <c r="V174" s="549"/>
      <c r="W174" s="549"/>
      <c r="X174" s="549"/>
      <c r="Y174" s="549"/>
      <c r="Z174" s="549"/>
      <c r="AA174" s="549"/>
      <c r="AB174" s="549"/>
    </row>
    <row r="175" spans="1:28" x14ac:dyDescent="0.2">
      <c r="A175" s="549"/>
      <c r="B175" s="549"/>
      <c r="C175" s="549"/>
      <c r="D175" s="549"/>
      <c r="E175" s="549"/>
      <c r="F175" s="549"/>
      <c r="G175" s="549"/>
      <c r="H175" s="549"/>
      <c r="I175" s="549"/>
      <c r="J175" s="549"/>
      <c r="K175" s="549"/>
      <c r="L175" s="549"/>
      <c r="M175" s="549"/>
      <c r="N175" s="549"/>
      <c r="O175" s="549"/>
      <c r="P175" s="549"/>
      <c r="Q175" s="549"/>
      <c r="R175" s="549"/>
      <c r="S175" s="549"/>
      <c r="T175" s="549"/>
      <c r="U175" s="549"/>
      <c r="V175" s="549"/>
      <c r="W175" s="549"/>
      <c r="X175" s="549"/>
      <c r="Y175" s="549"/>
      <c r="Z175" s="549"/>
      <c r="AA175" s="549"/>
      <c r="AB175" s="549"/>
    </row>
    <row r="176" spans="1:28" x14ac:dyDescent="0.2">
      <c r="A176" s="549"/>
      <c r="B176" s="549"/>
      <c r="C176" s="549"/>
      <c r="D176" s="549"/>
      <c r="E176" s="549"/>
      <c r="F176" s="549"/>
      <c r="G176" s="549"/>
      <c r="H176" s="549"/>
      <c r="I176" s="549"/>
      <c r="J176" s="549"/>
      <c r="K176" s="549"/>
      <c r="L176" s="549"/>
      <c r="M176" s="549"/>
      <c r="N176" s="549"/>
      <c r="O176" s="549"/>
      <c r="P176" s="549"/>
      <c r="Q176" s="549"/>
      <c r="R176" s="549"/>
      <c r="S176" s="549"/>
      <c r="T176" s="549"/>
      <c r="U176" s="549"/>
      <c r="V176" s="549"/>
      <c r="W176" s="549"/>
      <c r="X176" s="549"/>
      <c r="Y176" s="549"/>
      <c r="Z176" s="549"/>
      <c r="AA176" s="549"/>
      <c r="AB176" s="549"/>
    </row>
    <row r="177" spans="1:28" x14ac:dyDescent="0.2">
      <c r="A177" s="549"/>
      <c r="B177" s="549"/>
      <c r="C177" s="549"/>
      <c r="D177" s="549"/>
      <c r="E177" s="549"/>
      <c r="F177" s="549"/>
      <c r="G177" s="549"/>
      <c r="H177" s="549"/>
      <c r="I177" s="549"/>
      <c r="J177" s="549"/>
      <c r="K177" s="549"/>
      <c r="L177" s="549"/>
      <c r="M177" s="549"/>
      <c r="N177" s="549"/>
      <c r="O177" s="549"/>
      <c r="P177" s="549"/>
      <c r="Q177" s="549"/>
      <c r="R177" s="549"/>
      <c r="S177" s="549"/>
      <c r="T177" s="549"/>
      <c r="U177" s="549"/>
      <c r="V177" s="549"/>
      <c r="W177" s="549"/>
      <c r="X177" s="549"/>
      <c r="Y177" s="549"/>
      <c r="Z177" s="549"/>
      <c r="AA177" s="549"/>
      <c r="AB177" s="549"/>
    </row>
    <row r="178" spans="1:28" x14ac:dyDescent="0.2">
      <c r="A178" s="549"/>
      <c r="B178" s="549"/>
      <c r="C178" s="549"/>
      <c r="D178" s="549"/>
      <c r="E178" s="549"/>
      <c r="F178" s="549"/>
      <c r="G178" s="549"/>
      <c r="H178" s="549"/>
      <c r="I178" s="549"/>
      <c r="J178" s="549"/>
      <c r="K178" s="549"/>
      <c r="L178" s="549"/>
      <c r="M178" s="549"/>
      <c r="N178" s="549"/>
      <c r="O178" s="549"/>
      <c r="P178" s="549"/>
      <c r="Q178" s="549"/>
      <c r="R178" s="549"/>
      <c r="S178" s="549"/>
      <c r="T178" s="549"/>
      <c r="U178" s="549"/>
      <c r="V178" s="549"/>
      <c r="W178" s="549"/>
      <c r="X178" s="549"/>
      <c r="Y178" s="549"/>
      <c r="Z178" s="549"/>
      <c r="AA178" s="549"/>
      <c r="AB178" s="549"/>
    </row>
    <row r="179" spans="1:28" x14ac:dyDescent="0.2">
      <c r="A179" s="549"/>
      <c r="B179" s="549"/>
      <c r="C179" s="549"/>
      <c r="D179" s="549"/>
      <c r="E179" s="549"/>
      <c r="F179" s="549"/>
      <c r="G179" s="549"/>
      <c r="H179" s="549"/>
      <c r="I179" s="549"/>
      <c r="J179" s="549"/>
      <c r="K179" s="549"/>
      <c r="L179" s="549"/>
      <c r="M179" s="549"/>
      <c r="N179" s="549"/>
      <c r="O179" s="549"/>
      <c r="P179" s="549"/>
      <c r="Q179" s="549"/>
      <c r="R179" s="549"/>
      <c r="S179" s="549"/>
      <c r="T179" s="549"/>
      <c r="U179" s="549"/>
      <c r="V179" s="549"/>
      <c r="W179" s="549"/>
      <c r="X179" s="549"/>
      <c r="Y179" s="549"/>
      <c r="Z179" s="549"/>
      <c r="AA179" s="549"/>
      <c r="AB179" s="549"/>
    </row>
    <row r="180" spans="1:28" x14ac:dyDescent="0.2">
      <c r="A180" s="549"/>
      <c r="B180" s="549"/>
      <c r="C180" s="549"/>
      <c r="D180" s="549"/>
      <c r="E180" s="549"/>
      <c r="F180" s="549"/>
      <c r="G180" s="549"/>
      <c r="H180" s="549"/>
      <c r="I180" s="549"/>
      <c r="J180" s="549"/>
      <c r="K180" s="549"/>
      <c r="L180" s="549"/>
      <c r="M180" s="549"/>
      <c r="N180" s="549"/>
      <c r="O180" s="549"/>
      <c r="P180" s="549"/>
      <c r="Q180" s="549"/>
      <c r="R180" s="549"/>
      <c r="S180" s="549"/>
      <c r="T180" s="549"/>
      <c r="U180" s="549"/>
      <c r="V180" s="549"/>
      <c r="W180" s="549"/>
      <c r="X180" s="549"/>
      <c r="Y180" s="549"/>
      <c r="Z180" s="549"/>
      <c r="AA180" s="549"/>
      <c r="AB180" s="549"/>
    </row>
    <row r="181" spans="1:28" x14ac:dyDescent="0.2">
      <c r="A181" s="549"/>
      <c r="B181" s="549"/>
      <c r="C181" s="549"/>
      <c r="D181" s="549"/>
      <c r="E181" s="549"/>
      <c r="F181" s="549"/>
      <c r="G181" s="549"/>
      <c r="H181" s="549"/>
      <c r="I181" s="549"/>
      <c r="J181" s="549"/>
      <c r="K181" s="549"/>
      <c r="L181" s="549"/>
      <c r="M181" s="549"/>
      <c r="N181" s="549"/>
      <c r="O181" s="549"/>
      <c r="P181" s="549"/>
      <c r="Q181" s="549"/>
      <c r="R181" s="549"/>
      <c r="S181" s="549"/>
      <c r="T181" s="549"/>
      <c r="U181" s="549"/>
      <c r="V181" s="549"/>
      <c r="W181" s="549"/>
      <c r="X181" s="549"/>
      <c r="Y181" s="549"/>
      <c r="Z181" s="549"/>
      <c r="AA181" s="549"/>
      <c r="AB181" s="549"/>
    </row>
    <row r="182" spans="1:28" x14ac:dyDescent="0.2">
      <c r="A182" s="549"/>
      <c r="B182" s="549"/>
      <c r="C182" s="549"/>
      <c r="D182" s="549"/>
      <c r="E182" s="549"/>
      <c r="F182" s="549"/>
      <c r="G182" s="549"/>
      <c r="H182" s="549"/>
      <c r="I182" s="549"/>
      <c r="J182" s="549"/>
      <c r="K182" s="549"/>
      <c r="L182" s="549"/>
      <c r="M182" s="549"/>
      <c r="N182" s="549"/>
      <c r="O182" s="549"/>
      <c r="P182" s="549"/>
      <c r="Q182" s="549"/>
      <c r="R182" s="549"/>
      <c r="S182" s="549"/>
      <c r="T182" s="549"/>
      <c r="U182" s="549"/>
      <c r="V182" s="549"/>
      <c r="W182" s="549"/>
      <c r="X182" s="549"/>
      <c r="Y182" s="549"/>
      <c r="Z182" s="549"/>
      <c r="AA182" s="549"/>
      <c r="AB182" s="549"/>
    </row>
    <row r="183" spans="1:28" x14ac:dyDescent="0.2">
      <c r="A183" s="549"/>
      <c r="B183" s="549"/>
      <c r="C183" s="549"/>
      <c r="D183" s="549"/>
      <c r="E183" s="549"/>
      <c r="F183" s="549"/>
      <c r="G183" s="549"/>
      <c r="H183" s="549"/>
      <c r="I183" s="549"/>
      <c r="J183" s="549"/>
      <c r="K183" s="549"/>
      <c r="L183" s="549"/>
      <c r="M183" s="549"/>
      <c r="N183" s="549"/>
      <c r="O183" s="549"/>
      <c r="P183" s="549"/>
      <c r="Q183" s="549"/>
      <c r="R183" s="549"/>
      <c r="S183" s="549"/>
      <c r="T183" s="549"/>
      <c r="U183" s="549"/>
      <c r="V183" s="549"/>
      <c r="W183" s="549"/>
      <c r="X183" s="549"/>
      <c r="Y183" s="549"/>
      <c r="Z183" s="549"/>
      <c r="AA183" s="549"/>
      <c r="AB183" s="549"/>
    </row>
    <row r="184" spans="1:28" x14ac:dyDescent="0.2">
      <c r="A184" s="549"/>
      <c r="B184" s="549"/>
      <c r="C184" s="549"/>
      <c r="D184" s="549"/>
      <c r="E184" s="549"/>
      <c r="F184" s="549"/>
      <c r="G184" s="549"/>
      <c r="H184" s="549"/>
      <c r="I184" s="549"/>
      <c r="J184" s="549"/>
      <c r="K184" s="549"/>
      <c r="L184" s="549"/>
      <c r="M184" s="549"/>
      <c r="N184" s="549"/>
      <c r="O184" s="549"/>
      <c r="P184" s="549"/>
      <c r="Q184" s="549"/>
      <c r="R184" s="549"/>
      <c r="S184" s="549"/>
      <c r="T184" s="549"/>
      <c r="U184" s="549"/>
      <c r="V184" s="549"/>
      <c r="W184" s="549"/>
      <c r="X184" s="549"/>
      <c r="Y184" s="549"/>
      <c r="Z184" s="549"/>
      <c r="AA184" s="549"/>
      <c r="AB184" s="549"/>
    </row>
    <row r="185" spans="1:28" x14ac:dyDescent="0.2">
      <c r="A185" s="549"/>
      <c r="B185" s="549"/>
      <c r="C185" s="549"/>
      <c r="D185" s="549"/>
      <c r="E185" s="549"/>
      <c r="F185" s="549"/>
      <c r="G185" s="549"/>
      <c r="H185" s="549"/>
      <c r="I185" s="549"/>
      <c r="J185" s="549"/>
      <c r="K185" s="549"/>
      <c r="L185" s="549"/>
      <c r="M185" s="549"/>
      <c r="N185" s="549"/>
      <c r="O185" s="549"/>
      <c r="P185" s="549"/>
      <c r="Q185" s="549"/>
      <c r="R185" s="549"/>
      <c r="S185" s="549"/>
      <c r="T185" s="549"/>
      <c r="U185" s="549"/>
      <c r="V185" s="549"/>
      <c r="W185" s="549"/>
      <c r="X185" s="549"/>
      <c r="Y185" s="549"/>
      <c r="Z185" s="549"/>
      <c r="AA185" s="549"/>
      <c r="AB185" s="549"/>
    </row>
    <row r="186" spans="1:28" x14ac:dyDescent="0.2">
      <c r="A186" s="549"/>
      <c r="B186" s="549"/>
      <c r="C186" s="549"/>
      <c r="D186" s="549"/>
      <c r="E186" s="549"/>
      <c r="F186" s="549"/>
      <c r="G186" s="549"/>
      <c r="H186" s="549"/>
      <c r="I186" s="549"/>
      <c r="J186" s="549"/>
      <c r="K186" s="549"/>
      <c r="L186" s="549"/>
      <c r="M186" s="549"/>
      <c r="N186" s="549"/>
      <c r="O186" s="549"/>
      <c r="P186" s="549"/>
      <c r="Q186" s="549"/>
      <c r="R186" s="549"/>
      <c r="S186" s="549"/>
      <c r="T186" s="549"/>
      <c r="U186" s="549"/>
      <c r="V186" s="549"/>
      <c r="W186" s="549"/>
      <c r="X186" s="549"/>
      <c r="Y186" s="549"/>
      <c r="Z186" s="549"/>
      <c r="AA186" s="549"/>
      <c r="AB186" s="549"/>
    </row>
    <row r="187" spans="1:28" x14ac:dyDescent="0.2">
      <c r="A187" s="549"/>
      <c r="B187" s="549"/>
      <c r="C187" s="549"/>
      <c r="D187" s="549"/>
      <c r="E187" s="549"/>
      <c r="F187" s="549"/>
      <c r="G187" s="549"/>
      <c r="H187" s="549"/>
      <c r="I187" s="549"/>
      <c r="J187" s="549"/>
      <c r="K187" s="549"/>
      <c r="L187" s="549"/>
      <c r="M187" s="549"/>
      <c r="N187" s="549"/>
      <c r="O187" s="549"/>
      <c r="P187" s="549"/>
      <c r="Q187" s="549"/>
      <c r="R187" s="549"/>
      <c r="S187" s="549"/>
      <c r="T187" s="549"/>
      <c r="U187" s="549"/>
      <c r="V187" s="549"/>
      <c r="W187" s="549"/>
      <c r="X187" s="549"/>
      <c r="Y187" s="549"/>
      <c r="Z187" s="549"/>
      <c r="AA187" s="549"/>
      <c r="AB187" s="549"/>
    </row>
    <row r="188" spans="1:28" x14ac:dyDescent="0.2">
      <c r="A188" s="549"/>
      <c r="B188" s="549"/>
      <c r="C188" s="549"/>
      <c r="D188" s="549"/>
      <c r="E188" s="549"/>
      <c r="F188" s="549"/>
      <c r="G188" s="549"/>
      <c r="H188" s="549"/>
      <c r="I188" s="549"/>
      <c r="J188" s="549"/>
      <c r="K188" s="549"/>
      <c r="L188" s="549"/>
      <c r="M188" s="549"/>
      <c r="N188" s="549"/>
      <c r="O188" s="549"/>
      <c r="P188" s="549"/>
      <c r="Q188" s="549"/>
      <c r="R188" s="549"/>
      <c r="S188" s="549"/>
      <c r="T188" s="549"/>
      <c r="U188" s="549"/>
      <c r="V188" s="549"/>
      <c r="W188" s="549"/>
      <c r="X188" s="549"/>
      <c r="Y188" s="549"/>
      <c r="Z188" s="549"/>
      <c r="AA188" s="549"/>
      <c r="AB188" s="549"/>
    </row>
    <row r="189" spans="1:28" x14ac:dyDescent="0.2">
      <c r="A189" s="549"/>
      <c r="B189" s="549"/>
      <c r="C189" s="549"/>
      <c r="D189" s="549"/>
      <c r="E189" s="549"/>
      <c r="F189" s="549"/>
      <c r="G189" s="549"/>
      <c r="H189" s="549"/>
      <c r="I189" s="549"/>
      <c r="J189" s="549"/>
      <c r="K189" s="549"/>
      <c r="L189" s="549"/>
      <c r="M189" s="549"/>
      <c r="N189" s="549"/>
      <c r="O189" s="549"/>
      <c r="P189" s="549"/>
      <c r="Q189" s="549"/>
      <c r="R189" s="549"/>
      <c r="S189" s="549"/>
      <c r="T189" s="549"/>
      <c r="U189" s="549"/>
      <c r="V189" s="549"/>
      <c r="W189" s="549"/>
      <c r="X189" s="549"/>
      <c r="Y189" s="549"/>
      <c r="Z189" s="549"/>
      <c r="AA189" s="549"/>
      <c r="AB189" s="549"/>
    </row>
    <row r="190" spans="1:28" x14ac:dyDescent="0.2">
      <c r="A190" s="549"/>
      <c r="B190" s="549"/>
      <c r="C190" s="549"/>
      <c r="D190" s="549"/>
      <c r="E190" s="549"/>
      <c r="F190" s="549"/>
      <c r="G190" s="549"/>
      <c r="H190" s="549"/>
      <c r="I190" s="549"/>
      <c r="J190" s="549"/>
      <c r="K190" s="549"/>
      <c r="L190" s="549"/>
      <c r="M190" s="549"/>
      <c r="N190" s="549"/>
      <c r="O190" s="549"/>
      <c r="P190" s="549"/>
      <c r="Q190" s="549"/>
      <c r="R190" s="549"/>
      <c r="S190" s="549"/>
      <c r="T190" s="549"/>
      <c r="U190" s="549"/>
      <c r="V190" s="549"/>
      <c r="W190" s="549"/>
      <c r="X190" s="549"/>
      <c r="Y190" s="549"/>
      <c r="Z190" s="549"/>
      <c r="AA190" s="549"/>
      <c r="AB190" s="549"/>
    </row>
    <row r="191" spans="1:28" x14ac:dyDescent="0.2">
      <c r="A191" s="549"/>
      <c r="B191" s="549"/>
      <c r="C191" s="549"/>
      <c r="D191" s="549"/>
      <c r="E191" s="549"/>
      <c r="F191" s="549"/>
      <c r="G191" s="549"/>
      <c r="H191" s="549"/>
      <c r="I191" s="549"/>
      <c r="J191" s="549"/>
      <c r="K191" s="549"/>
      <c r="L191" s="549"/>
      <c r="M191" s="549"/>
      <c r="N191" s="549"/>
      <c r="O191" s="549"/>
      <c r="P191" s="549"/>
      <c r="Q191" s="549"/>
      <c r="R191" s="549"/>
      <c r="S191" s="549"/>
      <c r="T191" s="549"/>
      <c r="U191" s="549"/>
      <c r="V191" s="549"/>
      <c r="W191" s="549"/>
      <c r="X191" s="549"/>
      <c r="Y191" s="549"/>
      <c r="Z191" s="549"/>
      <c r="AA191" s="549"/>
      <c r="AB191" s="549"/>
    </row>
    <row r="192" spans="1:28" x14ac:dyDescent="0.2">
      <c r="A192" s="549"/>
      <c r="B192" s="549"/>
      <c r="C192" s="549"/>
      <c r="D192" s="549"/>
      <c r="E192" s="549"/>
      <c r="F192" s="549"/>
      <c r="G192" s="549"/>
      <c r="H192" s="549"/>
      <c r="I192" s="549"/>
      <c r="J192" s="549"/>
      <c r="K192" s="549"/>
      <c r="L192" s="549"/>
      <c r="M192" s="549"/>
      <c r="N192" s="549"/>
      <c r="O192" s="549"/>
      <c r="P192" s="549"/>
      <c r="Q192" s="549"/>
      <c r="R192" s="549"/>
      <c r="S192" s="549"/>
      <c r="T192" s="549"/>
      <c r="U192" s="549"/>
      <c r="V192" s="549"/>
      <c r="W192" s="549"/>
      <c r="X192" s="549"/>
      <c r="Y192" s="549"/>
      <c r="Z192" s="549"/>
      <c r="AA192" s="549"/>
      <c r="AB192" s="549"/>
    </row>
    <row r="193" spans="1:28" x14ac:dyDescent="0.2">
      <c r="A193" s="549"/>
      <c r="B193" s="549"/>
      <c r="C193" s="549"/>
      <c r="D193" s="549"/>
      <c r="E193" s="549"/>
      <c r="F193" s="549"/>
      <c r="G193" s="549"/>
      <c r="H193" s="549"/>
      <c r="I193" s="549"/>
      <c r="J193" s="549"/>
      <c r="K193" s="549"/>
      <c r="L193" s="549"/>
      <c r="M193" s="549"/>
      <c r="N193" s="549"/>
      <c r="O193" s="549"/>
      <c r="P193" s="549"/>
      <c r="Q193" s="549"/>
      <c r="R193" s="549"/>
      <c r="S193" s="549"/>
      <c r="T193" s="549"/>
      <c r="U193" s="549"/>
      <c r="V193" s="549"/>
      <c r="W193" s="549"/>
      <c r="X193" s="549"/>
      <c r="Y193" s="549"/>
      <c r="Z193" s="549"/>
      <c r="AA193" s="549"/>
      <c r="AB193" s="549"/>
    </row>
    <row r="194" spans="1:28" x14ac:dyDescent="0.2">
      <c r="A194" s="549"/>
      <c r="B194" s="549"/>
      <c r="C194" s="549"/>
      <c r="D194" s="549"/>
      <c r="E194" s="549"/>
      <c r="F194" s="549"/>
      <c r="G194" s="549"/>
      <c r="H194" s="549"/>
      <c r="I194" s="549"/>
      <c r="J194" s="549"/>
      <c r="K194" s="549"/>
      <c r="L194" s="549"/>
      <c r="M194" s="549"/>
      <c r="N194" s="549"/>
      <c r="O194" s="549"/>
      <c r="P194" s="549"/>
      <c r="Q194" s="549"/>
      <c r="R194" s="549"/>
      <c r="S194" s="549"/>
      <c r="T194" s="549"/>
      <c r="U194" s="549"/>
      <c r="V194" s="549"/>
      <c r="W194" s="549"/>
      <c r="X194" s="549"/>
      <c r="Y194" s="549"/>
      <c r="Z194" s="549"/>
      <c r="AA194" s="549"/>
      <c r="AB194" s="549"/>
    </row>
    <row r="195" spans="1:28" x14ac:dyDescent="0.2">
      <c r="A195" s="549"/>
      <c r="B195" s="549"/>
      <c r="C195" s="549"/>
      <c r="D195" s="549"/>
      <c r="E195" s="549"/>
      <c r="F195" s="549"/>
      <c r="G195" s="549"/>
      <c r="H195" s="549"/>
      <c r="I195" s="549"/>
      <c r="J195" s="549"/>
      <c r="K195" s="549"/>
      <c r="L195" s="549"/>
      <c r="M195" s="549"/>
      <c r="N195" s="549"/>
      <c r="O195" s="549"/>
      <c r="P195" s="549"/>
      <c r="Q195" s="549"/>
      <c r="R195" s="549"/>
      <c r="S195" s="549"/>
      <c r="T195" s="549"/>
      <c r="U195" s="549"/>
      <c r="V195" s="549"/>
      <c r="W195" s="549"/>
      <c r="X195" s="549"/>
      <c r="Y195" s="549"/>
      <c r="Z195" s="549"/>
      <c r="AA195" s="549"/>
      <c r="AB195" s="549"/>
    </row>
    <row r="196" spans="1:28" x14ac:dyDescent="0.2">
      <c r="A196" s="549"/>
      <c r="B196" s="549"/>
      <c r="C196" s="549"/>
      <c r="D196" s="549"/>
      <c r="E196" s="549"/>
      <c r="F196" s="549"/>
      <c r="G196" s="549"/>
      <c r="H196" s="549"/>
      <c r="I196" s="549"/>
      <c r="J196" s="549"/>
      <c r="K196" s="549"/>
      <c r="L196" s="549"/>
      <c r="M196" s="549"/>
      <c r="N196" s="549"/>
      <c r="O196" s="549"/>
      <c r="P196" s="549"/>
      <c r="Q196" s="549"/>
      <c r="R196" s="549"/>
      <c r="S196" s="549"/>
      <c r="T196" s="549"/>
      <c r="U196" s="549"/>
      <c r="V196" s="549"/>
      <c r="W196" s="549"/>
      <c r="X196" s="549"/>
      <c r="Y196" s="549"/>
      <c r="Z196" s="549"/>
      <c r="AA196" s="549"/>
      <c r="AB196" s="549"/>
    </row>
    <row r="197" spans="1:28" x14ac:dyDescent="0.2">
      <c r="A197" s="549"/>
      <c r="B197" s="549"/>
      <c r="C197" s="549"/>
      <c r="D197" s="549"/>
      <c r="E197" s="549"/>
      <c r="F197" s="549"/>
      <c r="G197" s="549"/>
      <c r="H197" s="549"/>
      <c r="I197" s="549"/>
      <c r="J197" s="549"/>
      <c r="K197" s="549"/>
      <c r="L197" s="549"/>
      <c r="M197" s="549"/>
      <c r="N197" s="549"/>
      <c r="O197" s="549"/>
      <c r="P197" s="549"/>
      <c r="Q197" s="549"/>
      <c r="R197" s="549"/>
      <c r="S197" s="549"/>
      <c r="T197" s="549"/>
      <c r="U197" s="549"/>
      <c r="V197" s="549"/>
      <c r="W197" s="549"/>
      <c r="X197" s="549"/>
      <c r="Y197" s="549"/>
      <c r="Z197" s="549"/>
      <c r="AA197" s="549"/>
      <c r="AB197" s="549"/>
    </row>
    <row r="198" spans="1:28" x14ac:dyDescent="0.2">
      <c r="A198" s="549"/>
      <c r="B198" s="549"/>
      <c r="C198" s="549"/>
      <c r="D198" s="549"/>
      <c r="E198" s="549"/>
      <c r="F198" s="549"/>
      <c r="G198" s="549"/>
      <c r="H198" s="549"/>
      <c r="I198" s="549"/>
      <c r="J198" s="549"/>
      <c r="K198" s="549"/>
      <c r="L198" s="549"/>
      <c r="M198" s="549"/>
      <c r="N198" s="549"/>
      <c r="O198" s="549"/>
      <c r="P198" s="549"/>
      <c r="Q198" s="549"/>
      <c r="R198" s="549"/>
      <c r="S198" s="549"/>
      <c r="T198" s="549"/>
      <c r="U198" s="549"/>
      <c r="V198" s="549"/>
      <c r="W198" s="549"/>
      <c r="X198" s="549"/>
      <c r="Y198" s="549"/>
      <c r="Z198" s="549"/>
      <c r="AA198" s="549"/>
      <c r="AB198" s="549"/>
    </row>
    <row r="199" spans="1:28" x14ac:dyDescent="0.2">
      <c r="A199" s="549"/>
      <c r="B199" s="549"/>
      <c r="C199" s="549"/>
      <c r="D199" s="549"/>
      <c r="E199" s="549"/>
      <c r="F199" s="549"/>
      <c r="G199" s="549"/>
      <c r="H199" s="549"/>
      <c r="I199" s="549"/>
      <c r="J199" s="549"/>
      <c r="K199" s="549"/>
      <c r="L199" s="549"/>
      <c r="M199" s="549"/>
      <c r="N199" s="549"/>
      <c r="O199" s="549"/>
      <c r="P199" s="549"/>
      <c r="Q199" s="549"/>
      <c r="R199" s="549"/>
      <c r="S199" s="549"/>
      <c r="T199" s="549"/>
      <c r="U199" s="549"/>
      <c r="V199" s="549"/>
      <c r="W199" s="549"/>
      <c r="X199" s="549"/>
      <c r="Y199" s="549"/>
      <c r="Z199" s="549"/>
      <c r="AA199" s="549"/>
      <c r="AB199" s="549"/>
    </row>
    <row r="200" spans="1:28" x14ac:dyDescent="0.2">
      <c r="A200" s="549"/>
      <c r="B200" s="549"/>
      <c r="C200" s="549"/>
      <c r="D200" s="549"/>
      <c r="E200" s="549"/>
      <c r="F200" s="549"/>
      <c r="G200" s="549"/>
      <c r="H200" s="549"/>
      <c r="I200" s="549"/>
      <c r="J200" s="549"/>
      <c r="K200" s="549"/>
      <c r="L200" s="549"/>
      <c r="M200" s="549"/>
      <c r="N200" s="549"/>
      <c r="O200" s="549"/>
      <c r="P200" s="549"/>
      <c r="Q200" s="549"/>
      <c r="R200" s="549"/>
      <c r="S200" s="549"/>
      <c r="T200" s="549"/>
      <c r="U200" s="549"/>
      <c r="V200" s="549"/>
      <c r="W200" s="549"/>
      <c r="X200" s="549"/>
      <c r="Y200" s="549"/>
      <c r="Z200" s="549"/>
      <c r="AA200" s="549"/>
      <c r="AB200" s="549"/>
    </row>
    <row r="201" spans="1:28" x14ac:dyDescent="0.2">
      <c r="A201" s="549"/>
      <c r="B201" s="549"/>
      <c r="C201" s="549"/>
      <c r="D201" s="549"/>
      <c r="E201" s="549"/>
      <c r="F201" s="549"/>
      <c r="G201" s="549"/>
      <c r="H201" s="549"/>
      <c r="I201" s="549"/>
      <c r="J201" s="549"/>
      <c r="K201" s="549"/>
      <c r="L201" s="549"/>
      <c r="M201" s="549"/>
      <c r="N201" s="549"/>
      <c r="O201" s="549"/>
      <c r="P201" s="549"/>
      <c r="Q201" s="549"/>
      <c r="R201" s="549"/>
      <c r="S201" s="549"/>
      <c r="T201" s="549"/>
      <c r="U201" s="549"/>
      <c r="V201" s="549"/>
      <c r="W201" s="549"/>
      <c r="X201" s="549"/>
      <c r="Y201" s="549"/>
      <c r="Z201" s="549"/>
      <c r="AA201" s="549"/>
      <c r="AB201" s="549"/>
    </row>
    <row r="202" spans="1:28" x14ac:dyDescent="0.2">
      <c r="A202" s="549"/>
      <c r="B202" s="549"/>
      <c r="C202" s="549"/>
      <c r="D202" s="549"/>
      <c r="E202" s="549"/>
      <c r="F202" s="549"/>
      <c r="G202" s="549"/>
      <c r="H202" s="549"/>
      <c r="I202" s="549"/>
      <c r="J202" s="549"/>
      <c r="K202" s="549"/>
      <c r="L202" s="549"/>
      <c r="M202" s="549"/>
      <c r="N202" s="549"/>
      <c r="O202" s="549"/>
      <c r="P202" s="549"/>
      <c r="Q202" s="549"/>
      <c r="R202" s="549"/>
      <c r="S202" s="549"/>
      <c r="T202" s="549"/>
      <c r="U202" s="549"/>
      <c r="V202" s="549"/>
      <c r="W202" s="549"/>
      <c r="X202" s="549"/>
      <c r="Y202" s="549"/>
      <c r="Z202" s="549"/>
      <c r="AA202" s="549"/>
      <c r="AB202" s="549"/>
    </row>
    <row r="203" spans="1:28" x14ac:dyDescent="0.2">
      <c r="A203" s="549"/>
      <c r="B203" s="549"/>
      <c r="C203" s="549"/>
      <c r="D203" s="549"/>
      <c r="E203" s="549"/>
      <c r="F203" s="549"/>
      <c r="G203" s="549"/>
      <c r="H203" s="549"/>
      <c r="I203" s="549"/>
      <c r="J203" s="549"/>
      <c r="K203" s="549"/>
      <c r="L203" s="549"/>
      <c r="M203" s="549"/>
      <c r="N203" s="549"/>
      <c r="O203" s="549"/>
      <c r="P203" s="549"/>
      <c r="Q203" s="549"/>
      <c r="R203" s="549"/>
      <c r="S203" s="549"/>
      <c r="T203" s="549"/>
      <c r="U203" s="549"/>
      <c r="V203" s="549"/>
      <c r="W203" s="549"/>
      <c r="X203" s="549"/>
      <c r="Y203" s="549"/>
      <c r="Z203" s="549"/>
      <c r="AA203" s="549"/>
      <c r="AB203" s="549"/>
    </row>
    <row r="204" spans="1:28" x14ac:dyDescent="0.2">
      <c r="A204" s="549"/>
      <c r="B204" s="549"/>
      <c r="C204" s="549"/>
      <c r="D204" s="549"/>
      <c r="E204" s="549"/>
      <c r="F204" s="549"/>
      <c r="G204" s="549"/>
      <c r="H204" s="549"/>
      <c r="I204" s="549"/>
      <c r="J204" s="549"/>
      <c r="K204" s="549"/>
      <c r="L204" s="549"/>
      <c r="M204" s="549"/>
      <c r="N204" s="549"/>
      <c r="O204" s="549"/>
      <c r="P204" s="549"/>
      <c r="Q204" s="549"/>
      <c r="R204" s="549"/>
      <c r="S204" s="549"/>
      <c r="T204" s="549"/>
      <c r="U204" s="549"/>
      <c r="V204" s="549"/>
      <c r="W204" s="549"/>
      <c r="X204" s="549"/>
      <c r="Y204" s="549"/>
      <c r="Z204" s="549"/>
      <c r="AA204" s="549"/>
      <c r="AB204" s="549"/>
    </row>
    <row r="205" spans="1:28" x14ac:dyDescent="0.2">
      <c r="A205" s="549"/>
      <c r="B205" s="549"/>
      <c r="C205" s="549"/>
      <c r="D205" s="549"/>
      <c r="E205" s="549"/>
      <c r="F205" s="549"/>
      <c r="G205" s="549"/>
      <c r="H205" s="549"/>
      <c r="I205" s="549"/>
      <c r="J205" s="549"/>
      <c r="K205" s="549"/>
      <c r="L205" s="549"/>
      <c r="M205" s="549"/>
      <c r="N205" s="549"/>
      <c r="O205" s="549"/>
      <c r="P205" s="549"/>
      <c r="Q205" s="549"/>
      <c r="R205" s="549"/>
      <c r="S205" s="549"/>
      <c r="T205" s="549"/>
      <c r="U205" s="549"/>
      <c r="V205" s="549"/>
      <c r="W205" s="549"/>
      <c r="X205" s="549"/>
      <c r="Y205" s="549"/>
      <c r="Z205" s="549"/>
      <c r="AA205" s="549"/>
      <c r="AB205" s="549"/>
    </row>
    <row r="206" spans="1:28" x14ac:dyDescent="0.2">
      <c r="A206" s="549"/>
      <c r="B206" s="549"/>
      <c r="C206" s="549"/>
      <c r="D206" s="549"/>
      <c r="E206" s="549"/>
      <c r="F206" s="549"/>
      <c r="G206" s="549"/>
      <c r="H206" s="549"/>
      <c r="I206" s="549"/>
      <c r="J206" s="549"/>
      <c r="K206" s="549"/>
      <c r="L206" s="549"/>
      <c r="M206" s="549"/>
      <c r="N206" s="549"/>
      <c r="O206" s="549"/>
      <c r="P206" s="549"/>
      <c r="Q206" s="549"/>
      <c r="R206" s="549"/>
      <c r="S206" s="549"/>
      <c r="T206" s="549"/>
      <c r="U206" s="549"/>
      <c r="V206" s="549"/>
      <c r="W206" s="549"/>
      <c r="X206" s="549"/>
      <c r="Y206" s="549"/>
      <c r="Z206" s="549"/>
      <c r="AA206" s="549"/>
      <c r="AB206" s="549"/>
    </row>
    <row r="207" spans="1:28" x14ac:dyDescent="0.2">
      <c r="A207" s="549"/>
      <c r="B207" s="549"/>
      <c r="C207" s="549"/>
      <c r="D207" s="549"/>
      <c r="E207" s="549"/>
      <c r="F207" s="549"/>
      <c r="G207" s="549"/>
      <c r="H207" s="549"/>
      <c r="I207" s="549"/>
      <c r="J207" s="549"/>
      <c r="K207" s="549"/>
      <c r="L207" s="549"/>
      <c r="M207" s="549"/>
      <c r="N207" s="549"/>
      <c r="O207" s="549"/>
      <c r="P207" s="549"/>
      <c r="Q207" s="549"/>
      <c r="R207" s="549"/>
      <c r="S207" s="549"/>
      <c r="T207" s="549"/>
      <c r="U207" s="549"/>
      <c r="V207" s="549"/>
      <c r="W207" s="549"/>
      <c r="X207" s="549"/>
      <c r="Y207" s="549"/>
      <c r="Z207" s="549"/>
      <c r="AA207" s="549"/>
      <c r="AB207" s="549"/>
    </row>
    <row r="208" spans="1:28" x14ac:dyDescent="0.2">
      <c r="A208" s="549"/>
      <c r="B208" s="549"/>
      <c r="C208" s="549"/>
      <c r="D208" s="549"/>
      <c r="E208" s="549"/>
      <c r="F208" s="549"/>
      <c r="G208" s="549"/>
      <c r="H208" s="549"/>
      <c r="I208" s="549"/>
      <c r="J208" s="549"/>
      <c r="K208" s="549"/>
      <c r="L208" s="549"/>
      <c r="M208" s="549"/>
      <c r="N208" s="549"/>
      <c r="O208" s="549"/>
      <c r="P208" s="549"/>
      <c r="Q208" s="549"/>
      <c r="R208" s="549"/>
      <c r="S208" s="549"/>
      <c r="T208" s="549"/>
      <c r="U208" s="549"/>
      <c r="V208" s="549"/>
      <c r="W208" s="549"/>
      <c r="X208" s="549"/>
      <c r="Y208" s="549"/>
      <c r="Z208" s="549"/>
      <c r="AA208" s="549"/>
      <c r="AB208" s="549"/>
    </row>
    <row r="209" spans="1:28" x14ac:dyDescent="0.2">
      <c r="A209" s="549"/>
      <c r="B209" s="549"/>
      <c r="C209" s="549"/>
      <c r="D209" s="549"/>
      <c r="E209" s="549"/>
      <c r="F209" s="549"/>
      <c r="G209" s="549"/>
      <c r="H209" s="549"/>
      <c r="I209" s="549"/>
      <c r="J209" s="549"/>
      <c r="K209" s="549"/>
      <c r="L209" s="549"/>
      <c r="M209" s="549"/>
      <c r="N209" s="549"/>
      <c r="O209" s="549"/>
      <c r="P209" s="549"/>
      <c r="Q209" s="549"/>
      <c r="R209" s="549"/>
      <c r="S209" s="549"/>
      <c r="T209" s="549"/>
      <c r="U209" s="549"/>
      <c r="V209" s="549"/>
      <c r="W209" s="549"/>
      <c r="X209" s="549"/>
      <c r="Y209" s="549"/>
      <c r="Z209" s="549"/>
      <c r="AA209" s="549"/>
      <c r="AB209" s="549"/>
    </row>
    <row r="210" spans="1:28" x14ac:dyDescent="0.2">
      <c r="A210" s="549"/>
      <c r="B210" s="549"/>
      <c r="C210" s="549"/>
      <c r="D210" s="549"/>
      <c r="E210" s="549"/>
      <c r="F210" s="549"/>
      <c r="G210" s="549"/>
      <c r="H210" s="549"/>
      <c r="I210" s="549"/>
      <c r="J210" s="549"/>
      <c r="K210" s="549"/>
      <c r="L210" s="549"/>
      <c r="M210" s="549"/>
      <c r="N210" s="549"/>
      <c r="O210" s="549"/>
      <c r="P210" s="549"/>
      <c r="Q210" s="549"/>
      <c r="R210" s="549"/>
      <c r="S210" s="549"/>
      <c r="T210" s="549"/>
      <c r="U210" s="549"/>
      <c r="V210" s="549"/>
      <c r="W210" s="549"/>
      <c r="X210" s="549"/>
      <c r="Y210" s="549"/>
      <c r="Z210" s="549"/>
      <c r="AA210" s="549"/>
      <c r="AB210" s="549"/>
    </row>
    <row r="211" spans="1:28" x14ac:dyDescent="0.2">
      <c r="A211" s="549"/>
      <c r="B211" s="549"/>
      <c r="C211" s="549"/>
      <c r="D211" s="549"/>
      <c r="E211" s="549"/>
      <c r="F211" s="549"/>
      <c r="G211" s="549"/>
      <c r="H211" s="549"/>
      <c r="I211" s="549"/>
      <c r="J211" s="549"/>
      <c r="K211" s="549"/>
      <c r="L211" s="549"/>
      <c r="M211" s="549"/>
      <c r="N211" s="549"/>
      <c r="O211" s="549"/>
      <c r="P211" s="549"/>
      <c r="Q211" s="549"/>
      <c r="R211" s="549"/>
      <c r="S211" s="549"/>
      <c r="T211" s="549"/>
      <c r="U211" s="549"/>
      <c r="V211" s="549"/>
      <c r="W211" s="549"/>
      <c r="X211" s="549"/>
      <c r="Y211" s="549"/>
      <c r="Z211" s="549"/>
      <c r="AA211" s="549"/>
      <c r="AB211" s="549"/>
    </row>
    <row r="212" spans="1:28" x14ac:dyDescent="0.2">
      <c r="A212" s="549"/>
      <c r="B212" s="549"/>
      <c r="C212" s="549"/>
      <c r="D212" s="549"/>
      <c r="E212" s="549"/>
      <c r="F212" s="549"/>
      <c r="G212" s="549"/>
      <c r="H212" s="549"/>
      <c r="I212" s="549"/>
      <c r="J212" s="549"/>
      <c r="K212" s="549"/>
      <c r="L212" s="549"/>
      <c r="M212" s="549"/>
      <c r="N212" s="549"/>
      <c r="O212" s="549"/>
      <c r="P212" s="549"/>
      <c r="Q212" s="549"/>
      <c r="R212" s="549"/>
      <c r="S212" s="549"/>
      <c r="T212" s="549"/>
      <c r="U212" s="549"/>
      <c r="V212" s="549"/>
      <c r="W212" s="549"/>
      <c r="X212" s="549"/>
      <c r="Y212" s="549"/>
      <c r="Z212" s="549"/>
      <c r="AA212" s="549"/>
      <c r="AB212" s="549"/>
    </row>
    <row r="213" spans="1:28" x14ac:dyDescent="0.2">
      <c r="A213" s="549"/>
      <c r="B213" s="549"/>
      <c r="C213" s="549"/>
      <c r="D213" s="549"/>
      <c r="E213" s="549"/>
      <c r="F213" s="549"/>
      <c r="G213" s="549"/>
      <c r="H213" s="549"/>
      <c r="I213" s="549"/>
      <c r="J213" s="549"/>
      <c r="K213" s="549"/>
      <c r="L213" s="549"/>
      <c r="M213" s="549"/>
      <c r="N213" s="549"/>
      <c r="O213" s="549"/>
      <c r="P213" s="549"/>
      <c r="Q213" s="549"/>
      <c r="R213" s="549"/>
      <c r="S213" s="549"/>
      <c r="T213" s="549"/>
      <c r="U213" s="549"/>
      <c r="V213" s="549"/>
      <c r="W213" s="549"/>
      <c r="X213" s="549"/>
      <c r="Y213" s="549"/>
      <c r="Z213" s="549"/>
      <c r="AA213" s="549"/>
      <c r="AB213" s="549"/>
    </row>
    <row r="214" spans="1:28" x14ac:dyDescent="0.2">
      <c r="A214" s="549"/>
      <c r="B214" s="549"/>
      <c r="C214" s="549"/>
      <c r="D214" s="549"/>
      <c r="E214" s="549"/>
      <c r="F214" s="549"/>
      <c r="G214" s="549"/>
      <c r="H214" s="549"/>
      <c r="I214" s="549"/>
      <c r="J214" s="549"/>
      <c r="K214" s="549"/>
      <c r="L214" s="549"/>
      <c r="M214" s="549"/>
      <c r="N214" s="549"/>
      <c r="O214" s="549"/>
      <c r="P214" s="549"/>
      <c r="Q214" s="549"/>
      <c r="R214" s="549"/>
      <c r="S214" s="549"/>
      <c r="T214" s="549"/>
      <c r="U214" s="549"/>
      <c r="V214" s="549"/>
      <c r="W214" s="549"/>
      <c r="X214" s="549"/>
      <c r="Y214" s="549"/>
      <c r="Z214" s="549"/>
      <c r="AA214" s="549"/>
      <c r="AB214" s="549"/>
    </row>
    <row r="215" spans="1:28" x14ac:dyDescent="0.2">
      <c r="A215" s="549"/>
      <c r="B215" s="549"/>
      <c r="C215" s="549"/>
      <c r="D215" s="549"/>
      <c r="E215" s="549"/>
      <c r="F215" s="549"/>
      <c r="G215" s="549"/>
      <c r="H215" s="549"/>
      <c r="I215" s="549"/>
      <c r="J215" s="549"/>
      <c r="K215" s="549"/>
      <c r="L215" s="549"/>
      <c r="M215" s="549"/>
      <c r="N215" s="549"/>
      <c r="O215" s="549"/>
      <c r="P215" s="549"/>
      <c r="Q215" s="549"/>
      <c r="R215" s="549"/>
      <c r="S215" s="549"/>
      <c r="T215" s="549"/>
      <c r="U215" s="549"/>
      <c r="V215" s="549"/>
      <c r="W215" s="549"/>
      <c r="X215" s="549"/>
      <c r="Y215" s="549"/>
      <c r="Z215" s="549"/>
      <c r="AA215" s="549"/>
      <c r="AB215" s="549"/>
    </row>
    <row r="216" spans="1:28" x14ac:dyDescent="0.2">
      <c r="A216" s="549"/>
      <c r="B216" s="549"/>
      <c r="C216" s="549"/>
      <c r="D216" s="549"/>
      <c r="E216" s="549"/>
      <c r="F216" s="549"/>
      <c r="G216" s="549"/>
      <c r="H216" s="549"/>
      <c r="I216" s="549"/>
      <c r="J216" s="549"/>
      <c r="K216" s="549"/>
      <c r="L216" s="549"/>
      <c r="M216" s="549"/>
      <c r="N216" s="549"/>
      <c r="O216" s="549"/>
      <c r="P216" s="549"/>
      <c r="Q216" s="549"/>
      <c r="R216" s="549"/>
      <c r="S216" s="549"/>
      <c r="T216" s="549"/>
      <c r="U216" s="549"/>
      <c r="V216" s="549"/>
      <c r="W216" s="549"/>
      <c r="X216" s="549"/>
      <c r="Y216" s="549"/>
      <c r="Z216" s="549"/>
      <c r="AA216" s="549"/>
      <c r="AB216" s="549"/>
    </row>
    <row r="217" spans="1:28" x14ac:dyDescent="0.2">
      <c r="A217" s="549"/>
      <c r="B217" s="549"/>
      <c r="C217" s="549"/>
      <c r="D217" s="549"/>
      <c r="E217" s="549"/>
      <c r="F217" s="549"/>
      <c r="G217" s="549"/>
      <c r="H217" s="549"/>
      <c r="I217" s="549"/>
      <c r="J217" s="549"/>
      <c r="K217" s="549"/>
      <c r="L217" s="549"/>
      <c r="M217" s="549"/>
      <c r="N217" s="549"/>
      <c r="O217" s="549"/>
      <c r="P217" s="549"/>
      <c r="Q217" s="549"/>
      <c r="R217" s="549"/>
      <c r="S217" s="549"/>
      <c r="T217" s="549"/>
      <c r="U217" s="549"/>
      <c r="V217" s="549"/>
      <c r="W217" s="549"/>
      <c r="X217" s="549"/>
      <c r="Y217" s="549"/>
      <c r="Z217" s="549"/>
      <c r="AA217" s="549"/>
      <c r="AB217" s="549"/>
    </row>
    <row r="218" spans="1:28" x14ac:dyDescent="0.2">
      <c r="A218" s="549"/>
      <c r="B218" s="549"/>
      <c r="C218" s="549"/>
      <c r="D218" s="549"/>
      <c r="E218" s="549"/>
      <c r="F218" s="549"/>
      <c r="G218" s="549"/>
      <c r="H218" s="549"/>
      <c r="I218" s="549"/>
      <c r="J218" s="549"/>
      <c r="K218" s="549"/>
      <c r="L218" s="549"/>
      <c r="M218" s="549"/>
      <c r="N218" s="549"/>
      <c r="O218" s="549"/>
      <c r="P218" s="549"/>
      <c r="Q218" s="549"/>
      <c r="R218" s="549"/>
      <c r="S218" s="549"/>
      <c r="T218" s="549"/>
      <c r="U218" s="549"/>
      <c r="V218" s="549"/>
      <c r="W218" s="549"/>
      <c r="X218" s="549"/>
      <c r="Y218" s="549"/>
      <c r="Z218" s="549"/>
      <c r="AA218" s="549"/>
      <c r="AB218" s="549"/>
    </row>
    <row r="219" spans="1:28" x14ac:dyDescent="0.2">
      <c r="A219" s="549"/>
      <c r="B219" s="549"/>
      <c r="C219" s="549"/>
      <c r="D219" s="549"/>
      <c r="E219" s="549"/>
      <c r="F219" s="549"/>
      <c r="G219" s="549"/>
      <c r="H219" s="549"/>
      <c r="I219" s="549"/>
      <c r="J219" s="549"/>
      <c r="K219" s="549"/>
      <c r="L219" s="549"/>
      <c r="M219" s="549"/>
      <c r="N219" s="549"/>
      <c r="O219" s="549"/>
      <c r="P219" s="549"/>
      <c r="Q219" s="549"/>
      <c r="R219" s="549"/>
      <c r="S219" s="549"/>
      <c r="T219" s="549"/>
      <c r="U219" s="549"/>
      <c r="V219" s="549"/>
      <c r="W219" s="549"/>
      <c r="X219" s="549"/>
      <c r="Y219" s="549"/>
      <c r="Z219" s="549"/>
      <c r="AA219" s="549"/>
      <c r="AB219" s="549"/>
    </row>
    <row r="220" spans="1:28" x14ac:dyDescent="0.2">
      <c r="A220" s="549"/>
      <c r="B220" s="549"/>
      <c r="C220" s="549"/>
      <c r="D220" s="549"/>
      <c r="E220" s="549"/>
      <c r="F220" s="549"/>
      <c r="G220" s="549"/>
      <c r="H220" s="549"/>
      <c r="I220" s="549"/>
      <c r="J220" s="549"/>
      <c r="K220" s="549"/>
      <c r="L220" s="549"/>
      <c r="M220" s="549"/>
      <c r="N220" s="549"/>
      <c r="O220" s="549"/>
      <c r="P220" s="549"/>
      <c r="Q220" s="549"/>
      <c r="R220" s="549"/>
      <c r="S220" s="549"/>
      <c r="T220" s="549"/>
      <c r="U220" s="549"/>
      <c r="V220" s="549"/>
      <c r="W220" s="549"/>
      <c r="X220" s="549"/>
      <c r="Y220" s="549"/>
      <c r="Z220" s="549"/>
      <c r="AA220" s="549"/>
      <c r="AB220" s="549"/>
    </row>
    <row r="221" spans="1:28" x14ac:dyDescent="0.2">
      <c r="A221" s="549"/>
      <c r="B221" s="549"/>
      <c r="C221" s="549"/>
      <c r="D221" s="549"/>
      <c r="E221" s="549"/>
      <c r="F221" s="549"/>
      <c r="G221" s="549"/>
      <c r="H221" s="549"/>
      <c r="I221" s="549"/>
      <c r="J221" s="549"/>
      <c r="K221" s="549"/>
      <c r="L221" s="549"/>
      <c r="M221" s="549"/>
      <c r="N221" s="549"/>
      <c r="O221" s="549"/>
      <c r="P221" s="549"/>
      <c r="Q221" s="549"/>
      <c r="R221" s="549"/>
      <c r="S221" s="549"/>
      <c r="T221" s="549"/>
      <c r="U221" s="549"/>
      <c r="V221" s="549"/>
      <c r="W221" s="549"/>
      <c r="X221" s="549"/>
      <c r="Y221" s="549"/>
      <c r="Z221" s="549"/>
      <c r="AA221" s="549"/>
      <c r="AB221" s="549"/>
    </row>
    <row r="222" spans="1:28" x14ac:dyDescent="0.2">
      <c r="A222" s="549"/>
      <c r="B222" s="549"/>
      <c r="C222" s="549"/>
      <c r="D222" s="549"/>
      <c r="E222" s="549"/>
      <c r="F222" s="549"/>
      <c r="G222" s="549"/>
      <c r="H222" s="549"/>
      <c r="I222" s="549"/>
      <c r="J222" s="549"/>
      <c r="K222" s="549"/>
      <c r="L222" s="549"/>
      <c r="M222" s="549"/>
      <c r="N222" s="549"/>
      <c r="O222" s="549"/>
      <c r="P222" s="549"/>
      <c r="Q222" s="549"/>
      <c r="R222" s="549"/>
      <c r="S222" s="549"/>
      <c r="T222" s="549"/>
      <c r="U222" s="549"/>
      <c r="V222" s="549"/>
      <c r="W222" s="549"/>
      <c r="X222" s="549"/>
      <c r="Y222" s="549"/>
      <c r="Z222" s="549"/>
      <c r="AA222" s="549"/>
      <c r="AB222" s="549"/>
    </row>
    <row r="223" spans="1:28" x14ac:dyDescent="0.2">
      <c r="A223" s="549"/>
      <c r="B223" s="549"/>
      <c r="C223" s="549"/>
      <c r="D223" s="549"/>
      <c r="E223" s="549"/>
      <c r="F223" s="549"/>
      <c r="G223" s="549"/>
      <c r="H223" s="549"/>
      <c r="I223" s="549"/>
      <c r="J223" s="549"/>
      <c r="K223" s="549"/>
      <c r="L223" s="549"/>
      <c r="M223" s="549"/>
      <c r="N223" s="549"/>
      <c r="O223" s="549"/>
      <c r="P223" s="549"/>
      <c r="Q223" s="549"/>
      <c r="R223" s="549"/>
      <c r="S223" s="549"/>
      <c r="T223" s="549"/>
      <c r="U223" s="549"/>
      <c r="V223" s="549"/>
      <c r="W223" s="549"/>
      <c r="X223" s="549"/>
      <c r="Y223" s="549"/>
      <c r="Z223" s="549"/>
      <c r="AA223" s="549"/>
      <c r="AB223" s="549"/>
    </row>
    <row r="224" spans="1:28" x14ac:dyDescent="0.2">
      <c r="A224" s="549"/>
      <c r="B224" s="549"/>
      <c r="C224" s="549"/>
      <c r="D224" s="549"/>
      <c r="E224" s="549"/>
      <c r="F224" s="549"/>
      <c r="G224" s="549"/>
      <c r="H224" s="549"/>
      <c r="I224" s="549"/>
      <c r="J224" s="549"/>
      <c r="K224" s="549"/>
      <c r="L224" s="549"/>
      <c r="M224" s="549"/>
      <c r="N224" s="549"/>
      <c r="O224" s="549"/>
      <c r="P224" s="549"/>
      <c r="Q224" s="549"/>
      <c r="R224" s="549"/>
      <c r="S224" s="549"/>
      <c r="T224" s="549"/>
      <c r="U224" s="549"/>
      <c r="V224" s="549"/>
      <c r="W224" s="549"/>
      <c r="X224" s="549"/>
      <c r="Y224" s="549"/>
      <c r="Z224" s="549"/>
      <c r="AA224" s="549"/>
      <c r="AB224" s="549"/>
    </row>
    <row r="225" spans="1:28" x14ac:dyDescent="0.2">
      <c r="A225" s="549"/>
      <c r="B225" s="549"/>
      <c r="C225" s="549"/>
      <c r="D225" s="549"/>
      <c r="E225" s="549"/>
      <c r="F225" s="549"/>
      <c r="G225" s="549"/>
      <c r="H225" s="549"/>
      <c r="I225" s="549"/>
      <c r="J225" s="549"/>
      <c r="K225" s="549"/>
      <c r="L225" s="549"/>
      <c r="M225" s="549"/>
      <c r="N225" s="549"/>
      <c r="O225" s="549"/>
      <c r="P225" s="549"/>
      <c r="Q225" s="549"/>
      <c r="R225" s="549"/>
      <c r="S225" s="549"/>
      <c r="T225" s="549"/>
      <c r="U225" s="549"/>
      <c r="V225" s="549"/>
      <c r="W225" s="549"/>
      <c r="X225" s="549"/>
      <c r="Y225" s="549"/>
      <c r="Z225" s="549"/>
      <c r="AA225" s="549"/>
      <c r="AB225" s="549"/>
    </row>
    <row r="226" spans="1:28" x14ac:dyDescent="0.2">
      <c r="A226" s="549"/>
      <c r="B226" s="549"/>
      <c r="C226" s="549"/>
      <c r="D226" s="549"/>
      <c r="E226" s="549"/>
      <c r="F226" s="549"/>
      <c r="G226" s="549"/>
      <c r="H226" s="549"/>
      <c r="I226" s="549"/>
      <c r="J226" s="549"/>
      <c r="K226" s="549"/>
      <c r="L226" s="549"/>
      <c r="M226" s="549"/>
      <c r="N226" s="549"/>
      <c r="O226" s="549"/>
      <c r="P226" s="549"/>
      <c r="Q226" s="549"/>
      <c r="R226" s="549"/>
      <c r="S226" s="549"/>
      <c r="T226" s="549"/>
      <c r="U226" s="549"/>
      <c r="V226" s="549"/>
      <c r="W226" s="549"/>
      <c r="X226" s="549"/>
      <c r="Y226" s="549"/>
      <c r="Z226" s="549"/>
      <c r="AA226" s="549"/>
      <c r="AB226" s="549"/>
    </row>
    <row r="227" spans="1:28" x14ac:dyDescent="0.2">
      <c r="A227" s="549"/>
      <c r="B227" s="549"/>
      <c r="C227" s="549"/>
      <c r="D227" s="549"/>
      <c r="E227" s="549"/>
      <c r="F227" s="549"/>
      <c r="G227" s="549"/>
      <c r="H227" s="549"/>
      <c r="I227" s="549"/>
      <c r="J227" s="549"/>
      <c r="K227" s="549"/>
      <c r="L227" s="549"/>
      <c r="M227" s="549"/>
      <c r="N227" s="549"/>
      <c r="O227" s="549"/>
      <c r="P227" s="549"/>
      <c r="Q227" s="549"/>
      <c r="R227" s="549"/>
      <c r="S227" s="549"/>
      <c r="T227" s="549"/>
      <c r="U227" s="549"/>
      <c r="V227" s="549"/>
      <c r="W227" s="549"/>
      <c r="X227" s="549"/>
      <c r="Y227" s="549"/>
      <c r="Z227" s="549"/>
      <c r="AA227" s="549"/>
      <c r="AB227" s="549"/>
    </row>
    <row r="228" spans="1:28" x14ac:dyDescent="0.2">
      <c r="A228" s="549"/>
      <c r="B228" s="549"/>
      <c r="C228" s="549"/>
      <c r="D228" s="549"/>
      <c r="E228" s="549"/>
      <c r="F228" s="549"/>
      <c r="G228" s="549"/>
      <c r="H228" s="549"/>
      <c r="I228" s="549"/>
      <c r="J228" s="549"/>
      <c r="K228" s="549"/>
      <c r="L228" s="549"/>
      <c r="M228" s="549"/>
      <c r="N228" s="549"/>
      <c r="O228" s="549"/>
      <c r="P228" s="549"/>
      <c r="Q228" s="549"/>
      <c r="R228" s="549"/>
      <c r="S228" s="549"/>
      <c r="T228" s="549"/>
      <c r="U228" s="549"/>
      <c r="V228" s="549"/>
      <c r="W228" s="549"/>
      <c r="X228" s="549"/>
      <c r="Y228" s="549"/>
      <c r="Z228" s="549"/>
      <c r="AA228" s="549"/>
      <c r="AB228" s="549"/>
    </row>
    <row r="229" spans="1:28" x14ac:dyDescent="0.2">
      <c r="A229" s="549"/>
      <c r="B229" s="549"/>
      <c r="C229" s="549"/>
      <c r="D229" s="549"/>
      <c r="E229" s="549"/>
      <c r="F229" s="549"/>
      <c r="G229" s="549"/>
      <c r="H229" s="549"/>
      <c r="I229" s="549"/>
      <c r="J229" s="549"/>
      <c r="K229" s="549"/>
      <c r="L229" s="549"/>
      <c r="M229" s="549"/>
      <c r="N229" s="549"/>
      <c r="O229" s="549"/>
      <c r="P229" s="549"/>
      <c r="Q229" s="549"/>
      <c r="R229" s="549"/>
      <c r="S229" s="549"/>
      <c r="T229" s="549"/>
      <c r="U229" s="549"/>
      <c r="V229" s="549"/>
      <c r="W229" s="549"/>
      <c r="X229" s="549"/>
      <c r="Y229" s="549"/>
      <c r="Z229" s="549"/>
      <c r="AA229" s="549"/>
      <c r="AB229" s="549"/>
    </row>
    <row r="230" spans="1:28" x14ac:dyDescent="0.2">
      <c r="A230" s="549"/>
      <c r="B230" s="549"/>
      <c r="C230" s="549"/>
      <c r="D230" s="549"/>
      <c r="E230" s="549"/>
      <c r="F230" s="549"/>
      <c r="G230" s="549"/>
      <c r="H230" s="549"/>
      <c r="I230" s="549"/>
      <c r="J230" s="549"/>
      <c r="K230" s="549"/>
      <c r="L230" s="549"/>
      <c r="M230" s="549"/>
      <c r="N230" s="549"/>
      <c r="O230" s="549"/>
      <c r="P230" s="549"/>
      <c r="Q230" s="549"/>
      <c r="R230" s="549"/>
      <c r="S230" s="549"/>
      <c r="T230" s="549"/>
      <c r="U230" s="549"/>
      <c r="V230" s="549"/>
      <c r="W230" s="549"/>
      <c r="X230" s="549"/>
      <c r="Y230" s="549"/>
      <c r="Z230" s="549"/>
      <c r="AA230" s="549"/>
      <c r="AB230" s="549"/>
    </row>
    <row r="231" spans="1:28" x14ac:dyDescent="0.2">
      <c r="A231" s="549"/>
      <c r="B231" s="549"/>
      <c r="C231" s="549"/>
      <c r="D231" s="549"/>
      <c r="E231" s="549"/>
      <c r="F231" s="549"/>
      <c r="G231" s="549"/>
      <c r="H231" s="549"/>
      <c r="I231" s="549"/>
      <c r="J231" s="549"/>
      <c r="K231" s="549"/>
      <c r="L231" s="549"/>
      <c r="M231" s="549"/>
      <c r="N231" s="549"/>
      <c r="O231" s="549"/>
      <c r="P231" s="549"/>
      <c r="Q231" s="549"/>
      <c r="R231" s="549"/>
      <c r="S231" s="549"/>
      <c r="T231" s="549"/>
      <c r="U231" s="549"/>
      <c r="V231" s="549"/>
      <c r="W231" s="549"/>
      <c r="X231" s="549"/>
      <c r="Y231" s="549"/>
      <c r="Z231" s="549"/>
      <c r="AA231" s="549"/>
      <c r="AB231" s="549"/>
    </row>
    <row r="232" spans="1:28" x14ac:dyDescent="0.2">
      <c r="A232" s="549"/>
      <c r="B232" s="549"/>
      <c r="C232" s="549"/>
      <c r="D232" s="549"/>
      <c r="E232" s="549"/>
      <c r="F232" s="549"/>
      <c r="G232" s="549"/>
      <c r="H232" s="549"/>
      <c r="I232" s="549"/>
      <c r="J232" s="549"/>
      <c r="K232" s="549"/>
      <c r="L232" s="549"/>
      <c r="M232" s="549"/>
      <c r="N232" s="549"/>
      <c r="O232" s="549"/>
      <c r="P232" s="549"/>
      <c r="Q232" s="549"/>
      <c r="R232" s="549"/>
      <c r="S232" s="549"/>
      <c r="T232" s="549"/>
      <c r="U232" s="549"/>
      <c r="V232" s="549"/>
      <c r="W232" s="549"/>
      <c r="X232" s="549"/>
      <c r="Y232" s="549"/>
      <c r="Z232" s="549"/>
      <c r="AA232" s="549"/>
      <c r="AB232" s="549"/>
    </row>
    <row r="233" spans="1:28" x14ac:dyDescent="0.2">
      <c r="A233" s="549"/>
      <c r="B233" s="549"/>
      <c r="C233" s="549"/>
      <c r="D233" s="549"/>
      <c r="E233" s="549"/>
      <c r="F233" s="549"/>
      <c r="G233" s="549"/>
      <c r="H233" s="549"/>
      <c r="I233" s="549"/>
      <c r="J233" s="549"/>
      <c r="K233" s="549"/>
      <c r="L233" s="549"/>
      <c r="M233" s="549"/>
      <c r="N233" s="549"/>
      <c r="O233" s="549"/>
      <c r="P233" s="549"/>
      <c r="Q233" s="549"/>
      <c r="R233" s="549"/>
      <c r="S233" s="549"/>
      <c r="T233" s="549"/>
      <c r="U233" s="549"/>
      <c r="V233" s="549"/>
      <c r="W233" s="549"/>
      <c r="X233" s="549"/>
      <c r="Y233" s="549"/>
      <c r="Z233" s="549"/>
      <c r="AA233" s="549"/>
      <c r="AB233" s="549"/>
    </row>
    <row r="234" spans="1:28" x14ac:dyDescent="0.2">
      <c r="A234" s="549"/>
      <c r="B234" s="549"/>
      <c r="C234" s="549"/>
      <c r="D234" s="549"/>
      <c r="E234" s="549"/>
      <c r="F234" s="549"/>
      <c r="G234" s="549"/>
      <c r="H234" s="549"/>
      <c r="I234" s="549"/>
      <c r="J234" s="549"/>
      <c r="K234" s="549"/>
      <c r="L234" s="549"/>
      <c r="M234" s="549"/>
      <c r="N234" s="549"/>
      <c r="O234" s="549"/>
      <c r="P234" s="549"/>
      <c r="Q234" s="549"/>
      <c r="R234" s="549"/>
      <c r="S234" s="549"/>
      <c r="T234" s="549"/>
      <c r="U234" s="549"/>
      <c r="V234" s="549"/>
      <c r="W234" s="549"/>
      <c r="X234" s="549"/>
      <c r="Y234" s="549"/>
      <c r="Z234" s="549"/>
      <c r="AA234" s="549"/>
      <c r="AB234" s="549"/>
    </row>
    <row r="235" spans="1:28" x14ac:dyDescent="0.2">
      <c r="A235" s="549"/>
      <c r="B235" s="549"/>
      <c r="C235" s="549"/>
      <c r="D235" s="549"/>
      <c r="E235" s="549"/>
      <c r="F235" s="549"/>
      <c r="G235" s="549"/>
      <c r="H235" s="549"/>
      <c r="I235" s="549"/>
      <c r="J235" s="549"/>
      <c r="K235" s="549"/>
      <c r="L235" s="549"/>
      <c r="M235" s="549"/>
      <c r="N235" s="549"/>
      <c r="O235" s="549"/>
      <c r="P235" s="549"/>
      <c r="Q235" s="549"/>
      <c r="R235" s="549"/>
      <c r="S235" s="549"/>
      <c r="T235" s="549"/>
      <c r="U235" s="549"/>
      <c r="V235" s="549"/>
      <c r="W235" s="549"/>
      <c r="X235" s="549"/>
      <c r="Y235" s="549"/>
      <c r="Z235" s="549"/>
      <c r="AA235" s="549"/>
      <c r="AB235" s="549"/>
    </row>
    <row r="236" spans="1:28" x14ac:dyDescent="0.2">
      <c r="A236" s="549"/>
      <c r="B236" s="549"/>
      <c r="C236" s="549"/>
      <c r="D236" s="549"/>
      <c r="E236" s="549"/>
      <c r="F236" s="549"/>
      <c r="G236" s="549"/>
      <c r="H236" s="549"/>
      <c r="I236" s="549"/>
      <c r="J236" s="549"/>
      <c r="K236" s="549"/>
      <c r="L236" s="549"/>
      <c r="M236" s="549"/>
      <c r="N236" s="549"/>
      <c r="O236" s="549"/>
      <c r="P236" s="549"/>
      <c r="Q236" s="549"/>
      <c r="R236" s="549"/>
      <c r="S236" s="549"/>
      <c r="T236" s="549"/>
      <c r="U236" s="549"/>
      <c r="V236" s="549"/>
      <c r="W236" s="549"/>
      <c r="X236" s="549"/>
      <c r="Y236" s="549"/>
      <c r="Z236" s="549"/>
      <c r="AA236" s="549"/>
      <c r="AB236" s="549"/>
    </row>
    <row r="237" spans="1:28" x14ac:dyDescent="0.2">
      <c r="A237" s="549"/>
      <c r="B237" s="549"/>
      <c r="C237" s="549"/>
      <c r="D237" s="549"/>
      <c r="E237" s="549"/>
      <c r="F237" s="549"/>
      <c r="G237" s="549"/>
      <c r="H237" s="549"/>
      <c r="I237" s="549"/>
      <c r="J237" s="549"/>
      <c r="K237" s="549"/>
      <c r="L237" s="549"/>
      <c r="M237" s="549"/>
      <c r="N237" s="549"/>
      <c r="O237" s="549"/>
      <c r="P237" s="549"/>
      <c r="Q237" s="549"/>
      <c r="R237" s="549"/>
      <c r="S237" s="549"/>
      <c r="T237" s="549"/>
      <c r="U237" s="549"/>
      <c r="V237" s="549"/>
      <c r="W237" s="549"/>
      <c r="X237" s="549"/>
      <c r="Y237" s="549"/>
      <c r="Z237" s="549"/>
      <c r="AA237" s="549"/>
      <c r="AB237" s="549"/>
    </row>
    <row r="238" spans="1:28" x14ac:dyDescent="0.2">
      <c r="A238" s="549"/>
      <c r="B238" s="549"/>
      <c r="C238" s="549"/>
      <c r="D238" s="549"/>
      <c r="E238" s="549"/>
      <c r="F238" s="549"/>
      <c r="G238" s="549"/>
      <c r="H238" s="549"/>
      <c r="I238" s="549"/>
      <c r="J238" s="549"/>
      <c r="K238" s="549"/>
      <c r="L238" s="549"/>
      <c r="M238" s="549"/>
      <c r="N238" s="549"/>
      <c r="O238" s="549"/>
      <c r="P238" s="549"/>
      <c r="Q238" s="549"/>
      <c r="R238" s="549"/>
      <c r="S238" s="549"/>
      <c r="T238" s="549"/>
      <c r="U238" s="549"/>
      <c r="V238" s="549"/>
      <c r="W238" s="549"/>
      <c r="X238" s="549"/>
      <c r="Y238" s="549"/>
      <c r="Z238" s="549"/>
      <c r="AA238" s="549"/>
      <c r="AB238" s="549"/>
    </row>
    <row r="239" spans="1:28" x14ac:dyDescent="0.2">
      <c r="A239" s="549"/>
      <c r="B239" s="549"/>
      <c r="C239" s="549"/>
      <c r="D239" s="549"/>
      <c r="E239" s="549"/>
      <c r="F239" s="549"/>
      <c r="G239" s="549"/>
      <c r="H239" s="549"/>
      <c r="I239" s="549"/>
      <c r="J239" s="549"/>
      <c r="K239" s="549"/>
      <c r="L239" s="549"/>
      <c r="M239" s="549"/>
      <c r="N239" s="549"/>
      <c r="O239" s="549"/>
      <c r="P239" s="549"/>
      <c r="Q239" s="549"/>
      <c r="R239" s="549"/>
      <c r="S239" s="549"/>
      <c r="T239" s="549"/>
      <c r="U239" s="549"/>
      <c r="V239" s="549"/>
      <c r="W239" s="549"/>
      <c r="X239" s="549"/>
      <c r="Y239" s="549"/>
      <c r="Z239" s="549"/>
      <c r="AA239" s="549"/>
      <c r="AB239" s="549"/>
    </row>
    <row r="240" spans="1:28" x14ac:dyDescent="0.2">
      <c r="A240" s="549"/>
      <c r="B240" s="549"/>
      <c r="C240" s="549"/>
      <c r="D240" s="549"/>
      <c r="E240" s="549"/>
      <c r="F240" s="549"/>
      <c r="G240" s="549"/>
      <c r="H240" s="549"/>
      <c r="I240" s="549"/>
      <c r="J240" s="549"/>
      <c r="K240" s="549"/>
      <c r="L240" s="549"/>
      <c r="M240" s="549"/>
      <c r="N240" s="549"/>
      <c r="O240" s="549"/>
      <c r="P240" s="549"/>
      <c r="Q240" s="549"/>
      <c r="R240" s="549"/>
      <c r="S240" s="549"/>
      <c r="T240" s="549"/>
      <c r="U240" s="549"/>
      <c r="V240" s="549"/>
      <c r="W240" s="549"/>
      <c r="X240" s="549"/>
      <c r="Y240" s="549"/>
      <c r="Z240" s="549"/>
      <c r="AA240" s="549"/>
      <c r="AB240" s="549"/>
    </row>
    <row r="241" spans="1:28" x14ac:dyDescent="0.2">
      <c r="A241" s="549"/>
      <c r="B241" s="549"/>
      <c r="C241" s="549"/>
      <c r="D241" s="549"/>
      <c r="E241" s="549"/>
      <c r="F241" s="549"/>
      <c r="G241" s="549"/>
      <c r="H241" s="549"/>
      <c r="I241" s="549"/>
      <c r="J241" s="549"/>
      <c r="K241" s="549"/>
      <c r="L241" s="549"/>
      <c r="M241" s="549"/>
      <c r="N241" s="549"/>
      <c r="O241" s="549"/>
      <c r="P241" s="549"/>
      <c r="Q241" s="549"/>
      <c r="R241" s="549"/>
      <c r="S241" s="549"/>
      <c r="T241" s="549"/>
      <c r="U241" s="549"/>
      <c r="V241" s="549"/>
      <c r="W241" s="549"/>
      <c r="X241" s="549"/>
      <c r="Y241" s="549"/>
      <c r="Z241" s="549"/>
      <c r="AA241" s="549"/>
      <c r="AB241" s="549"/>
    </row>
    <row r="242" spans="1:28" x14ac:dyDescent="0.2">
      <c r="A242" s="549"/>
      <c r="B242" s="549"/>
      <c r="C242" s="549"/>
      <c r="D242" s="549"/>
      <c r="E242" s="549"/>
      <c r="F242" s="549"/>
      <c r="G242" s="549"/>
      <c r="H242" s="549"/>
      <c r="I242" s="549"/>
      <c r="J242" s="549"/>
      <c r="K242" s="549"/>
      <c r="L242" s="549"/>
      <c r="M242" s="549"/>
      <c r="N242" s="549"/>
      <c r="O242" s="549"/>
      <c r="P242" s="549"/>
      <c r="Q242" s="549"/>
      <c r="R242" s="549"/>
      <c r="S242" s="549"/>
      <c r="T242" s="549"/>
      <c r="U242" s="549"/>
      <c r="V242" s="549"/>
      <c r="W242" s="549"/>
      <c r="X242" s="549"/>
      <c r="Y242" s="549"/>
      <c r="Z242" s="549"/>
      <c r="AA242" s="549"/>
      <c r="AB242" s="549"/>
    </row>
    <row r="243" spans="1:28" x14ac:dyDescent="0.2">
      <c r="A243" s="549"/>
      <c r="B243" s="549"/>
      <c r="C243" s="549"/>
      <c r="D243" s="549"/>
      <c r="E243" s="549"/>
      <c r="F243" s="549"/>
      <c r="G243" s="549"/>
      <c r="H243" s="549"/>
      <c r="I243" s="549"/>
      <c r="J243" s="549"/>
      <c r="K243" s="549"/>
      <c r="L243" s="549"/>
      <c r="M243" s="549"/>
      <c r="N243" s="549"/>
      <c r="O243" s="549"/>
      <c r="P243" s="549"/>
      <c r="Q243" s="549"/>
      <c r="R243" s="549"/>
      <c r="S243" s="549"/>
      <c r="T243" s="549"/>
      <c r="U243" s="549"/>
      <c r="V243" s="549"/>
      <c r="W243" s="549"/>
      <c r="X243" s="549"/>
      <c r="Y243" s="549"/>
      <c r="Z243" s="549"/>
      <c r="AA243" s="549"/>
      <c r="AB243" s="549"/>
    </row>
    <row r="244" spans="1:28" x14ac:dyDescent="0.2">
      <c r="A244" s="549"/>
      <c r="B244" s="549"/>
      <c r="C244" s="549"/>
      <c r="D244" s="549"/>
      <c r="E244" s="549"/>
      <c r="F244" s="549"/>
      <c r="G244" s="549"/>
      <c r="H244" s="549"/>
      <c r="I244" s="549"/>
      <c r="J244" s="549"/>
      <c r="K244" s="549"/>
      <c r="L244" s="549"/>
      <c r="M244" s="549"/>
      <c r="N244" s="549"/>
      <c r="O244" s="549"/>
      <c r="P244" s="549"/>
      <c r="Q244" s="549"/>
      <c r="R244" s="549"/>
      <c r="S244" s="549"/>
      <c r="T244" s="549"/>
      <c r="U244" s="549"/>
      <c r="V244" s="549"/>
      <c r="W244" s="549"/>
      <c r="X244" s="549"/>
      <c r="Y244" s="549"/>
      <c r="Z244" s="549"/>
      <c r="AA244" s="549"/>
      <c r="AB244" s="549"/>
    </row>
    <row r="245" spans="1:28" x14ac:dyDescent="0.2">
      <c r="A245" s="549"/>
      <c r="B245" s="549"/>
      <c r="C245" s="549"/>
      <c r="D245" s="549"/>
      <c r="E245" s="549"/>
      <c r="F245" s="549"/>
      <c r="G245" s="549"/>
      <c r="H245" s="549"/>
      <c r="I245" s="549"/>
      <c r="J245" s="549"/>
      <c r="K245" s="549"/>
      <c r="L245" s="549"/>
      <c r="M245" s="549"/>
      <c r="N245" s="549"/>
      <c r="O245" s="549"/>
      <c r="P245" s="549"/>
      <c r="Q245" s="549"/>
      <c r="R245" s="549"/>
      <c r="S245" s="549"/>
      <c r="T245" s="549"/>
      <c r="U245" s="549"/>
      <c r="V245" s="549"/>
      <c r="W245" s="549"/>
      <c r="X245" s="549"/>
      <c r="Y245" s="549"/>
      <c r="Z245" s="549"/>
      <c r="AA245" s="549"/>
      <c r="AB245" s="549"/>
    </row>
    <row r="246" spans="1:28" x14ac:dyDescent="0.2">
      <c r="A246" s="549"/>
      <c r="B246" s="549"/>
      <c r="C246" s="549"/>
      <c r="D246" s="549"/>
      <c r="E246" s="549"/>
      <c r="F246" s="549"/>
      <c r="G246" s="549"/>
      <c r="H246" s="549"/>
      <c r="I246" s="549"/>
      <c r="J246" s="549"/>
      <c r="K246" s="549"/>
      <c r="L246" s="549"/>
      <c r="M246" s="549"/>
      <c r="N246" s="549"/>
      <c r="O246" s="549"/>
      <c r="P246" s="549"/>
      <c r="Q246" s="549"/>
      <c r="R246" s="549"/>
      <c r="S246" s="549"/>
      <c r="T246" s="549"/>
      <c r="U246" s="549"/>
      <c r="V246" s="549"/>
      <c r="W246" s="549"/>
      <c r="X246" s="549"/>
      <c r="Y246" s="549"/>
      <c r="Z246" s="549"/>
      <c r="AA246" s="549"/>
      <c r="AB246" s="549"/>
    </row>
    <row r="247" spans="1:28" x14ac:dyDescent="0.2">
      <c r="A247" s="549"/>
      <c r="B247" s="549"/>
      <c r="C247" s="549"/>
      <c r="D247" s="549"/>
      <c r="E247" s="549"/>
      <c r="F247" s="549"/>
      <c r="G247" s="549"/>
      <c r="H247" s="549"/>
      <c r="I247" s="549"/>
      <c r="J247" s="549"/>
      <c r="K247" s="549"/>
      <c r="L247" s="549"/>
      <c r="M247" s="549"/>
      <c r="N247" s="549"/>
      <c r="O247" s="549"/>
      <c r="P247" s="549"/>
      <c r="Q247" s="549"/>
      <c r="R247" s="549"/>
      <c r="S247" s="549"/>
      <c r="T247" s="549"/>
      <c r="U247" s="549"/>
      <c r="V247" s="549"/>
      <c r="W247" s="549"/>
      <c r="X247" s="549"/>
      <c r="Y247" s="549"/>
      <c r="Z247" s="549"/>
      <c r="AA247" s="549"/>
      <c r="AB247" s="549"/>
    </row>
    <row r="248" spans="1:28" x14ac:dyDescent="0.2">
      <c r="A248" s="549"/>
      <c r="B248" s="549"/>
      <c r="C248" s="549"/>
      <c r="D248" s="549"/>
      <c r="E248" s="549"/>
      <c r="F248" s="549"/>
      <c r="G248" s="549"/>
      <c r="H248" s="549"/>
      <c r="I248" s="549"/>
      <c r="J248" s="549"/>
      <c r="K248" s="549"/>
      <c r="L248" s="549"/>
      <c r="M248" s="549"/>
      <c r="N248" s="549"/>
      <c r="O248" s="549"/>
      <c r="P248" s="549"/>
      <c r="Q248" s="549"/>
      <c r="R248" s="549"/>
      <c r="S248" s="549"/>
      <c r="T248" s="549"/>
      <c r="U248" s="549"/>
      <c r="V248" s="549"/>
      <c r="W248" s="549"/>
      <c r="X248" s="549"/>
      <c r="Y248" s="549"/>
      <c r="Z248" s="549"/>
      <c r="AA248" s="549"/>
      <c r="AB248" s="549"/>
    </row>
    <row r="249" spans="1:28" x14ac:dyDescent="0.2">
      <c r="A249" s="549"/>
      <c r="B249" s="549"/>
      <c r="C249" s="549"/>
      <c r="D249" s="549"/>
      <c r="E249" s="549"/>
      <c r="F249" s="549"/>
      <c r="G249" s="549"/>
      <c r="H249" s="549"/>
      <c r="I249" s="549"/>
      <c r="J249" s="549"/>
      <c r="K249" s="549"/>
      <c r="L249" s="549"/>
      <c r="M249" s="549"/>
      <c r="N249" s="549"/>
      <c r="O249" s="549"/>
      <c r="P249" s="549"/>
      <c r="Q249" s="549"/>
      <c r="R249" s="549"/>
      <c r="S249" s="549"/>
      <c r="T249" s="549"/>
      <c r="U249" s="549"/>
      <c r="V249" s="549"/>
      <c r="W249" s="549"/>
      <c r="X249" s="549"/>
      <c r="Y249" s="549"/>
      <c r="Z249" s="549"/>
      <c r="AA249" s="549"/>
      <c r="AB249" s="549"/>
    </row>
    <row r="250" spans="1:28" x14ac:dyDescent="0.2">
      <c r="A250" s="549"/>
      <c r="B250" s="549"/>
      <c r="C250" s="549"/>
      <c r="D250" s="549"/>
      <c r="E250" s="549"/>
      <c r="F250" s="549"/>
      <c r="G250" s="549"/>
      <c r="H250" s="549"/>
      <c r="I250" s="549"/>
      <c r="J250" s="549"/>
      <c r="K250" s="549"/>
      <c r="L250" s="549"/>
      <c r="M250" s="549"/>
      <c r="N250" s="549"/>
      <c r="O250" s="549"/>
      <c r="P250" s="549"/>
      <c r="Q250" s="549"/>
      <c r="R250" s="549"/>
      <c r="S250" s="549"/>
      <c r="T250" s="549"/>
      <c r="U250" s="549"/>
      <c r="V250" s="549"/>
      <c r="W250" s="549"/>
      <c r="X250" s="549"/>
      <c r="Y250" s="549"/>
      <c r="Z250" s="549"/>
      <c r="AA250" s="549"/>
      <c r="AB250" s="549"/>
    </row>
    <row r="251" spans="1:28" x14ac:dyDescent="0.2">
      <c r="A251" s="549"/>
      <c r="B251" s="549"/>
      <c r="C251" s="549"/>
      <c r="D251" s="549"/>
      <c r="E251" s="549"/>
      <c r="F251" s="549"/>
      <c r="G251" s="549"/>
      <c r="H251" s="549"/>
      <c r="I251" s="549"/>
      <c r="J251" s="549"/>
      <c r="K251" s="549"/>
      <c r="L251" s="549"/>
      <c r="M251" s="549"/>
      <c r="N251" s="549"/>
      <c r="O251" s="549"/>
      <c r="P251" s="549"/>
      <c r="Q251" s="549"/>
      <c r="R251" s="549"/>
      <c r="S251" s="549"/>
      <c r="T251" s="549"/>
      <c r="U251" s="549"/>
      <c r="V251" s="549"/>
      <c r="W251" s="549"/>
      <c r="X251" s="549"/>
      <c r="Y251" s="549"/>
      <c r="Z251" s="549"/>
      <c r="AA251" s="549"/>
      <c r="AB251" s="549"/>
    </row>
    <row r="252" spans="1:28" x14ac:dyDescent="0.2">
      <c r="A252" s="549"/>
      <c r="B252" s="549"/>
      <c r="C252" s="549"/>
      <c r="D252" s="549"/>
      <c r="E252" s="549"/>
      <c r="F252" s="549"/>
      <c r="G252" s="549"/>
      <c r="H252" s="549"/>
      <c r="I252" s="549"/>
      <c r="J252" s="549"/>
      <c r="K252" s="549"/>
      <c r="L252" s="549"/>
      <c r="M252" s="549"/>
      <c r="N252" s="549"/>
      <c r="O252" s="549"/>
      <c r="P252" s="549"/>
      <c r="Q252" s="549"/>
      <c r="R252" s="549"/>
      <c r="S252" s="549"/>
      <c r="T252" s="549"/>
      <c r="U252" s="549"/>
      <c r="V252" s="549"/>
      <c r="W252" s="549"/>
      <c r="X252" s="549"/>
      <c r="Y252" s="549"/>
      <c r="Z252" s="549"/>
      <c r="AA252" s="549"/>
      <c r="AB252" s="549"/>
    </row>
    <row r="253" spans="1:28" x14ac:dyDescent="0.2">
      <c r="A253" s="549"/>
      <c r="B253" s="549"/>
      <c r="C253" s="549"/>
      <c r="D253" s="549"/>
      <c r="E253" s="549"/>
      <c r="F253" s="549"/>
      <c r="G253" s="549"/>
      <c r="H253" s="549"/>
      <c r="I253" s="549"/>
      <c r="J253" s="549"/>
      <c r="K253" s="549"/>
      <c r="L253" s="549"/>
      <c r="M253" s="549"/>
      <c r="N253" s="549"/>
      <c r="O253" s="549"/>
      <c r="P253" s="549"/>
      <c r="Q253" s="549"/>
      <c r="R253" s="549"/>
      <c r="S253" s="549"/>
      <c r="T253" s="549"/>
      <c r="U253" s="549"/>
      <c r="V253" s="549"/>
      <c r="W253" s="549"/>
      <c r="X253" s="549"/>
      <c r="Y253" s="549"/>
      <c r="Z253" s="549"/>
      <c r="AA253" s="549"/>
      <c r="AB253" s="549"/>
    </row>
    <row r="254" spans="1:28" x14ac:dyDescent="0.2">
      <c r="A254" s="549"/>
      <c r="B254" s="549"/>
      <c r="C254" s="549"/>
      <c r="D254" s="549"/>
      <c r="E254" s="549"/>
      <c r="F254" s="549"/>
      <c r="G254" s="549"/>
      <c r="H254" s="549"/>
      <c r="I254" s="549"/>
      <c r="J254" s="549"/>
      <c r="K254" s="549"/>
      <c r="L254" s="549"/>
      <c r="M254" s="549"/>
      <c r="N254" s="549"/>
      <c r="O254" s="549"/>
      <c r="P254" s="549"/>
      <c r="Q254" s="549"/>
      <c r="R254" s="549"/>
      <c r="S254" s="549"/>
      <c r="T254" s="549"/>
      <c r="U254" s="549"/>
      <c r="V254" s="549"/>
      <c r="W254" s="549"/>
      <c r="X254" s="549"/>
      <c r="Y254" s="549"/>
      <c r="Z254" s="549"/>
      <c r="AA254" s="549"/>
      <c r="AB254" s="549"/>
    </row>
    <row r="255" spans="1:28" x14ac:dyDescent="0.2">
      <c r="A255" s="549"/>
      <c r="B255" s="549"/>
      <c r="C255" s="549"/>
      <c r="D255" s="549"/>
      <c r="E255" s="549"/>
      <c r="F255" s="549"/>
      <c r="G255" s="549"/>
      <c r="H255" s="549"/>
      <c r="I255" s="549"/>
      <c r="J255" s="549"/>
      <c r="K255" s="549"/>
      <c r="L255" s="549"/>
      <c r="M255" s="549"/>
      <c r="N255" s="549"/>
      <c r="O255" s="549"/>
      <c r="P255" s="549"/>
      <c r="Q255" s="549"/>
      <c r="R255" s="549"/>
      <c r="S255" s="549"/>
      <c r="T255" s="549"/>
      <c r="U255" s="549"/>
      <c r="V255" s="549"/>
      <c r="W255" s="549"/>
      <c r="X255" s="549"/>
      <c r="Y255" s="549"/>
      <c r="Z255" s="549"/>
      <c r="AA255" s="549"/>
      <c r="AB255" s="549"/>
    </row>
    <row r="256" spans="1:28" x14ac:dyDescent="0.2">
      <c r="A256" s="549"/>
      <c r="B256" s="549"/>
      <c r="C256" s="549"/>
      <c r="D256" s="549"/>
      <c r="E256" s="549"/>
      <c r="F256" s="549"/>
      <c r="G256" s="549"/>
      <c r="H256" s="549"/>
      <c r="I256" s="549"/>
      <c r="J256" s="549"/>
      <c r="K256" s="549"/>
      <c r="L256" s="549"/>
      <c r="M256" s="549"/>
      <c r="N256" s="549"/>
      <c r="O256" s="549"/>
      <c r="P256" s="549"/>
      <c r="Q256" s="549"/>
      <c r="R256" s="549"/>
      <c r="S256" s="549"/>
      <c r="T256" s="549"/>
      <c r="U256" s="549"/>
      <c r="V256" s="549"/>
      <c r="W256" s="549"/>
      <c r="X256" s="549"/>
      <c r="Y256" s="549"/>
      <c r="Z256" s="549"/>
      <c r="AA256" s="549"/>
      <c r="AB256" s="549"/>
    </row>
    <row r="257" spans="1:28" x14ac:dyDescent="0.2">
      <c r="A257" s="549"/>
      <c r="B257" s="549"/>
      <c r="C257" s="549"/>
      <c r="D257" s="549"/>
      <c r="E257" s="549"/>
      <c r="F257" s="549"/>
      <c r="G257" s="549"/>
      <c r="H257" s="549"/>
      <c r="I257" s="549"/>
      <c r="J257" s="549"/>
      <c r="K257" s="549"/>
      <c r="L257" s="549"/>
      <c r="M257" s="549"/>
      <c r="N257" s="549"/>
      <c r="O257" s="549"/>
      <c r="P257" s="549"/>
      <c r="Q257" s="549"/>
      <c r="R257" s="549"/>
      <c r="S257" s="549"/>
      <c r="T257" s="549"/>
      <c r="U257" s="549"/>
      <c r="V257" s="549"/>
      <c r="W257" s="549"/>
      <c r="X257" s="549"/>
      <c r="Y257" s="549"/>
      <c r="Z257" s="549"/>
      <c r="AA257" s="549"/>
      <c r="AB257" s="549"/>
    </row>
    <row r="258" spans="1:28" x14ac:dyDescent="0.2">
      <c r="A258" s="549"/>
      <c r="B258" s="549"/>
      <c r="C258" s="549"/>
      <c r="D258" s="549"/>
      <c r="E258" s="549"/>
      <c r="F258" s="549"/>
      <c r="G258" s="549"/>
      <c r="H258" s="549"/>
      <c r="I258" s="549"/>
      <c r="J258" s="549"/>
      <c r="K258" s="549"/>
      <c r="L258" s="549"/>
      <c r="M258" s="549"/>
      <c r="N258" s="549"/>
      <c r="O258" s="549"/>
      <c r="P258" s="549"/>
      <c r="Q258" s="549"/>
      <c r="R258" s="549"/>
      <c r="S258" s="549"/>
      <c r="T258" s="549"/>
      <c r="U258" s="549"/>
      <c r="V258" s="549"/>
      <c r="W258" s="549"/>
      <c r="X258" s="549"/>
      <c r="Y258" s="549"/>
      <c r="Z258" s="549"/>
      <c r="AA258" s="549"/>
      <c r="AB258" s="549"/>
    </row>
    <row r="259" spans="1:28" x14ac:dyDescent="0.2">
      <c r="A259" s="549"/>
      <c r="B259" s="549"/>
      <c r="C259" s="549"/>
      <c r="D259" s="549"/>
      <c r="E259" s="549"/>
      <c r="F259" s="549"/>
      <c r="G259" s="549"/>
      <c r="H259" s="549"/>
      <c r="I259" s="549"/>
      <c r="J259" s="549"/>
      <c r="K259" s="549"/>
      <c r="L259" s="549"/>
      <c r="M259" s="549"/>
      <c r="N259" s="549"/>
      <c r="O259" s="549"/>
      <c r="P259" s="549"/>
      <c r="Q259" s="549"/>
      <c r="R259" s="549"/>
      <c r="S259" s="549"/>
      <c r="T259" s="549"/>
      <c r="U259" s="549"/>
      <c r="V259" s="549"/>
      <c r="W259" s="549"/>
      <c r="X259" s="549"/>
      <c r="Y259" s="549"/>
      <c r="Z259" s="549"/>
      <c r="AA259" s="549"/>
      <c r="AB259" s="549"/>
    </row>
    <row r="260" spans="1:28" x14ac:dyDescent="0.2">
      <c r="A260" s="549"/>
      <c r="B260" s="549"/>
      <c r="C260" s="549"/>
      <c r="D260" s="549"/>
      <c r="E260" s="549"/>
      <c r="F260" s="549"/>
      <c r="G260" s="549"/>
      <c r="H260" s="549"/>
      <c r="I260" s="549"/>
      <c r="J260" s="549"/>
      <c r="K260" s="549"/>
      <c r="L260" s="549"/>
      <c r="M260" s="549"/>
      <c r="N260" s="549"/>
      <c r="O260" s="549"/>
      <c r="P260" s="549"/>
      <c r="Q260" s="549"/>
      <c r="R260" s="549"/>
      <c r="S260" s="549"/>
      <c r="T260" s="549"/>
      <c r="U260" s="549"/>
      <c r="V260" s="549"/>
      <c r="W260" s="549"/>
      <c r="X260" s="549"/>
      <c r="Y260" s="549"/>
      <c r="Z260" s="549"/>
      <c r="AA260" s="549"/>
      <c r="AB260" s="549"/>
    </row>
    <row r="261" spans="1:28" x14ac:dyDescent="0.2">
      <c r="A261" s="549"/>
      <c r="B261" s="549"/>
      <c r="C261" s="549"/>
      <c r="D261" s="549"/>
      <c r="E261" s="549"/>
      <c r="F261" s="549"/>
      <c r="G261" s="549"/>
      <c r="H261" s="549"/>
      <c r="I261" s="549"/>
      <c r="J261" s="549"/>
      <c r="K261" s="549"/>
      <c r="L261" s="549"/>
      <c r="M261" s="549"/>
      <c r="N261" s="549"/>
      <c r="O261" s="549"/>
      <c r="P261" s="549"/>
      <c r="Q261" s="549"/>
      <c r="R261" s="549"/>
      <c r="S261" s="549"/>
      <c r="T261" s="549"/>
      <c r="U261" s="549"/>
      <c r="V261" s="549"/>
      <c r="W261" s="549"/>
      <c r="X261" s="549"/>
      <c r="Y261" s="549"/>
      <c r="Z261" s="549"/>
      <c r="AA261" s="549"/>
      <c r="AB261" s="549"/>
    </row>
    <row r="262" spans="1:28" x14ac:dyDescent="0.2">
      <c r="A262" s="549"/>
      <c r="B262" s="549"/>
      <c r="C262" s="549"/>
      <c r="D262" s="549"/>
      <c r="E262" s="549"/>
      <c r="F262" s="549"/>
      <c r="G262" s="549"/>
      <c r="H262" s="549"/>
      <c r="I262" s="549"/>
      <c r="J262" s="549"/>
      <c r="K262" s="549"/>
      <c r="L262" s="549"/>
      <c r="M262" s="549"/>
      <c r="N262" s="549"/>
      <c r="O262" s="549"/>
      <c r="P262" s="549"/>
      <c r="Q262" s="549"/>
      <c r="R262" s="549"/>
      <c r="S262" s="549"/>
      <c r="T262" s="549"/>
      <c r="U262" s="549"/>
      <c r="V262" s="549"/>
      <c r="W262" s="549"/>
      <c r="X262" s="549"/>
      <c r="Y262" s="549"/>
      <c r="Z262" s="549"/>
      <c r="AA262" s="549"/>
      <c r="AB262" s="549"/>
    </row>
    <row r="263" spans="1:28" x14ac:dyDescent="0.2">
      <c r="A263" s="549"/>
      <c r="B263" s="549"/>
      <c r="C263" s="549"/>
      <c r="D263" s="549"/>
      <c r="E263" s="549"/>
      <c r="F263" s="549"/>
      <c r="G263" s="549"/>
      <c r="H263" s="549"/>
      <c r="I263" s="549"/>
      <c r="J263" s="549"/>
      <c r="K263" s="549"/>
      <c r="L263" s="549"/>
      <c r="M263" s="549"/>
      <c r="N263" s="549"/>
      <c r="O263" s="549"/>
      <c r="P263" s="549"/>
      <c r="Q263" s="549"/>
      <c r="R263" s="549"/>
      <c r="S263" s="549"/>
      <c r="T263" s="549"/>
      <c r="U263" s="549"/>
      <c r="V263" s="549"/>
      <c r="W263" s="549"/>
      <c r="X263" s="549"/>
      <c r="Y263" s="549"/>
      <c r="Z263" s="549"/>
      <c r="AA263" s="549"/>
      <c r="AB263" s="549"/>
    </row>
    <row r="264" spans="1:28" x14ac:dyDescent="0.2">
      <c r="A264" s="549"/>
      <c r="B264" s="549"/>
      <c r="C264" s="549"/>
      <c r="D264" s="549"/>
      <c r="E264" s="549"/>
      <c r="F264" s="549"/>
      <c r="G264" s="549"/>
      <c r="H264" s="549"/>
      <c r="I264" s="549"/>
      <c r="J264" s="549"/>
      <c r="K264" s="549"/>
      <c r="L264" s="549"/>
      <c r="M264" s="549"/>
      <c r="N264" s="549"/>
      <c r="O264" s="549"/>
      <c r="P264" s="549"/>
      <c r="Q264" s="549"/>
      <c r="R264" s="549"/>
      <c r="S264" s="549"/>
      <c r="T264" s="549"/>
      <c r="U264" s="549"/>
      <c r="V264" s="549"/>
      <c r="W264" s="549"/>
      <c r="X264" s="549"/>
      <c r="Y264" s="549"/>
      <c r="Z264" s="549"/>
      <c r="AA264" s="549"/>
      <c r="AB264" s="549"/>
    </row>
    <row r="265" spans="1:28" x14ac:dyDescent="0.2">
      <c r="A265" s="549"/>
      <c r="B265" s="549"/>
      <c r="C265" s="549"/>
      <c r="D265" s="549"/>
      <c r="E265" s="549"/>
      <c r="F265" s="549"/>
      <c r="G265" s="549"/>
      <c r="H265" s="549"/>
      <c r="I265" s="549"/>
      <c r="J265" s="549"/>
      <c r="K265" s="549"/>
      <c r="L265" s="549"/>
      <c r="M265" s="549"/>
      <c r="N265" s="549"/>
      <c r="O265" s="549"/>
      <c r="P265" s="549"/>
      <c r="Q265" s="549"/>
      <c r="R265" s="549"/>
      <c r="S265" s="549"/>
      <c r="T265" s="549"/>
      <c r="U265" s="549"/>
      <c r="V265" s="549"/>
      <c r="W265" s="549"/>
      <c r="X265" s="549"/>
      <c r="Y265" s="549"/>
      <c r="Z265" s="549"/>
      <c r="AA265" s="549"/>
      <c r="AB265" s="549"/>
    </row>
    <row r="266" spans="1:28" x14ac:dyDescent="0.2">
      <c r="A266" s="549"/>
      <c r="B266" s="549"/>
      <c r="C266" s="549"/>
      <c r="D266" s="549"/>
      <c r="E266" s="549"/>
      <c r="F266" s="549"/>
      <c r="G266" s="549"/>
      <c r="H266" s="549"/>
      <c r="I266" s="549"/>
      <c r="J266" s="549"/>
      <c r="K266" s="549"/>
      <c r="L266" s="549"/>
      <c r="M266" s="549"/>
      <c r="N266" s="549"/>
      <c r="O266" s="549"/>
      <c r="P266" s="549"/>
      <c r="Q266" s="549"/>
      <c r="R266" s="549"/>
      <c r="S266" s="549"/>
      <c r="T266" s="549"/>
      <c r="U266" s="549"/>
      <c r="V266" s="549"/>
      <c r="W266" s="549"/>
      <c r="X266" s="549"/>
      <c r="Y266" s="549"/>
      <c r="Z266" s="549"/>
      <c r="AA266" s="549"/>
      <c r="AB266" s="549"/>
    </row>
    <row r="267" spans="1:28" x14ac:dyDescent="0.2">
      <c r="A267" s="549"/>
      <c r="B267" s="549"/>
      <c r="C267" s="549"/>
      <c r="D267" s="549"/>
      <c r="E267" s="549"/>
      <c r="F267" s="549"/>
      <c r="G267" s="549"/>
      <c r="H267" s="549"/>
      <c r="I267" s="549"/>
      <c r="J267" s="549"/>
      <c r="K267" s="549"/>
      <c r="L267" s="549"/>
      <c r="M267" s="549"/>
      <c r="N267" s="549"/>
      <c r="O267" s="549"/>
      <c r="P267" s="549"/>
      <c r="Q267" s="549"/>
      <c r="R267" s="549"/>
      <c r="S267" s="549"/>
      <c r="T267" s="549"/>
      <c r="U267" s="549"/>
      <c r="V267" s="549"/>
      <c r="W267" s="549"/>
      <c r="X267" s="549"/>
      <c r="Y267" s="549"/>
      <c r="Z267" s="549"/>
      <c r="AA267" s="549"/>
      <c r="AB267" s="549"/>
    </row>
    <row r="268" spans="1:28" x14ac:dyDescent="0.2">
      <c r="A268" s="549"/>
      <c r="B268" s="549"/>
      <c r="C268" s="549"/>
      <c r="D268" s="549"/>
      <c r="E268" s="549"/>
      <c r="F268" s="549"/>
      <c r="G268" s="549"/>
      <c r="H268" s="549"/>
      <c r="I268" s="549"/>
      <c r="J268" s="549"/>
      <c r="K268" s="549"/>
      <c r="L268" s="549"/>
      <c r="M268" s="549"/>
      <c r="N268" s="549"/>
      <c r="O268" s="549"/>
      <c r="P268" s="549"/>
      <c r="Q268" s="549"/>
      <c r="R268" s="549"/>
      <c r="S268" s="549"/>
      <c r="T268" s="549"/>
      <c r="U268" s="549"/>
      <c r="V268" s="549"/>
      <c r="W268" s="549"/>
      <c r="X268" s="549"/>
      <c r="Y268" s="549"/>
      <c r="Z268" s="549"/>
      <c r="AA268" s="549"/>
      <c r="AB268" s="549"/>
    </row>
    <row r="269" spans="1:28" x14ac:dyDescent="0.2">
      <c r="A269" s="549"/>
      <c r="B269" s="549"/>
      <c r="C269" s="549"/>
      <c r="D269" s="549"/>
      <c r="E269" s="549"/>
      <c r="F269" s="549"/>
      <c r="G269" s="549"/>
      <c r="H269" s="549"/>
      <c r="I269" s="549"/>
      <c r="J269" s="549"/>
      <c r="K269" s="549"/>
      <c r="L269" s="549"/>
      <c r="M269" s="549"/>
      <c r="N269" s="549"/>
      <c r="O269" s="549"/>
      <c r="P269" s="549"/>
      <c r="Q269" s="549"/>
      <c r="R269" s="549"/>
      <c r="S269" s="549"/>
      <c r="T269" s="549"/>
      <c r="U269" s="549"/>
      <c r="V269" s="549"/>
      <c r="W269" s="549"/>
      <c r="X269" s="549"/>
      <c r="Y269" s="549"/>
      <c r="Z269" s="549"/>
      <c r="AA269" s="549"/>
      <c r="AB269" s="549"/>
    </row>
    <row r="270" spans="1:28" x14ac:dyDescent="0.2">
      <c r="A270" s="549"/>
      <c r="B270" s="549"/>
      <c r="C270" s="549"/>
      <c r="D270" s="549"/>
      <c r="E270" s="549"/>
      <c r="F270" s="549"/>
      <c r="G270" s="549"/>
      <c r="H270" s="549"/>
      <c r="I270" s="549"/>
      <c r="J270" s="549"/>
      <c r="K270" s="549"/>
      <c r="L270" s="549"/>
      <c r="M270" s="549"/>
      <c r="N270" s="549"/>
      <c r="O270" s="549"/>
      <c r="P270" s="549"/>
      <c r="Q270" s="549"/>
      <c r="R270" s="549"/>
      <c r="S270" s="549"/>
      <c r="T270" s="549"/>
      <c r="U270" s="549"/>
      <c r="V270" s="549"/>
      <c r="W270" s="549"/>
      <c r="X270" s="549"/>
      <c r="Y270" s="549"/>
      <c r="Z270" s="549"/>
      <c r="AA270" s="549"/>
      <c r="AB270" s="549"/>
    </row>
    <row r="271" spans="1:28" x14ac:dyDescent="0.2">
      <c r="A271" s="549"/>
      <c r="B271" s="549"/>
      <c r="C271" s="549"/>
      <c r="D271" s="549"/>
      <c r="E271" s="549"/>
      <c r="F271" s="549"/>
      <c r="G271" s="549"/>
      <c r="H271" s="549"/>
      <c r="I271" s="549"/>
      <c r="J271" s="549"/>
      <c r="K271" s="549"/>
      <c r="L271" s="549"/>
      <c r="M271" s="549"/>
      <c r="N271" s="549"/>
      <c r="O271" s="549"/>
      <c r="P271" s="549"/>
      <c r="Q271" s="549"/>
      <c r="R271" s="549"/>
      <c r="S271" s="549"/>
      <c r="T271" s="549"/>
      <c r="U271" s="549"/>
      <c r="V271" s="549"/>
      <c r="W271" s="549"/>
      <c r="X271" s="549"/>
      <c r="Y271" s="549"/>
      <c r="Z271" s="549"/>
      <c r="AA271" s="549"/>
      <c r="AB271" s="549"/>
    </row>
    <row r="272" spans="1:28" x14ac:dyDescent="0.2">
      <c r="A272" s="549"/>
      <c r="B272" s="549"/>
      <c r="C272" s="549"/>
      <c r="D272" s="549"/>
      <c r="E272" s="549"/>
      <c r="F272" s="549"/>
      <c r="G272" s="549"/>
      <c r="H272" s="549"/>
      <c r="I272" s="549"/>
      <c r="J272" s="549"/>
      <c r="K272" s="549"/>
      <c r="L272" s="549"/>
      <c r="M272" s="549"/>
      <c r="N272" s="549"/>
      <c r="O272" s="549"/>
      <c r="P272" s="549"/>
      <c r="Q272" s="549"/>
      <c r="R272" s="549"/>
      <c r="S272" s="549"/>
      <c r="T272" s="549"/>
      <c r="U272" s="549"/>
      <c r="V272" s="549"/>
      <c r="W272" s="549"/>
      <c r="X272" s="549"/>
      <c r="Y272" s="549"/>
      <c r="Z272" s="549"/>
      <c r="AA272" s="549"/>
      <c r="AB272" s="549"/>
    </row>
    <row r="273" spans="1:28" x14ac:dyDescent="0.2">
      <c r="A273" s="549"/>
      <c r="B273" s="549"/>
      <c r="C273" s="549"/>
      <c r="D273" s="549"/>
      <c r="E273" s="549"/>
      <c r="F273" s="549"/>
      <c r="G273" s="549"/>
      <c r="H273" s="549"/>
      <c r="I273" s="549"/>
      <c r="J273" s="549"/>
      <c r="K273" s="549"/>
      <c r="L273" s="549"/>
      <c r="M273" s="549"/>
      <c r="N273" s="549"/>
      <c r="O273" s="549"/>
      <c r="P273" s="549"/>
      <c r="Q273" s="549"/>
      <c r="R273" s="549"/>
      <c r="S273" s="549"/>
      <c r="T273" s="549"/>
      <c r="U273" s="549"/>
      <c r="V273" s="549"/>
      <c r="W273" s="549"/>
      <c r="X273" s="549"/>
      <c r="Y273" s="549"/>
      <c r="Z273" s="549"/>
      <c r="AA273" s="549"/>
      <c r="AB273" s="549"/>
    </row>
    <row r="274" spans="1:28" x14ac:dyDescent="0.2">
      <c r="A274" s="549"/>
      <c r="B274" s="549"/>
      <c r="C274" s="549"/>
      <c r="D274" s="549"/>
      <c r="E274" s="549"/>
      <c r="F274" s="549"/>
      <c r="G274" s="549"/>
      <c r="H274" s="549"/>
      <c r="I274" s="549"/>
      <c r="J274" s="549"/>
      <c r="K274" s="549"/>
      <c r="L274" s="549"/>
      <c r="M274" s="549"/>
      <c r="N274" s="549"/>
      <c r="O274" s="549"/>
      <c r="P274" s="549"/>
      <c r="Q274" s="549"/>
      <c r="R274" s="549"/>
      <c r="S274" s="549"/>
      <c r="T274" s="549"/>
      <c r="U274" s="549"/>
      <c r="V274" s="549"/>
      <c r="W274" s="549"/>
      <c r="X274" s="549"/>
      <c r="Y274" s="549"/>
      <c r="Z274" s="549"/>
      <c r="AA274" s="549"/>
      <c r="AB274" s="549"/>
    </row>
    <row r="275" spans="1:28" x14ac:dyDescent="0.2">
      <c r="A275" s="549"/>
      <c r="B275" s="549"/>
      <c r="C275" s="549"/>
      <c r="D275" s="549"/>
      <c r="E275" s="549"/>
      <c r="F275" s="549"/>
      <c r="G275" s="549"/>
      <c r="H275" s="549"/>
      <c r="I275" s="549"/>
      <c r="J275" s="549"/>
      <c r="K275" s="549"/>
      <c r="L275" s="549"/>
      <c r="M275" s="549"/>
      <c r="N275" s="549"/>
      <c r="O275" s="549"/>
      <c r="P275" s="549"/>
      <c r="Q275" s="549"/>
      <c r="R275" s="549"/>
      <c r="S275" s="549"/>
      <c r="T275" s="549"/>
      <c r="U275" s="549"/>
      <c r="V275" s="549"/>
      <c r="W275" s="549"/>
      <c r="X275" s="549"/>
      <c r="Y275" s="549"/>
      <c r="Z275" s="549"/>
      <c r="AA275" s="549"/>
      <c r="AB275" s="549"/>
    </row>
    <row r="276" spans="1:28" x14ac:dyDescent="0.2">
      <c r="A276" s="549"/>
      <c r="B276" s="549"/>
      <c r="C276" s="549"/>
      <c r="D276" s="549"/>
      <c r="E276" s="549"/>
      <c r="F276" s="549"/>
      <c r="G276" s="549"/>
      <c r="H276" s="549"/>
      <c r="I276" s="549"/>
      <c r="J276" s="549"/>
      <c r="K276" s="549"/>
      <c r="L276" s="549"/>
      <c r="M276" s="549"/>
      <c r="N276" s="549"/>
      <c r="O276" s="549"/>
      <c r="P276" s="549"/>
      <c r="Q276" s="549"/>
      <c r="R276" s="549"/>
      <c r="S276" s="549"/>
      <c r="T276" s="549"/>
      <c r="U276" s="549"/>
      <c r="V276" s="549"/>
      <c r="W276" s="549"/>
      <c r="X276" s="549"/>
      <c r="Y276" s="549"/>
      <c r="Z276" s="549"/>
      <c r="AA276" s="549"/>
      <c r="AB276" s="549"/>
    </row>
    <row r="277" spans="1:28" x14ac:dyDescent="0.2">
      <c r="A277" s="549"/>
      <c r="B277" s="549"/>
      <c r="C277" s="549"/>
      <c r="D277" s="549"/>
      <c r="E277" s="549"/>
      <c r="F277" s="549"/>
      <c r="G277" s="549"/>
      <c r="H277" s="549"/>
      <c r="I277" s="549"/>
      <c r="J277" s="549"/>
      <c r="K277" s="549"/>
      <c r="L277" s="549"/>
      <c r="M277" s="549"/>
      <c r="N277" s="549"/>
      <c r="O277" s="549"/>
      <c r="P277" s="549"/>
      <c r="Q277" s="549"/>
      <c r="R277" s="549"/>
      <c r="S277" s="549"/>
      <c r="T277" s="549"/>
      <c r="U277" s="549"/>
      <c r="V277" s="549"/>
      <c r="W277" s="549"/>
      <c r="X277" s="549"/>
      <c r="Y277" s="549"/>
      <c r="Z277" s="549"/>
      <c r="AA277" s="549"/>
      <c r="AB277" s="549"/>
    </row>
    <row r="278" spans="1:28" x14ac:dyDescent="0.2">
      <c r="A278" s="549"/>
      <c r="B278" s="549"/>
      <c r="C278" s="549"/>
      <c r="D278" s="549"/>
      <c r="E278" s="549"/>
      <c r="F278" s="549"/>
      <c r="G278" s="549"/>
      <c r="H278" s="549"/>
      <c r="I278" s="549"/>
      <c r="J278" s="549"/>
      <c r="K278" s="549"/>
      <c r="L278" s="549"/>
      <c r="M278" s="549"/>
      <c r="N278" s="549"/>
      <c r="O278" s="549"/>
      <c r="P278" s="549"/>
      <c r="Q278" s="549"/>
      <c r="R278" s="549"/>
      <c r="S278" s="549"/>
      <c r="T278" s="549"/>
      <c r="U278" s="549"/>
      <c r="V278" s="549"/>
      <c r="W278" s="549"/>
      <c r="X278" s="549"/>
      <c r="Y278" s="549"/>
      <c r="Z278" s="549"/>
      <c r="AA278" s="549"/>
      <c r="AB278" s="549"/>
    </row>
    <row r="279" spans="1:28" x14ac:dyDescent="0.2">
      <c r="A279" s="549"/>
      <c r="B279" s="549"/>
      <c r="C279" s="549"/>
      <c r="D279" s="549"/>
      <c r="E279" s="549"/>
      <c r="F279" s="549"/>
      <c r="G279" s="549"/>
      <c r="H279" s="549"/>
      <c r="I279" s="549"/>
      <c r="J279" s="549"/>
      <c r="K279" s="549"/>
      <c r="L279" s="549"/>
      <c r="M279" s="549"/>
      <c r="N279" s="549"/>
      <c r="O279" s="549"/>
      <c r="P279" s="549"/>
      <c r="Q279" s="549"/>
      <c r="R279" s="549"/>
      <c r="S279" s="549"/>
      <c r="T279" s="549"/>
      <c r="U279" s="549"/>
      <c r="V279" s="549"/>
      <c r="W279" s="549"/>
      <c r="X279" s="549"/>
      <c r="Y279" s="549"/>
      <c r="Z279" s="549"/>
      <c r="AA279" s="549"/>
      <c r="AB279" s="549"/>
    </row>
    <row r="280" spans="1:28" x14ac:dyDescent="0.2">
      <c r="A280" s="549"/>
      <c r="B280" s="549"/>
      <c r="C280" s="549"/>
      <c r="D280" s="549"/>
      <c r="E280" s="549"/>
      <c r="F280" s="549"/>
      <c r="G280" s="549"/>
      <c r="H280" s="549"/>
      <c r="I280" s="549"/>
      <c r="J280" s="549"/>
      <c r="K280" s="549"/>
      <c r="L280" s="549"/>
      <c r="M280" s="549"/>
      <c r="N280" s="549"/>
      <c r="O280" s="549"/>
      <c r="P280" s="549"/>
      <c r="Q280" s="549"/>
      <c r="R280" s="549"/>
      <c r="S280" s="549"/>
      <c r="T280" s="549"/>
      <c r="U280" s="549"/>
      <c r="V280" s="549"/>
      <c r="W280" s="549"/>
      <c r="X280" s="549"/>
      <c r="Y280" s="549"/>
      <c r="Z280" s="549"/>
      <c r="AA280" s="549"/>
      <c r="AB280" s="549"/>
    </row>
    <row r="281" spans="1:28" x14ac:dyDescent="0.2">
      <c r="A281" s="549"/>
      <c r="B281" s="549"/>
      <c r="C281" s="549"/>
      <c r="D281" s="549"/>
      <c r="E281" s="549"/>
      <c r="F281" s="549"/>
      <c r="G281" s="549"/>
      <c r="H281" s="549"/>
      <c r="I281" s="549"/>
      <c r="J281" s="549"/>
      <c r="K281" s="549"/>
      <c r="L281" s="549"/>
      <c r="M281" s="549"/>
      <c r="N281" s="549"/>
      <c r="O281" s="549"/>
      <c r="P281" s="549"/>
      <c r="Q281" s="549"/>
      <c r="R281" s="549"/>
      <c r="S281" s="549"/>
      <c r="T281" s="549"/>
      <c r="U281" s="549"/>
      <c r="V281" s="549"/>
      <c r="W281" s="549"/>
      <c r="X281" s="549"/>
      <c r="Y281" s="549"/>
      <c r="Z281" s="549"/>
      <c r="AA281" s="549"/>
      <c r="AB281" s="549"/>
    </row>
    <row r="282" spans="1:28" x14ac:dyDescent="0.2">
      <c r="A282" s="549"/>
      <c r="B282" s="549"/>
      <c r="C282" s="549"/>
      <c r="D282" s="549"/>
      <c r="E282" s="549"/>
      <c r="F282" s="549"/>
      <c r="G282" s="549"/>
      <c r="H282" s="549"/>
      <c r="I282" s="549"/>
      <c r="J282" s="549"/>
      <c r="K282" s="549"/>
      <c r="L282" s="549"/>
      <c r="M282" s="549"/>
      <c r="N282" s="549"/>
      <c r="O282" s="549"/>
      <c r="P282" s="549"/>
      <c r="Q282" s="549"/>
      <c r="R282" s="549"/>
      <c r="S282" s="549"/>
      <c r="T282" s="549"/>
      <c r="U282" s="549"/>
      <c r="V282" s="549"/>
      <c r="W282" s="549"/>
      <c r="X282" s="549"/>
      <c r="Y282" s="549"/>
      <c r="Z282" s="549"/>
      <c r="AA282" s="549"/>
      <c r="AB282" s="549"/>
    </row>
    <row r="283" spans="1:28" x14ac:dyDescent="0.2">
      <c r="A283" s="549"/>
      <c r="B283" s="549"/>
      <c r="C283" s="549"/>
      <c r="D283" s="549"/>
      <c r="E283" s="549"/>
      <c r="F283" s="549"/>
      <c r="G283" s="549"/>
      <c r="H283" s="549"/>
      <c r="I283" s="549"/>
      <c r="J283" s="549"/>
      <c r="K283" s="549"/>
      <c r="L283" s="549"/>
      <c r="M283" s="549"/>
      <c r="N283" s="549"/>
      <c r="O283" s="549"/>
      <c r="P283" s="549"/>
      <c r="Q283" s="549"/>
      <c r="R283" s="549"/>
      <c r="S283" s="549"/>
      <c r="T283" s="549"/>
      <c r="U283" s="549"/>
      <c r="V283" s="549"/>
      <c r="W283" s="549"/>
      <c r="X283" s="549"/>
      <c r="Y283" s="549"/>
      <c r="Z283" s="549"/>
      <c r="AA283" s="549"/>
      <c r="AB283" s="549"/>
    </row>
    <row r="284" spans="1:28" x14ac:dyDescent="0.2">
      <c r="A284" s="549"/>
      <c r="B284" s="549"/>
      <c r="C284" s="549"/>
      <c r="D284" s="549"/>
      <c r="E284" s="549"/>
      <c r="F284" s="549"/>
      <c r="G284" s="549"/>
      <c r="H284" s="549"/>
      <c r="I284" s="549"/>
      <c r="J284" s="549"/>
      <c r="K284" s="549"/>
      <c r="L284" s="549"/>
      <c r="M284" s="549"/>
      <c r="N284" s="549"/>
      <c r="O284" s="549"/>
      <c r="P284" s="549"/>
      <c r="Q284" s="549"/>
      <c r="R284" s="549"/>
      <c r="S284" s="549"/>
      <c r="T284" s="549"/>
      <c r="U284" s="549"/>
      <c r="V284" s="549"/>
      <c r="W284" s="549"/>
      <c r="X284" s="549"/>
      <c r="Y284" s="549"/>
      <c r="Z284" s="549"/>
      <c r="AA284" s="549"/>
      <c r="AB284" s="549"/>
    </row>
    <row r="285" spans="1:28" x14ac:dyDescent="0.2">
      <c r="A285" s="549"/>
      <c r="B285" s="549"/>
      <c r="C285" s="549"/>
      <c r="D285" s="549"/>
      <c r="E285" s="549"/>
      <c r="F285" s="549"/>
      <c r="G285" s="549"/>
      <c r="H285" s="549"/>
      <c r="I285" s="549"/>
      <c r="J285" s="549"/>
      <c r="K285" s="549"/>
      <c r="L285" s="549"/>
      <c r="M285" s="549"/>
      <c r="N285" s="549"/>
      <c r="O285" s="549"/>
      <c r="P285" s="549"/>
      <c r="Q285" s="549"/>
      <c r="R285" s="549"/>
      <c r="S285" s="549"/>
      <c r="T285" s="549"/>
      <c r="U285" s="549"/>
      <c r="V285" s="549"/>
      <c r="W285" s="549"/>
      <c r="X285" s="549"/>
      <c r="Y285" s="549"/>
      <c r="Z285" s="549"/>
      <c r="AA285" s="549"/>
      <c r="AB285" s="549"/>
    </row>
    <row r="286" spans="1:28" x14ac:dyDescent="0.2">
      <c r="A286" s="549"/>
      <c r="B286" s="549"/>
      <c r="C286" s="549"/>
      <c r="D286" s="549"/>
      <c r="E286" s="549"/>
      <c r="F286" s="549"/>
      <c r="G286" s="549"/>
      <c r="H286" s="549"/>
      <c r="I286" s="549"/>
      <c r="J286" s="549"/>
      <c r="K286" s="549"/>
      <c r="L286" s="549"/>
      <c r="M286" s="549"/>
      <c r="N286" s="549"/>
      <c r="O286" s="549"/>
      <c r="P286" s="549"/>
      <c r="Q286" s="549"/>
      <c r="R286" s="549"/>
      <c r="S286" s="549"/>
      <c r="T286" s="549"/>
      <c r="U286" s="549"/>
      <c r="V286" s="549"/>
      <c r="W286" s="549"/>
      <c r="X286" s="549"/>
      <c r="Y286" s="549"/>
      <c r="Z286" s="549"/>
      <c r="AA286" s="549"/>
      <c r="AB286" s="549"/>
    </row>
    <row r="287" spans="1:28" x14ac:dyDescent="0.2">
      <c r="A287" s="549"/>
      <c r="B287" s="549"/>
      <c r="C287" s="549"/>
      <c r="D287" s="549"/>
      <c r="E287" s="549"/>
      <c r="F287" s="549"/>
      <c r="G287" s="549"/>
      <c r="H287" s="549"/>
      <c r="I287" s="549"/>
      <c r="J287" s="549"/>
      <c r="K287" s="549"/>
      <c r="L287" s="549"/>
      <c r="M287" s="549"/>
      <c r="N287" s="549"/>
      <c r="O287" s="549"/>
      <c r="P287" s="549"/>
      <c r="Q287" s="549"/>
      <c r="R287" s="549"/>
      <c r="S287" s="549"/>
      <c r="T287" s="549"/>
      <c r="U287" s="549"/>
      <c r="V287" s="549"/>
      <c r="W287" s="549"/>
      <c r="X287" s="549"/>
      <c r="Y287" s="549"/>
      <c r="Z287" s="549"/>
      <c r="AA287" s="549"/>
      <c r="AB287" s="549"/>
    </row>
    <row r="288" spans="1:28" x14ac:dyDescent="0.2">
      <c r="A288" s="549"/>
      <c r="B288" s="549"/>
      <c r="C288" s="549"/>
      <c r="D288" s="549"/>
      <c r="E288" s="549"/>
      <c r="F288" s="549"/>
      <c r="G288" s="549"/>
      <c r="H288" s="549"/>
      <c r="I288" s="549"/>
      <c r="J288" s="549"/>
      <c r="K288" s="549"/>
      <c r="L288" s="549"/>
      <c r="M288" s="549"/>
      <c r="N288" s="549"/>
      <c r="O288" s="549"/>
      <c r="P288" s="549"/>
      <c r="Q288" s="549"/>
      <c r="R288" s="549"/>
      <c r="S288" s="549"/>
      <c r="T288" s="549"/>
      <c r="U288" s="549"/>
      <c r="V288" s="549"/>
      <c r="W288" s="549"/>
      <c r="X288" s="549"/>
      <c r="Y288" s="549"/>
      <c r="Z288" s="549"/>
      <c r="AA288" s="549"/>
      <c r="AB288" s="549"/>
    </row>
    <row r="289" spans="1:28" x14ac:dyDescent="0.2">
      <c r="A289" s="549"/>
      <c r="B289" s="549"/>
      <c r="C289" s="549"/>
      <c r="D289" s="549"/>
      <c r="E289" s="549"/>
      <c r="F289" s="549"/>
      <c r="G289" s="549"/>
      <c r="H289" s="549"/>
      <c r="I289" s="549"/>
      <c r="J289" s="549"/>
      <c r="K289" s="549"/>
      <c r="L289" s="549"/>
      <c r="M289" s="549"/>
      <c r="N289" s="549"/>
      <c r="O289" s="549"/>
      <c r="P289" s="549"/>
      <c r="Q289" s="549"/>
      <c r="R289" s="549"/>
      <c r="S289" s="549"/>
      <c r="T289" s="549"/>
      <c r="U289" s="549"/>
      <c r="V289" s="549"/>
      <c r="W289" s="549"/>
      <c r="X289" s="549"/>
      <c r="Y289" s="549"/>
      <c r="Z289" s="549"/>
      <c r="AA289" s="549"/>
      <c r="AB289" s="549"/>
    </row>
    <row r="290" spans="1:28" x14ac:dyDescent="0.2">
      <c r="A290" s="549"/>
      <c r="B290" s="549"/>
      <c r="C290" s="549"/>
      <c r="D290" s="549"/>
      <c r="E290" s="549"/>
      <c r="F290" s="549"/>
      <c r="G290" s="549"/>
      <c r="H290" s="549"/>
      <c r="I290" s="549"/>
      <c r="J290" s="549"/>
      <c r="K290" s="549"/>
      <c r="L290" s="549"/>
      <c r="M290" s="549"/>
      <c r="N290" s="549"/>
      <c r="O290" s="549"/>
      <c r="P290" s="549"/>
      <c r="Q290" s="549"/>
      <c r="R290" s="549"/>
      <c r="S290" s="549"/>
      <c r="T290" s="549"/>
      <c r="U290" s="549"/>
      <c r="V290" s="549"/>
      <c r="W290" s="549"/>
      <c r="X290" s="549"/>
      <c r="Y290" s="549"/>
      <c r="Z290" s="549"/>
      <c r="AA290" s="549"/>
      <c r="AB290" s="549"/>
    </row>
    <row r="291" spans="1:28" x14ac:dyDescent="0.2">
      <c r="A291" s="549"/>
      <c r="B291" s="549"/>
      <c r="C291" s="549"/>
      <c r="D291" s="549"/>
      <c r="E291" s="549"/>
      <c r="F291" s="549"/>
      <c r="G291" s="549"/>
      <c r="H291" s="549"/>
      <c r="I291" s="549"/>
      <c r="J291" s="549"/>
      <c r="K291" s="549"/>
      <c r="L291" s="549"/>
      <c r="M291" s="549"/>
      <c r="N291" s="549"/>
      <c r="O291" s="549"/>
      <c r="P291" s="549"/>
      <c r="Q291" s="549"/>
      <c r="R291" s="549"/>
      <c r="S291" s="549"/>
      <c r="T291" s="549"/>
      <c r="U291" s="549"/>
      <c r="V291" s="549"/>
      <c r="W291" s="549"/>
      <c r="X291" s="549"/>
      <c r="Y291" s="549"/>
      <c r="Z291" s="549"/>
      <c r="AA291" s="549"/>
      <c r="AB291" s="549"/>
    </row>
    <row r="292" spans="1:28" x14ac:dyDescent="0.2">
      <c r="A292" s="549"/>
      <c r="B292" s="549"/>
      <c r="C292" s="549"/>
      <c r="D292" s="549"/>
      <c r="E292" s="549"/>
      <c r="F292" s="549"/>
      <c r="G292" s="549"/>
      <c r="H292" s="549"/>
      <c r="I292" s="549"/>
      <c r="J292" s="549"/>
      <c r="K292" s="549"/>
      <c r="L292" s="549"/>
      <c r="M292" s="549"/>
      <c r="N292" s="549"/>
      <c r="O292" s="549"/>
      <c r="P292" s="549"/>
      <c r="Q292" s="549"/>
      <c r="R292" s="549"/>
      <c r="S292" s="549"/>
      <c r="T292" s="549"/>
      <c r="U292" s="549"/>
      <c r="V292" s="549"/>
      <c r="W292" s="549"/>
      <c r="X292" s="549"/>
      <c r="Y292" s="549"/>
      <c r="Z292" s="549"/>
      <c r="AA292" s="549"/>
      <c r="AB292" s="549"/>
    </row>
    <row r="293" spans="1:28" x14ac:dyDescent="0.2">
      <c r="A293" s="549"/>
      <c r="B293" s="549"/>
      <c r="C293" s="549"/>
      <c r="D293" s="549"/>
      <c r="E293" s="549"/>
      <c r="F293" s="549"/>
      <c r="G293" s="549"/>
      <c r="H293" s="549"/>
      <c r="I293" s="549"/>
      <c r="J293" s="549"/>
      <c r="K293" s="549"/>
      <c r="L293" s="549"/>
      <c r="M293" s="549"/>
      <c r="N293" s="549"/>
      <c r="O293" s="549"/>
      <c r="P293" s="549"/>
      <c r="Q293" s="549"/>
      <c r="R293" s="549"/>
      <c r="S293" s="549"/>
      <c r="T293" s="549"/>
      <c r="U293" s="549"/>
      <c r="V293" s="549"/>
      <c r="W293" s="549"/>
      <c r="X293" s="549"/>
      <c r="Y293" s="549"/>
      <c r="Z293" s="549"/>
      <c r="AA293" s="549"/>
      <c r="AB293" s="549"/>
    </row>
    <row r="294" spans="1:28" x14ac:dyDescent="0.2">
      <c r="A294" s="549"/>
      <c r="B294" s="549"/>
      <c r="C294" s="549"/>
      <c r="D294" s="549"/>
      <c r="E294" s="549"/>
      <c r="F294" s="549"/>
      <c r="G294" s="549"/>
      <c r="H294" s="549"/>
      <c r="I294" s="549"/>
      <c r="J294" s="549"/>
      <c r="K294" s="549"/>
      <c r="L294" s="549"/>
      <c r="M294" s="549"/>
      <c r="N294" s="549"/>
      <c r="O294" s="549"/>
      <c r="P294" s="549"/>
      <c r="Q294" s="549"/>
      <c r="R294" s="549"/>
      <c r="S294" s="549"/>
      <c r="T294" s="549"/>
      <c r="U294" s="549"/>
      <c r="V294" s="549"/>
      <c r="W294" s="549"/>
      <c r="X294" s="549"/>
      <c r="Y294" s="549"/>
      <c r="Z294" s="549"/>
      <c r="AA294" s="549"/>
      <c r="AB294" s="549"/>
    </row>
    <row r="295" spans="1:28" x14ac:dyDescent="0.2">
      <c r="A295" s="549"/>
      <c r="B295" s="549"/>
      <c r="C295" s="549"/>
      <c r="D295" s="549"/>
      <c r="E295" s="549"/>
      <c r="F295" s="549"/>
      <c r="G295" s="549"/>
      <c r="H295" s="549"/>
      <c r="I295" s="549"/>
      <c r="J295" s="549"/>
      <c r="K295" s="549"/>
      <c r="L295" s="549"/>
      <c r="M295" s="549"/>
      <c r="N295" s="549"/>
      <c r="O295" s="549"/>
      <c r="P295" s="549"/>
      <c r="Q295" s="549"/>
      <c r="R295" s="549"/>
      <c r="S295" s="549"/>
      <c r="T295" s="549"/>
      <c r="U295" s="549"/>
      <c r="V295" s="549"/>
      <c r="W295" s="549"/>
      <c r="X295" s="549"/>
      <c r="Y295" s="549"/>
      <c r="Z295" s="549"/>
      <c r="AA295" s="549"/>
      <c r="AB295" s="549"/>
    </row>
    <row r="296" spans="1:28" x14ac:dyDescent="0.2">
      <c r="A296" s="549"/>
      <c r="B296" s="549"/>
      <c r="C296" s="549"/>
      <c r="D296" s="549"/>
      <c r="E296" s="549"/>
      <c r="F296" s="549"/>
      <c r="G296" s="549"/>
      <c r="H296" s="549"/>
      <c r="I296" s="549"/>
      <c r="J296" s="549"/>
      <c r="K296" s="549"/>
      <c r="L296" s="549"/>
      <c r="M296" s="549"/>
      <c r="N296" s="549"/>
      <c r="O296" s="549"/>
      <c r="P296" s="549"/>
      <c r="Q296" s="549"/>
      <c r="R296" s="549"/>
      <c r="S296" s="549"/>
      <c r="T296" s="549"/>
      <c r="U296" s="549"/>
      <c r="V296" s="549"/>
      <c r="W296" s="549"/>
      <c r="X296" s="549"/>
      <c r="Y296" s="549"/>
      <c r="Z296" s="549"/>
      <c r="AA296" s="549"/>
      <c r="AB296" s="549"/>
    </row>
    <row r="297" spans="1:28" x14ac:dyDescent="0.2">
      <c r="A297" s="549"/>
      <c r="B297" s="549"/>
      <c r="C297" s="549"/>
      <c r="D297" s="549"/>
      <c r="E297" s="549"/>
      <c r="F297" s="549"/>
      <c r="G297" s="549"/>
      <c r="H297" s="549"/>
      <c r="I297" s="549"/>
      <c r="J297" s="549"/>
      <c r="K297" s="549"/>
      <c r="L297" s="549"/>
      <c r="M297" s="549"/>
      <c r="N297" s="549"/>
      <c r="O297" s="549"/>
      <c r="P297" s="549"/>
      <c r="Q297" s="549"/>
      <c r="R297" s="549"/>
      <c r="S297" s="549"/>
      <c r="T297" s="549"/>
      <c r="U297" s="549"/>
      <c r="V297" s="549"/>
      <c r="W297" s="549"/>
      <c r="X297" s="549"/>
      <c r="Y297" s="549"/>
      <c r="Z297" s="549"/>
      <c r="AA297" s="549"/>
      <c r="AB297" s="549"/>
    </row>
    <row r="298" spans="1:28" x14ac:dyDescent="0.2">
      <c r="A298" s="549"/>
      <c r="B298" s="549"/>
      <c r="C298" s="549"/>
      <c r="D298" s="549"/>
      <c r="E298" s="549"/>
      <c r="F298" s="549"/>
      <c r="G298" s="549"/>
      <c r="H298" s="549"/>
      <c r="I298" s="549"/>
      <c r="J298" s="549"/>
      <c r="K298" s="549"/>
      <c r="L298" s="549"/>
      <c r="M298" s="549"/>
      <c r="N298" s="549"/>
      <c r="O298" s="549"/>
      <c r="P298" s="549"/>
      <c r="Q298" s="549"/>
      <c r="R298" s="549"/>
      <c r="S298" s="549"/>
      <c r="T298" s="549"/>
      <c r="U298" s="549"/>
      <c r="V298" s="549"/>
      <c r="W298" s="549"/>
      <c r="X298" s="549"/>
      <c r="Y298" s="549"/>
      <c r="Z298" s="549"/>
      <c r="AA298" s="549"/>
      <c r="AB298" s="549"/>
    </row>
    <row r="299" spans="1:28" x14ac:dyDescent="0.2">
      <c r="A299" s="549"/>
      <c r="B299" s="549"/>
      <c r="C299" s="549"/>
      <c r="D299" s="549"/>
      <c r="E299" s="549"/>
      <c r="F299" s="549"/>
      <c r="G299" s="549"/>
      <c r="H299" s="549"/>
      <c r="I299" s="549"/>
      <c r="J299" s="549"/>
      <c r="K299" s="549"/>
      <c r="L299" s="549"/>
      <c r="M299" s="549"/>
      <c r="N299" s="549"/>
      <c r="O299" s="549"/>
      <c r="P299" s="549"/>
      <c r="Q299" s="549"/>
      <c r="R299" s="549"/>
      <c r="S299" s="549"/>
      <c r="T299" s="549"/>
      <c r="U299" s="549"/>
      <c r="V299" s="549"/>
      <c r="W299" s="549"/>
      <c r="X299" s="549"/>
      <c r="Y299" s="549"/>
      <c r="Z299" s="549"/>
      <c r="AA299" s="549"/>
      <c r="AB299" s="549"/>
    </row>
    <row r="300" spans="1:28" x14ac:dyDescent="0.2">
      <c r="A300" s="549"/>
      <c r="B300" s="549"/>
      <c r="C300" s="549"/>
      <c r="D300" s="549"/>
      <c r="E300" s="549"/>
      <c r="F300" s="549"/>
      <c r="G300" s="549"/>
      <c r="H300" s="549"/>
      <c r="I300" s="549"/>
      <c r="J300" s="549"/>
      <c r="K300" s="549"/>
      <c r="L300" s="549"/>
      <c r="M300" s="549"/>
      <c r="N300" s="549"/>
      <c r="O300" s="549"/>
      <c r="P300" s="549"/>
      <c r="Q300" s="549"/>
      <c r="R300" s="549"/>
      <c r="S300" s="549"/>
      <c r="T300" s="549"/>
      <c r="U300" s="549"/>
      <c r="V300" s="549"/>
      <c r="W300" s="549"/>
      <c r="X300" s="549"/>
      <c r="Y300" s="549"/>
      <c r="Z300" s="549"/>
      <c r="AA300" s="549"/>
      <c r="AB300" s="549"/>
    </row>
    <row r="301" spans="1:28" x14ac:dyDescent="0.2">
      <c r="A301" s="549"/>
      <c r="B301" s="549"/>
      <c r="C301" s="549"/>
      <c r="D301" s="549"/>
      <c r="E301" s="549"/>
      <c r="F301" s="549"/>
      <c r="G301" s="549"/>
      <c r="H301" s="549"/>
      <c r="I301" s="549"/>
      <c r="J301" s="549"/>
      <c r="K301" s="549"/>
      <c r="L301" s="549"/>
      <c r="M301" s="549"/>
      <c r="N301" s="549"/>
      <c r="O301" s="549"/>
      <c r="P301" s="549"/>
      <c r="Q301" s="549"/>
      <c r="R301" s="549"/>
      <c r="S301" s="549"/>
      <c r="T301" s="549"/>
      <c r="U301" s="549"/>
      <c r="V301" s="549"/>
      <c r="W301" s="549"/>
      <c r="X301" s="549"/>
      <c r="Y301" s="549"/>
      <c r="Z301" s="549"/>
      <c r="AA301" s="549"/>
      <c r="AB301" s="549"/>
    </row>
    <row r="302" spans="1:28" x14ac:dyDescent="0.2">
      <c r="A302" s="549"/>
      <c r="B302" s="549"/>
      <c r="C302" s="549"/>
      <c r="D302" s="549"/>
      <c r="E302" s="549"/>
      <c r="F302" s="549"/>
      <c r="G302" s="549"/>
      <c r="H302" s="549"/>
      <c r="I302" s="549"/>
      <c r="J302" s="549"/>
      <c r="K302" s="549"/>
      <c r="L302" s="549"/>
      <c r="M302" s="549"/>
      <c r="N302" s="549"/>
      <c r="O302" s="549"/>
      <c r="P302" s="549"/>
      <c r="Q302" s="549"/>
      <c r="R302" s="549"/>
      <c r="S302" s="549"/>
      <c r="T302" s="549"/>
      <c r="U302" s="549"/>
      <c r="V302" s="549"/>
      <c r="W302" s="549"/>
      <c r="X302" s="549"/>
      <c r="Y302" s="549"/>
      <c r="Z302" s="549"/>
      <c r="AA302" s="549"/>
      <c r="AB302" s="549"/>
    </row>
    <row r="303" spans="1:28" x14ac:dyDescent="0.2">
      <c r="A303" s="549"/>
      <c r="B303" s="549"/>
      <c r="C303" s="549"/>
      <c r="D303" s="549"/>
      <c r="E303" s="549"/>
      <c r="F303" s="549"/>
      <c r="G303" s="549"/>
      <c r="H303" s="549"/>
      <c r="I303" s="549"/>
      <c r="J303" s="549"/>
      <c r="K303" s="549"/>
      <c r="L303" s="549"/>
      <c r="M303" s="549"/>
      <c r="N303" s="549"/>
      <c r="O303" s="549"/>
      <c r="P303" s="549"/>
      <c r="Q303" s="549"/>
      <c r="R303" s="549"/>
      <c r="S303" s="549"/>
      <c r="T303" s="549"/>
      <c r="U303" s="549"/>
      <c r="V303" s="549"/>
      <c r="W303" s="549"/>
      <c r="X303" s="549"/>
      <c r="Y303" s="549"/>
      <c r="Z303" s="549"/>
      <c r="AA303" s="549"/>
      <c r="AB303" s="549"/>
    </row>
    <row r="304" spans="1:28" x14ac:dyDescent="0.2">
      <c r="A304" s="549"/>
      <c r="B304" s="549"/>
      <c r="C304" s="549"/>
      <c r="D304" s="549"/>
      <c r="E304" s="549"/>
      <c r="F304" s="549"/>
      <c r="G304" s="549"/>
      <c r="H304" s="549"/>
      <c r="I304" s="549"/>
      <c r="J304" s="549"/>
      <c r="K304" s="549"/>
      <c r="L304" s="549"/>
      <c r="M304" s="549"/>
      <c r="N304" s="549"/>
      <c r="O304" s="549"/>
      <c r="P304" s="549"/>
      <c r="Q304" s="549"/>
      <c r="R304" s="549"/>
      <c r="S304" s="549"/>
      <c r="T304" s="549"/>
      <c r="U304" s="549"/>
      <c r="V304" s="549"/>
      <c r="W304" s="549"/>
      <c r="X304" s="549"/>
      <c r="Y304" s="549"/>
      <c r="Z304" s="549"/>
      <c r="AA304" s="549"/>
      <c r="AB304" s="549"/>
    </row>
    <row r="305" spans="1:28" x14ac:dyDescent="0.2">
      <c r="A305" s="549"/>
      <c r="B305" s="549"/>
      <c r="C305" s="549"/>
      <c r="D305" s="549"/>
      <c r="E305" s="549"/>
      <c r="F305" s="549"/>
      <c r="G305" s="549"/>
      <c r="H305" s="549"/>
      <c r="I305" s="549"/>
      <c r="J305" s="549"/>
      <c r="K305" s="549"/>
      <c r="L305" s="549"/>
      <c r="M305" s="549"/>
      <c r="N305" s="549"/>
      <c r="O305" s="549"/>
      <c r="P305" s="549"/>
      <c r="Q305" s="549"/>
      <c r="R305" s="549"/>
      <c r="S305" s="549"/>
      <c r="T305" s="549"/>
      <c r="U305" s="549"/>
      <c r="V305" s="549"/>
      <c r="W305" s="549"/>
      <c r="X305" s="549"/>
      <c r="Y305" s="549"/>
      <c r="Z305" s="549"/>
      <c r="AA305" s="549"/>
      <c r="AB305" s="549"/>
    </row>
    <row r="306" spans="1:28" x14ac:dyDescent="0.2">
      <c r="A306" s="549"/>
      <c r="B306" s="549"/>
      <c r="C306" s="549"/>
      <c r="D306" s="549"/>
      <c r="E306" s="549"/>
      <c r="F306" s="549"/>
      <c r="G306" s="549"/>
      <c r="H306" s="549"/>
      <c r="I306" s="549"/>
      <c r="J306" s="549"/>
      <c r="K306" s="549"/>
      <c r="L306" s="549"/>
      <c r="M306" s="549"/>
      <c r="N306" s="549"/>
      <c r="O306" s="549"/>
      <c r="P306" s="549"/>
      <c r="Q306" s="549"/>
      <c r="R306" s="549"/>
      <c r="S306" s="549"/>
      <c r="T306" s="549"/>
      <c r="U306" s="549"/>
      <c r="V306" s="549"/>
      <c r="W306" s="549"/>
      <c r="X306" s="549"/>
      <c r="Y306" s="549"/>
      <c r="Z306" s="549"/>
      <c r="AA306" s="549"/>
      <c r="AB306" s="549"/>
    </row>
    <row r="307" spans="1:28" x14ac:dyDescent="0.2">
      <c r="A307" s="549"/>
      <c r="B307" s="549"/>
      <c r="C307" s="549"/>
      <c r="D307" s="549"/>
      <c r="E307" s="549"/>
      <c r="F307" s="549"/>
      <c r="G307" s="549"/>
      <c r="H307" s="549"/>
      <c r="I307" s="549"/>
      <c r="J307" s="549"/>
      <c r="K307" s="549"/>
      <c r="L307" s="549"/>
      <c r="M307" s="549"/>
      <c r="N307" s="549"/>
      <c r="O307" s="549"/>
      <c r="P307" s="549"/>
      <c r="Q307" s="549"/>
      <c r="R307" s="549"/>
      <c r="S307" s="549"/>
      <c r="T307" s="549"/>
      <c r="U307" s="549"/>
      <c r="V307" s="549"/>
      <c r="W307" s="549"/>
      <c r="X307" s="549"/>
      <c r="Y307" s="549"/>
      <c r="Z307" s="549"/>
      <c r="AA307" s="549"/>
      <c r="AB307" s="549"/>
    </row>
    <row r="308" spans="1:28" x14ac:dyDescent="0.2">
      <c r="A308" s="549"/>
      <c r="B308" s="549"/>
      <c r="C308" s="549"/>
      <c r="D308" s="549"/>
      <c r="E308" s="549"/>
      <c r="F308" s="549"/>
      <c r="G308" s="549"/>
      <c r="H308" s="549"/>
      <c r="I308" s="549"/>
      <c r="J308" s="549"/>
      <c r="K308" s="549"/>
      <c r="L308" s="549"/>
      <c r="M308" s="549"/>
      <c r="N308" s="549"/>
      <c r="O308" s="549"/>
      <c r="P308" s="549"/>
      <c r="Q308" s="549"/>
      <c r="R308" s="549"/>
      <c r="S308" s="549"/>
      <c r="T308" s="549"/>
      <c r="U308" s="549"/>
      <c r="V308" s="549"/>
      <c r="W308" s="549"/>
      <c r="X308" s="549"/>
      <c r="Y308" s="549"/>
      <c r="Z308" s="549"/>
      <c r="AA308" s="549"/>
      <c r="AB308" s="549"/>
    </row>
    <row r="309" spans="1:28" x14ac:dyDescent="0.2">
      <c r="A309" s="549"/>
      <c r="B309" s="549"/>
      <c r="C309" s="549"/>
      <c r="D309" s="549"/>
      <c r="E309" s="549"/>
      <c r="F309" s="549"/>
      <c r="G309" s="549"/>
      <c r="H309" s="549"/>
      <c r="I309" s="549"/>
      <c r="J309" s="549"/>
      <c r="K309" s="549"/>
      <c r="L309" s="549"/>
      <c r="M309" s="549"/>
      <c r="N309" s="549"/>
      <c r="O309" s="549"/>
      <c r="P309" s="549"/>
      <c r="Q309" s="549"/>
      <c r="R309" s="549"/>
      <c r="S309" s="549"/>
      <c r="T309" s="549"/>
      <c r="U309" s="549"/>
      <c r="V309" s="549"/>
      <c r="W309" s="549"/>
      <c r="X309" s="549"/>
      <c r="Y309" s="549"/>
      <c r="Z309" s="549"/>
      <c r="AA309" s="549"/>
      <c r="AB309" s="549"/>
    </row>
    <row r="310" spans="1:28" x14ac:dyDescent="0.2">
      <c r="A310" s="549"/>
      <c r="B310" s="549"/>
      <c r="C310" s="549"/>
      <c r="D310" s="549"/>
      <c r="E310" s="549"/>
      <c r="F310" s="549"/>
      <c r="G310" s="549"/>
      <c r="H310" s="549"/>
      <c r="I310" s="549"/>
      <c r="J310" s="549"/>
      <c r="K310" s="549"/>
      <c r="L310" s="549"/>
      <c r="M310" s="549"/>
      <c r="N310" s="549"/>
      <c r="O310" s="549"/>
      <c r="P310" s="549"/>
      <c r="Q310" s="549"/>
      <c r="R310" s="549"/>
      <c r="S310" s="549"/>
      <c r="T310" s="549"/>
      <c r="U310" s="549"/>
      <c r="V310" s="549"/>
      <c r="W310" s="549"/>
      <c r="X310" s="549"/>
      <c r="Y310" s="549"/>
      <c r="Z310" s="549"/>
      <c r="AA310" s="549"/>
      <c r="AB310" s="549"/>
    </row>
    <row r="311" spans="1:28" x14ac:dyDescent="0.2">
      <c r="A311" s="549"/>
      <c r="B311" s="549"/>
      <c r="C311" s="549"/>
      <c r="D311" s="549"/>
      <c r="E311" s="549"/>
      <c r="F311" s="549"/>
      <c r="G311" s="549"/>
      <c r="H311" s="549"/>
      <c r="I311" s="549"/>
      <c r="J311" s="549"/>
      <c r="K311" s="549"/>
      <c r="L311" s="549"/>
      <c r="M311" s="549"/>
      <c r="N311" s="549"/>
      <c r="O311" s="549"/>
      <c r="P311" s="549"/>
      <c r="Q311" s="549"/>
      <c r="R311" s="549"/>
      <c r="S311" s="549"/>
      <c r="T311" s="549"/>
      <c r="U311" s="549"/>
      <c r="V311" s="549"/>
      <c r="W311" s="549"/>
      <c r="X311" s="549"/>
      <c r="Y311" s="549"/>
      <c r="Z311" s="549"/>
      <c r="AA311" s="549"/>
      <c r="AB311" s="549"/>
    </row>
    <row r="312" spans="1:28" x14ac:dyDescent="0.2">
      <c r="A312" s="549"/>
      <c r="B312" s="549"/>
      <c r="C312" s="549"/>
      <c r="D312" s="549"/>
      <c r="E312" s="549"/>
      <c r="F312" s="549"/>
      <c r="G312" s="549"/>
      <c r="H312" s="549"/>
      <c r="I312" s="549"/>
      <c r="J312" s="549"/>
      <c r="K312" s="549"/>
      <c r="L312" s="549"/>
      <c r="M312" s="549"/>
      <c r="N312" s="549"/>
      <c r="O312" s="549"/>
      <c r="P312" s="549"/>
      <c r="Q312" s="549"/>
      <c r="R312" s="549"/>
      <c r="S312" s="549"/>
      <c r="T312" s="549"/>
      <c r="U312" s="549"/>
      <c r="V312" s="549"/>
      <c r="W312" s="549"/>
      <c r="X312" s="549"/>
      <c r="Y312" s="549"/>
      <c r="Z312" s="549"/>
      <c r="AA312" s="549"/>
      <c r="AB312" s="549"/>
    </row>
    <row r="313" spans="1:28" x14ac:dyDescent="0.2">
      <c r="A313" s="549"/>
      <c r="B313" s="549"/>
      <c r="C313" s="549"/>
      <c r="D313" s="549"/>
      <c r="E313" s="549"/>
      <c r="F313" s="549"/>
      <c r="G313" s="549"/>
      <c r="H313" s="549"/>
      <c r="I313" s="549"/>
      <c r="J313" s="549"/>
      <c r="K313" s="549"/>
      <c r="L313" s="549"/>
      <c r="M313" s="549"/>
      <c r="N313" s="549"/>
      <c r="O313" s="549"/>
      <c r="P313" s="549"/>
      <c r="Q313" s="549"/>
      <c r="R313" s="549"/>
      <c r="S313" s="549"/>
      <c r="T313" s="549"/>
      <c r="U313" s="549"/>
      <c r="V313" s="549"/>
      <c r="W313" s="549"/>
      <c r="X313" s="549"/>
      <c r="Y313" s="549"/>
      <c r="Z313" s="549"/>
      <c r="AA313" s="549"/>
      <c r="AB313" s="549"/>
    </row>
    <row r="314" spans="1:28" x14ac:dyDescent="0.2">
      <c r="A314" s="549"/>
      <c r="B314" s="549"/>
      <c r="C314" s="549"/>
      <c r="D314" s="549"/>
      <c r="E314" s="549"/>
      <c r="F314" s="549"/>
      <c r="G314" s="549"/>
      <c r="H314" s="549"/>
      <c r="I314" s="549"/>
      <c r="J314" s="549"/>
      <c r="K314" s="549"/>
      <c r="L314" s="549"/>
      <c r="M314" s="549"/>
      <c r="N314" s="549"/>
      <c r="O314" s="549"/>
      <c r="P314" s="549"/>
      <c r="Q314" s="549"/>
      <c r="R314" s="549"/>
      <c r="S314" s="549"/>
      <c r="T314" s="549"/>
      <c r="U314" s="549"/>
      <c r="V314" s="549"/>
      <c r="W314" s="549"/>
      <c r="X314" s="549"/>
      <c r="Y314" s="549"/>
      <c r="Z314" s="549"/>
      <c r="AA314" s="549"/>
      <c r="AB314" s="549"/>
    </row>
    <row r="315" spans="1:28" x14ac:dyDescent="0.2">
      <c r="A315" s="549"/>
      <c r="B315" s="549"/>
      <c r="C315" s="549"/>
      <c r="D315" s="549"/>
      <c r="E315" s="549"/>
      <c r="F315" s="549"/>
      <c r="G315" s="549"/>
      <c r="H315" s="549"/>
      <c r="I315" s="549"/>
      <c r="J315" s="549"/>
      <c r="K315" s="549"/>
      <c r="L315" s="549"/>
      <c r="M315" s="549"/>
      <c r="N315" s="549"/>
      <c r="O315" s="549"/>
      <c r="P315" s="549"/>
      <c r="Q315" s="549"/>
      <c r="R315" s="549"/>
      <c r="S315" s="549"/>
      <c r="T315" s="549"/>
      <c r="U315" s="549"/>
      <c r="V315" s="549"/>
      <c r="W315" s="549"/>
      <c r="X315" s="549"/>
      <c r="Y315" s="549"/>
      <c r="Z315" s="549"/>
      <c r="AA315" s="549"/>
      <c r="AB315" s="549"/>
    </row>
    <row r="316" spans="1:28" x14ac:dyDescent="0.2">
      <c r="A316" s="549"/>
      <c r="B316" s="549"/>
      <c r="C316" s="549"/>
      <c r="D316" s="549"/>
      <c r="E316" s="549"/>
      <c r="F316" s="549"/>
      <c r="G316" s="549"/>
      <c r="H316" s="549"/>
      <c r="I316" s="549"/>
      <c r="J316" s="549"/>
      <c r="K316" s="549"/>
      <c r="L316" s="549"/>
      <c r="M316" s="549"/>
      <c r="N316" s="549"/>
      <c r="O316" s="549"/>
      <c r="P316" s="549"/>
      <c r="Q316" s="549"/>
      <c r="R316" s="549"/>
      <c r="S316" s="549"/>
      <c r="T316" s="549"/>
      <c r="U316" s="549"/>
      <c r="V316" s="549"/>
      <c r="W316" s="549"/>
      <c r="X316" s="549"/>
      <c r="Y316" s="549"/>
      <c r="Z316" s="549"/>
      <c r="AA316" s="549"/>
      <c r="AB316" s="549"/>
    </row>
  </sheetData>
  <mergeCells count="2">
    <mergeCell ref="A1:U2"/>
    <mergeCell ref="H64:I64"/>
  </mergeCells>
  <phoneticPr fontId="2" type="noConversion"/>
  <printOptions horizontalCentered="1" verticalCentered="1"/>
  <pageMargins left="0.74803149606299202" right="0.74803149606299202" top="0.88582677165354295" bottom="0.88582677165354295" header="0.511811023622047" footer="0.511811023622047"/>
  <pageSetup paperSize="9" scale="46"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6561" r:id="rId4" name="Button 1">
              <controlPr defaultSize="0" print="0" autoFill="0" autoPict="0" macro="[0]!Print_GlobalDB">
                <anchor moveWithCells="1" sizeWithCells="1">
                  <from>
                    <xdr:col>25</xdr:col>
                    <xdr:colOff>247650</xdr:colOff>
                    <xdr:row>0</xdr:row>
                    <xdr:rowOff>95250</xdr:rowOff>
                  </from>
                  <to>
                    <xdr:col>28</xdr:col>
                    <xdr:colOff>247650</xdr:colOff>
                    <xdr:row>1</xdr:row>
                    <xdr:rowOff>200025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7">
    <tabColor indexed="34"/>
  </sheetPr>
  <dimension ref="A1:G1094"/>
  <sheetViews>
    <sheetView zoomScale="60" zoomScaleNormal="60" workbookViewId="0">
      <selection activeCell="A83" sqref="A83:A86"/>
    </sheetView>
  </sheetViews>
  <sheetFormatPr defaultRowHeight="12.75" x14ac:dyDescent="0.2"/>
  <cols>
    <col min="1" max="1" width="52" customWidth="1"/>
    <col min="2" max="2" width="2.5703125" customWidth="1"/>
    <col min="3" max="3" width="48.28515625" customWidth="1"/>
    <col min="4" max="4" width="54.5703125" customWidth="1"/>
    <col min="5" max="7" width="30.7109375" customWidth="1"/>
  </cols>
  <sheetData>
    <row r="1" spans="1:7" s="2" customFormat="1" ht="22.5" customHeight="1" x14ac:dyDescent="0.2">
      <c r="A1" s="1414" t="s">
        <v>392</v>
      </c>
      <c r="B1" s="1415"/>
      <c r="C1" s="1415"/>
      <c r="D1" s="1415"/>
      <c r="E1" s="1415"/>
      <c r="F1" s="1415"/>
      <c r="G1" s="1416"/>
    </row>
    <row r="2" spans="1:7" s="2" customFormat="1" ht="53.25" customHeight="1" x14ac:dyDescent="0.2">
      <c r="A2" s="1417"/>
      <c r="B2" s="1418"/>
      <c r="C2" s="1418"/>
      <c r="D2" s="1418"/>
      <c r="E2" s="1418"/>
      <c r="F2" s="1418"/>
      <c r="G2" s="1419"/>
    </row>
    <row r="3" spans="1:7" s="2" customFormat="1" ht="40.15" customHeight="1" x14ac:dyDescent="0.2">
      <c r="A3" s="1429" t="s">
        <v>96</v>
      </c>
      <c r="B3" s="1430"/>
      <c r="C3" s="1431"/>
      <c r="D3" s="1427"/>
      <c r="E3" s="1427"/>
      <c r="F3" s="1427"/>
      <c r="G3" s="1428"/>
    </row>
    <row r="4" spans="1:7" s="2" customFormat="1" ht="40.15" customHeight="1" x14ac:dyDescent="0.2">
      <c r="A4" s="1429" t="s">
        <v>97</v>
      </c>
      <c r="B4" s="1430"/>
      <c r="C4" s="1431"/>
      <c r="D4" s="1427"/>
      <c r="E4" s="1427"/>
      <c r="F4" s="1427"/>
      <c r="G4" s="1428"/>
    </row>
    <row r="5" spans="1:7" s="2" customFormat="1" ht="40.15" customHeight="1" x14ac:dyDescent="0.2">
      <c r="A5" s="1429" t="s">
        <v>98</v>
      </c>
      <c r="B5" s="1430"/>
      <c r="C5" s="1431"/>
      <c r="D5" s="1427"/>
      <c r="E5" s="1427"/>
      <c r="F5" s="1427"/>
      <c r="G5" s="1428"/>
    </row>
    <row r="6" spans="1:7" s="2" customFormat="1" ht="40.15" customHeight="1" x14ac:dyDescent="0.2">
      <c r="A6" s="1429" t="s">
        <v>99</v>
      </c>
      <c r="B6" s="1430"/>
      <c r="C6" s="1431"/>
      <c r="D6" s="1427"/>
      <c r="E6" s="1427"/>
      <c r="F6" s="1427"/>
      <c r="G6" s="1428"/>
    </row>
    <row r="7" spans="1:7" s="2" customFormat="1" ht="14.25" customHeight="1" x14ac:dyDescent="0.2">
      <c r="A7" s="1432" t="s">
        <v>4</v>
      </c>
      <c r="B7" s="1433"/>
      <c r="C7" s="1434"/>
      <c r="D7" s="1425" t="s">
        <v>5</v>
      </c>
      <c r="E7" s="1423" t="s">
        <v>6</v>
      </c>
      <c r="F7" s="1423" t="s">
        <v>7</v>
      </c>
      <c r="G7" s="1424" t="s">
        <v>8</v>
      </c>
    </row>
    <row r="8" spans="1:7" s="2" customFormat="1" ht="14.25" customHeight="1" x14ac:dyDescent="0.2">
      <c r="A8" s="1435"/>
      <c r="B8" s="1436"/>
      <c r="C8" s="1437"/>
      <c r="D8" s="1426"/>
      <c r="E8" s="1423"/>
      <c r="F8" s="1423"/>
      <c r="G8" s="1424"/>
    </row>
    <row r="9" spans="1:7" s="2" customFormat="1" ht="14.25" customHeight="1" x14ac:dyDescent="0.2">
      <c r="A9" s="1438"/>
      <c r="B9" s="1439"/>
      <c r="C9" s="1110"/>
      <c r="D9" s="1111"/>
      <c r="E9" s="1423"/>
      <c r="F9" s="1423"/>
      <c r="G9" s="1424"/>
    </row>
    <row r="10" spans="1:7" s="2" customFormat="1" ht="45" customHeight="1" x14ac:dyDescent="0.2">
      <c r="A10" s="1420"/>
      <c r="B10" s="1421"/>
      <c r="C10" s="1422"/>
      <c r="D10" s="34"/>
      <c r="E10" s="35"/>
      <c r="F10" s="35"/>
      <c r="G10" s="36"/>
    </row>
    <row r="11" spans="1:7" s="2" customFormat="1" ht="45" customHeight="1" x14ac:dyDescent="0.2">
      <c r="A11" s="1420"/>
      <c r="B11" s="1421"/>
      <c r="C11" s="1422"/>
      <c r="D11" s="34"/>
      <c r="E11" s="35"/>
      <c r="F11" s="35"/>
      <c r="G11" s="36"/>
    </row>
    <row r="12" spans="1:7" s="2" customFormat="1" ht="45" customHeight="1" x14ac:dyDescent="0.2">
      <c r="A12" s="1420"/>
      <c r="B12" s="1421"/>
      <c r="C12" s="1422"/>
      <c r="D12" s="34"/>
      <c r="E12" s="35"/>
      <c r="F12" s="35"/>
      <c r="G12" s="36"/>
    </row>
    <row r="13" spans="1:7" s="2" customFormat="1" ht="45" customHeight="1" x14ac:dyDescent="0.2">
      <c r="A13" s="1420"/>
      <c r="B13" s="1421"/>
      <c r="C13" s="1422"/>
      <c r="D13" s="34"/>
      <c r="E13" s="35"/>
      <c r="F13" s="35"/>
      <c r="G13" s="36"/>
    </row>
    <row r="14" spans="1:7" s="2" customFormat="1" ht="45" customHeight="1" x14ac:dyDescent="0.2">
      <c r="A14" s="1420"/>
      <c r="B14" s="1421"/>
      <c r="C14" s="1422"/>
      <c r="D14" s="34"/>
      <c r="E14" s="35"/>
      <c r="F14" s="35"/>
      <c r="G14" s="36"/>
    </row>
    <row r="15" spans="1:7" s="2" customFormat="1" ht="45" customHeight="1" x14ac:dyDescent="0.2">
      <c r="A15" s="1420"/>
      <c r="B15" s="1421"/>
      <c r="C15" s="1422"/>
      <c r="D15" s="34"/>
      <c r="E15" s="35"/>
      <c r="F15" s="35"/>
      <c r="G15" s="36"/>
    </row>
    <row r="16" spans="1:7" s="2" customFormat="1" ht="45" customHeight="1" x14ac:dyDescent="0.2">
      <c r="A16" s="1420"/>
      <c r="B16" s="1421"/>
      <c r="C16" s="1422"/>
      <c r="D16" s="34"/>
      <c r="E16" s="35"/>
      <c r="F16" s="35"/>
      <c r="G16" s="36"/>
    </row>
    <row r="17" spans="1:7" s="2" customFormat="1" ht="45" customHeight="1" x14ac:dyDescent="0.2">
      <c r="A17" s="1420"/>
      <c r="B17" s="1421"/>
      <c r="C17" s="1422"/>
      <c r="D17" s="34"/>
      <c r="E17" s="35"/>
      <c r="F17" s="35"/>
      <c r="G17" s="36"/>
    </row>
    <row r="18" spans="1:7" s="2" customFormat="1" ht="45" customHeight="1" thickBot="1" x14ac:dyDescent="0.25">
      <c r="A18" s="1411"/>
      <c r="B18" s="1412"/>
      <c r="C18" s="1413"/>
      <c r="D18" s="37"/>
      <c r="E18" s="38"/>
      <c r="F18" s="38"/>
      <c r="G18" s="39"/>
    </row>
    <row r="19" spans="1:7" s="2" customFormat="1" x14ac:dyDescent="0.2"/>
    <row r="20" spans="1:7" s="2" customFormat="1" ht="13.5" thickBot="1" x14ac:dyDescent="0.25"/>
    <row r="21" spans="1:7" s="2" customFormat="1" x14ac:dyDescent="0.2">
      <c r="A21" s="1414" t="s">
        <v>13</v>
      </c>
      <c r="B21" s="1415"/>
      <c r="C21" s="1415"/>
      <c r="D21" s="1415"/>
      <c r="E21" s="1415"/>
      <c r="F21" s="1415"/>
      <c r="G21" s="1416"/>
    </row>
    <row r="22" spans="1:7" s="2" customFormat="1" ht="24.75" customHeight="1" x14ac:dyDescent="0.2">
      <c r="A22" s="1417"/>
      <c r="B22" s="1418"/>
      <c r="C22" s="1418"/>
      <c r="D22" s="1418"/>
      <c r="E22" s="1418"/>
      <c r="F22" s="1418"/>
      <c r="G22" s="1419"/>
    </row>
    <row r="23" spans="1:7" s="2" customFormat="1" ht="32.25" customHeight="1" x14ac:dyDescent="0.2">
      <c r="A23" s="764" t="s">
        <v>9</v>
      </c>
      <c r="B23" s="701"/>
      <c r="C23" s="701" t="s">
        <v>54</v>
      </c>
      <c r="D23" s="765" t="s">
        <v>5</v>
      </c>
      <c r="E23" s="766" t="s">
        <v>6</v>
      </c>
      <c r="F23" s="766" t="s">
        <v>10</v>
      </c>
      <c r="G23" s="767" t="s">
        <v>8</v>
      </c>
    </row>
    <row r="24" spans="1:7" s="2" customFormat="1" ht="30" customHeight="1" x14ac:dyDescent="0.2">
      <c r="A24" s="768" t="s">
        <v>11</v>
      </c>
      <c r="B24" s="56">
        <v>1</v>
      </c>
      <c r="C24" s="32"/>
      <c r="D24" s="32"/>
      <c r="E24" s="32"/>
      <c r="F24" s="32"/>
      <c r="G24" s="33"/>
    </row>
    <row r="25" spans="1:7" s="2" customFormat="1" ht="30" customHeight="1" x14ac:dyDescent="0.2">
      <c r="A25" s="1409" t="str">
        <f>IF(Information_Page!B23=0,"-",Information_Page!B23)</f>
        <v>-</v>
      </c>
      <c r="B25" s="56">
        <v>2</v>
      </c>
      <c r="C25" s="32"/>
      <c r="D25" s="32"/>
      <c r="E25" s="32"/>
      <c r="F25" s="32"/>
      <c r="G25" s="33"/>
    </row>
    <row r="26" spans="1:7" s="2" customFormat="1" ht="30" customHeight="1" x14ac:dyDescent="0.2">
      <c r="A26" s="1409"/>
      <c r="B26" s="56">
        <v>3</v>
      </c>
      <c r="C26" s="32"/>
      <c r="D26" s="32"/>
      <c r="E26" s="32"/>
      <c r="F26" s="32"/>
      <c r="G26" s="33"/>
    </row>
    <row r="27" spans="1:7" s="2" customFormat="1" ht="30" customHeight="1" x14ac:dyDescent="0.2">
      <c r="A27" s="1409"/>
      <c r="B27" s="56">
        <v>4</v>
      </c>
      <c r="C27" s="32"/>
      <c r="D27" s="32"/>
      <c r="E27" s="32"/>
      <c r="F27" s="32"/>
      <c r="G27" s="79"/>
    </row>
    <row r="28" spans="1:7" s="2" customFormat="1" ht="30" hidden="1" customHeight="1" x14ac:dyDescent="0.2">
      <c r="A28" s="1409"/>
      <c r="B28" s="274" t="s">
        <v>393</v>
      </c>
      <c r="C28" s="771"/>
      <c r="D28" s="771"/>
      <c r="E28" s="771"/>
      <c r="F28" s="771"/>
      <c r="G28" s="772"/>
    </row>
    <row r="29" spans="1:7" s="2" customFormat="1" ht="30" hidden="1" customHeight="1" x14ac:dyDescent="0.2">
      <c r="A29" s="769" t="s">
        <v>12</v>
      </c>
      <c r="B29" s="97">
        <v>1</v>
      </c>
      <c r="C29" s="47" t="e">
        <f>IF(#REF!=0,"-",#REF!)</f>
        <v>#REF!</v>
      </c>
      <c r="D29" s="47"/>
      <c r="E29" s="47"/>
      <c r="F29" s="47"/>
      <c r="G29" s="98"/>
    </row>
    <row r="30" spans="1:7" s="2" customFormat="1" ht="30" hidden="1" customHeight="1" x14ac:dyDescent="0.2">
      <c r="A30" s="1408" t="e">
        <f>IF(Information_Page!#REF!=0,"-",Information_Page!#REF!)</f>
        <v>#REF!</v>
      </c>
      <c r="B30" s="97">
        <v>2</v>
      </c>
      <c r="C30" s="47" t="e">
        <f>IF(#REF!=0,"-",#REF!)</f>
        <v>#REF!</v>
      </c>
      <c r="D30" s="47"/>
      <c r="E30" s="47"/>
      <c r="F30" s="47"/>
      <c r="G30" s="98"/>
    </row>
    <row r="31" spans="1:7" s="2" customFormat="1" ht="30" hidden="1" customHeight="1" x14ac:dyDescent="0.2">
      <c r="A31" s="1408"/>
      <c r="B31" s="97">
        <v>3</v>
      </c>
      <c r="C31" s="47" t="e">
        <f>IF(#REF!=0,"-",#REF!)</f>
        <v>#REF!</v>
      </c>
      <c r="D31" s="47"/>
      <c r="E31" s="47"/>
      <c r="F31" s="47"/>
      <c r="G31" s="98"/>
    </row>
    <row r="32" spans="1:7" s="2" customFormat="1" ht="30" hidden="1" customHeight="1" x14ac:dyDescent="0.2">
      <c r="A32" s="1408"/>
      <c r="B32" s="97">
        <v>4</v>
      </c>
      <c r="C32" s="47" t="e">
        <f>IF(#REF!=0,"-",#REF!)</f>
        <v>#REF!</v>
      </c>
      <c r="D32" s="47"/>
      <c r="E32" s="47"/>
      <c r="F32" s="47"/>
      <c r="G32" s="98"/>
    </row>
    <row r="33" spans="1:7" s="2" customFormat="1" ht="30" hidden="1" customHeight="1" x14ac:dyDescent="0.2">
      <c r="A33" s="770" t="s">
        <v>14</v>
      </c>
      <c r="B33" s="99">
        <v>1</v>
      </c>
      <c r="C33" s="32" t="e">
        <f>IF(#REF!=0,"-",#REF!)</f>
        <v>#REF!</v>
      </c>
      <c r="D33" s="32"/>
      <c r="E33" s="32"/>
      <c r="F33" s="32"/>
      <c r="G33" s="33"/>
    </row>
    <row r="34" spans="1:7" s="2" customFormat="1" ht="30" hidden="1" customHeight="1" x14ac:dyDescent="0.2">
      <c r="A34" s="1409" t="e">
        <f>IF(Information_Page!#REF!=0,"-",Information_Page!#REF!)</f>
        <v>#REF!</v>
      </c>
      <c r="B34" s="99">
        <v>2</v>
      </c>
      <c r="C34" s="32" t="e">
        <f>IF(#REF!=0,"-",#REF!)</f>
        <v>#REF!</v>
      </c>
      <c r="D34" s="32"/>
      <c r="E34" s="32"/>
      <c r="F34" s="32"/>
      <c r="G34" s="33"/>
    </row>
    <row r="35" spans="1:7" s="2" customFormat="1" ht="30" hidden="1" customHeight="1" x14ac:dyDescent="0.2">
      <c r="A35" s="1409"/>
      <c r="B35" s="99">
        <v>3</v>
      </c>
      <c r="C35" s="32" t="e">
        <f>IF(#REF!=0,"-",#REF!)</f>
        <v>#REF!</v>
      </c>
      <c r="D35" s="32"/>
      <c r="E35" s="32"/>
      <c r="F35" s="32"/>
      <c r="G35" s="33"/>
    </row>
    <row r="36" spans="1:7" s="2" customFormat="1" ht="30" hidden="1" customHeight="1" x14ac:dyDescent="0.2">
      <c r="A36" s="1409"/>
      <c r="B36" s="99">
        <v>4</v>
      </c>
      <c r="C36" s="32" t="e">
        <f>IF(#REF!=0,"-",#REF!)</f>
        <v>#REF!</v>
      </c>
      <c r="D36" s="32"/>
      <c r="E36" s="32"/>
      <c r="F36" s="32"/>
      <c r="G36" s="33"/>
    </row>
    <row r="37" spans="1:7" s="2" customFormat="1" ht="30" hidden="1" customHeight="1" x14ac:dyDescent="0.2">
      <c r="A37" s="769" t="s">
        <v>15</v>
      </c>
      <c r="B37" s="97">
        <v>1</v>
      </c>
      <c r="C37" s="47" t="e">
        <f>IF(#REF!=0,"-",#REF!)</f>
        <v>#REF!</v>
      </c>
      <c r="D37" s="47"/>
      <c r="E37" s="47"/>
      <c r="F37" s="47"/>
      <c r="G37" s="98"/>
    </row>
    <row r="38" spans="1:7" s="2" customFormat="1" ht="30" hidden="1" customHeight="1" x14ac:dyDescent="0.2">
      <c r="A38" s="1408" t="e">
        <f>IF(Information_Page!#REF!=0,"-",Information_Page!#REF!)</f>
        <v>#REF!</v>
      </c>
      <c r="B38" s="97">
        <v>2</v>
      </c>
      <c r="C38" s="47" t="e">
        <f>IF(#REF!=0,"-",#REF!)</f>
        <v>#REF!</v>
      </c>
      <c r="D38" s="47"/>
      <c r="E38" s="47"/>
      <c r="F38" s="47"/>
      <c r="G38" s="98"/>
    </row>
    <row r="39" spans="1:7" s="2" customFormat="1" ht="30" hidden="1" customHeight="1" x14ac:dyDescent="0.2">
      <c r="A39" s="1408"/>
      <c r="B39" s="97">
        <v>3</v>
      </c>
      <c r="C39" s="47" t="e">
        <f>IF(#REF!=0,"-",#REF!)</f>
        <v>#REF!</v>
      </c>
      <c r="D39" s="47"/>
      <c r="E39" s="47"/>
      <c r="F39" s="47"/>
      <c r="G39" s="98"/>
    </row>
    <row r="40" spans="1:7" s="2" customFormat="1" ht="30" hidden="1" customHeight="1" x14ac:dyDescent="0.2">
      <c r="A40" s="1408"/>
      <c r="B40" s="97">
        <v>4</v>
      </c>
      <c r="C40" s="47" t="e">
        <f>IF(#REF!=0,"-",#REF!)</f>
        <v>#REF!</v>
      </c>
      <c r="D40" s="47"/>
      <c r="E40" s="47"/>
      <c r="F40" s="47"/>
      <c r="G40" s="98"/>
    </row>
    <row r="41" spans="1:7" s="2" customFormat="1" ht="30" hidden="1" customHeight="1" x14ac:dyDescent="0.2">
      <c r="A41" s="770" t="s">
        <v>16</v>
      </c>
      <c r="B41" s="99">
        <v>1</v>
      </c>
      <c r="C41" s="32" t="e">
        <f>IF(#REF!=0,"-",#REF!)</f>
        <v>#REF!</v>
      </c>
      <c r="D41" s="32"/>
      <c r="E41" s="32"/>
      <c r="F41" s="32"/>
      <c r="G41" s="33"/>
    </row>
    <row r="42" spans="1:7" s="2" customFormat="1" ht="30" hidden="1" customHeight="1" x14ac:dyDescent="0.2">
      <c r="A42" s="1409" t="e">
        <f>IF(Information_Page!#REF!=0,"-",Information_Page!#REF!)</f>
        <v>#REF!</v>
      </c>
      <c r="B42" s="99">
        <v>2</v>
      </c>
      <c r="C42" s="32" t="e">
        <f>IF(#REF!=0,"-",#REF!)</f>
        <v>#REF!</v>
      </c>
      <c r="D42" s="32"/>
      <c r="E42" s="32"/>
      <c r="F42" s="32"/>
      <c r="G42" s="33"/>
    </row>
    <row r="43" spans="1:7" s="2" customFormat="1" ht="30" hidden="1" customHeight="1" x14ac:dyDescent="0.2">
      <c r="A43" s="1409"/>
      <c r="B43" s="99">
        <v>3</v>
      </c>
      <c r="C43" s="32" t="e">
        <f>IF(#REF!=0,"-",#REF!)</f>
        <v>#REF!</v>
      </c>
      <c r="D43" s="32"/>
      <c r="E43" s="32"/>
      <c r="F43" s="32"/>
      <c r="G43" s="33"/>
    </row>
    <row r="44" spans="1:7" s="2" customFormat="1" ht="30" hidden="1" customHeight="1" x14ac:dyDescent="0.2">
      <c r="A44" s="1409"/>
      <c r="B44" s="99">
        <v>4</v>
      </c>
      <c r="C44" s="32" t="e">
        <f>IF(#REF!=0,"-",#REF!)</f>
        <v>#REF!</v>
      </c>
      <c r="D44" s="32"/>
      <c r="E44" s="32"/>
      <c r="F44" s="32"/>
      <c r="G44" s="33"/>
    </row>
    <row r="45" spans="1:7" s="2" customFormat="1" ht="30" hidden="1" customHeight="1" x14ac:dyDescent="0.2">
      <c r="A45" s="769" t="s">
        <v>17</v>
      </c>
      <c r="B45" s="97">
        <v>1</v>
      </c>
      <c r="C45" s="47" t="e">
        <f>IF(#REF!=0,"-",#REF!)</f>
        <v>#REF!</v>
      </c>
      <c r="D45" s="47"/>
      <c r="E45" s="47"/>
      <c r="F45" s="47"/>
      <c r="G45" s="98"/>
    </row>
    <row r="46" spans="1:7" s="2" customFormat="1" ht="30" hidden="1" customHeight="1" x14ac:dyDescent="0.2">
      <c r="A46" s="1408" t="e">
        <f>IF(Information_Page!#REF!=0,"-",Information_Page!#REF!)</f>
        <v>#REF!</v>
      </c>
      <c r="B46" s="97">
        <v>2</v>
      </c>
      <c r="C46" s="47" t="e">
        <f>IF(#REF!=0,"-",#REF!)</f>
        <v>#REF!</v>
      </c>
      <c r="D46" s="47"/>
      <c r="E46" s="47"/>
      <c r="F46" s="47"/>
      <c r="G46" s="98"/>
    </row>
    <row r="47" spans="1:7" s="2" customFormat="1" ht="30" hidden="1" customHeight="1" x14ac:dyDescent="0.2">
      <c r="A47" s="1408"/>
      <c r="B47" s="97">
        <v>3</v>
      </c>
      <c r="C47" s="47" t="e">
        <f>IF(#REF!=0,"-",#REF!)</f>
        <v>#REF!</v>
      </c>
      <c r="D47" s="47"/>
      <c r="E47" s="47"/>
      <c r="F47" s="47"/>
      <c r="G47" s="98"/>
    </row>
    <row r="48" spans="1:7" s="2" customFormat="1" ht="30" hidden="1" customHeight="1" x14ac:dyDescent="0.2">
      <c r="A48" s="1408"/>
      <c r="B48" s="97">
        <v>4</v>
      </c>
      <c r="C48" s="47" t="e">
        <f>IF(#REF!=0,"-",#REF!)</f>
        <v>#REF!</v>
      </c>
      <c r="D48" s="47"/>
      <c r="E48" s="47"/>
      <c r="F48" s="47"/>
      <c r="G48" s="98"/>
    </row>
    <row r="49" spans="1:7" s="2" customFormat="1" ht="30" hidden="1" customHeight="1" x14ac:dyDescent="0.2">
      <c r="A49" s="770" t="s">
        <v>18</v>
      </c>
      <c r="B49" s="99">
        <v>1</v>
      </c>
      <c r="C49" s="32" t="e">
        <f>IF(#REF!=0,"-",#REF!)</f>
        <v>#REF!</v>
      </c>
      <c r="D49" s="32"/>
      <c r="E49" s="32"/>
      <c r="F49" s="32"/>
      <c r="G49" s="33"/>
    </row>
    <row r="50" spans="1:7" s="2" customFormat="1" ht="30" hidden="1" customHeight="1" x14ac:dyDescent="0.2">
      <c r="A50" s="1409" t="e">
        <f>IF(Information_Page!#REF!=0,"-",Information_Page!#REF!)</f>
        <v>#REF!</v>
      </c>
      <c r="B50" s="99">
        <v>2</v>
      </c>
      <c r="C50" s="32" t="e">
        <f>IF(#REF!=0,"-",#REF!)</f>
        <v>#REF!</v>
      </c>
      <c r="D50" s="32"/>
      <c r="E50" s="32"/>
      <c r="F50" s="32"/>
      <c r="G50" s="33"/>
    </row>
    <row r="51" spans="1:7" s="2" customFormat="1" ht="30" hidden="1" customHeight="1" x14ac:dyDescent="0.2">
      <c r="A51" s="1409"/>
      <c r="B51" s="99">
        <v>3</v>
      </c>
      <c r="C51" s="32" t="e">
        <f>IF(#REF!=0,"-",#REF!)</f>
        <v>#REF!</v>
      </c>
      <c r="D51" s="32"/>
      <c r="E51" s="32"/>
      <c r="F51" s="32"/>
      <c r="G51" s="33"/>
    </row>
    <row r="52" spans="1:7" s="2" customFormat="1" ht="30" hidden="1" customHeight="1" x14ac:dyDescent="0.2">
      <c r="A52" s="1409"/>
      <c r="B52" s="99">
        <v>4</v>
      </c>
      <c r="C52" s="32" t="e">
        <f>IF(#REF!=0,"-",#REF!)</f>
        <v>#REF!</v>
      </c>
      <c r="D52" s="32"/>
      <c r="E52" s="32"/>
      <c r="F52" s="32"/>
      <c r="G52" s="33"/>
    </row>
    <row r="53" spans="1:7" s="2" customFormat="1" ht="30" hidden="1" customHeight="1" x14ac:dyDescent="0.2">
      <c r="A53" s="769" t="s">
        <v>19</v>
      </c>
      <c r="B53" s="97">
        <v>1</v>
      </c>
      <c r="C53" s="47" t="e">
        <f>IF(#REF!=0,"-",#REF!)</f>
        <v>#REF!</v>
      </c>
      <c r="D53" s="47"/>
      <c r="E53" s="47"/>
      <c r="F53" s="47"/>
      <c r="G53" s="98"/>
    </row>
    <row r="54" spans="1:7" s="2" customFormat="1" ht="30" hidden="1" customHeight="1" x14ac:dyDescent="0.2">
      <c r="A54" s="1408" t="e">
        <f>IF(Information_Page!#REF!=0,"-",Information_Page!#REF!)</f>
        <v>#REF!</v>
      </c>
      <c r="B54" s="97">
        <v>2</v>
      </c>
      <c r="C54" s="47" t="e">
        <f>IF(#REF!=0,"-",#REF!)</f>
        <v>#REF!</v>
      </c>
      <c r="D54" s="47"/>
      <c r="E54" s="47"/>
      <c r="F54" s="47"/>
      <c r="G54" s="98"/>
    </row>
    <row r="55" spans="1:7" s="2" customFormat="1" ht="30" hidden="1" customHeight="1" x14ac:dyDescent="0.2">
      <c r="A55" s="1408"/>
      <c r="B55" s="97">
        <v>3</v>
      </c>
      <c r="C55" s="47" t="e">
        <f>IF(#REF!=0,"-",#REF!)</f>
        <v>#REF!</v>
      </c>
      <c r="D55" s="47"/>
      <c r="E55" s="47"/>
      <c r="F55" s="47"/>
      <c r="G55" s="98"/>
    </row>
    <row r="56" spans="1:7" s="2" customFormat="1" ht="30" hidden="1" customHeight="1" x14ac:dyDescent="0.2">
      <c r="A56" s="1408"/>
      <c r="B56" s="97">
        <v>4</v>
      </c>
      <c r="C56" s="47" t="e">
        <f>IF(#REF!=0,"-",#REF!)</f>
        <v>#REF!</v>
      </c>
      <c r="D56" s="47"/>
      <c r="E56" s="47"/>
      <c r="F56" s="47"/>
      <c r="G56" s="98"/>
    </row>
    <row r="57" spans="1:7" s="2" customFormat="1" ht="30" hidden="1" customHeight="1" x14ac:dyDescent="0.2">
      <c r="A57" s="770" t="s">
        <v>20</v>
      </c>
      <c r="B57" s="99">
        <v>1</v>
      </c>
      <c r="C57" s="32" t="e">
        <f>IF(#REF!=0,"-",#REF!)</f>
        <v>#REF!</v>
      </c>
      <c r="D57" s="32"/>
      <c r="E57" s="32"/>
      <c r="F57" s="32"/>
      <c r="G57" s="33"/>
    </row>
    <row r="58" spans="1:7" s="2" customFormat="1" ht="30" hidden="1" customHeight="1" x14ac:dyDescent="0.2">
      <c r="A58" s="1409" t="e">
        <f>IF(Information_Page!#REF!=0,"-",Information_Page!#REF!)</f>
        <v>#REF!</v>
      </c>
      <c r="B58" s="99">
        <v>2</v>
      </c>
      <c r="C58" s="32" t="e">
        <f>IF(#REF!=0,"-",#REF!)</f>
        <v>#REF!</v>
      </c>
      <c r="D58" s="32"/>
      <c r="E58" s="32"/>
      <c r="F58" s="32"/>
      <c r="G58" s="33"/>
    </row>
    <row r="59" spans="1:7" s="2" customFormat="1" ht="30" hidden="1" customHeight="1" x14ac:dyDescent="0.2">
      <c r="A59" s="1409"/>
      <c r="B59" s="99">
        <v>3</v>
      </c>
      <c r="C59" s="32" t="e">
        <f>IF(#REF!=0,"-",#REF!)</f>
        <v>#REF!</v>
      </c>
      <c r="D59" s="32"/>
      <c r="E59" s="32"/>
      <c r="F59" s="32"/>
      <c r="G59" s="33"/>
    </row>
    <row r="60" spans="1:7" s="2" customFormat="1" ht="30" hidden="1" customHeight="1" x14ac:dyDescent="0.2">
      <c r="A60" s="1409"/>
      <c r="B60" s="99">
        <v>4</v>
      </c>
      <c r="C60" s="32" t="e">
        <f>IF(#REF!=0,"-",#REF!)</f>
        <v>#REF!</v>
      </c>
      <c r="D60" s="32"/>
      <c r="E60" s="32"/>
      <c r="F60" s="32"/>
      <c r="G60" s="33"/>
    </row>
    <row r="61" spans="1:7" s="2" customFormat="1" ht="30" hidden="1" customHeight="1" x14ac:dyDescent="0.2">
      <c r="A61" s="769" t="s">
        <v>21</v>
      </c>
      <c r="B61" s="97">
        <v>1</v>
      </c>
      <c r="C61" s="47" t="e">
        <f>IF(#REF!=0,"-",#REF!)</f>
        <v>#REF!</v>
      </c>
      <c r="D61" s="47"/>
      <c r="E61" s="47"/>
      <c r="F61" s="47"/>
      <c r="G61" s="98"/>
    </row>
    <row r="62" spans="1:7" s="2" customFormat="1" ht="30" hidden="1" customHeight="1" x14ac:dyDescent="0.2">
      <c r="A62" s="1408" t="e">
        <f>IF(Information_Page!#REF!=0,"-",Information_Page!#REF!)</f>
        <v>#REF!</v>
      </c>
      <c r="B62" s="97">
        <v>2</v>
      </c>
      <c r="C62" s="47" t="e">
        <f>IF(#REF!=0,"-",#REF!)</f>
        <v>#REF!</v>
      </c>
      <c r="D62" s="47"/>
      <c r="E62" s="47"/>
      <c r="F62" s="47"/>
      <c r="G62" s="98"/>
    </row>
    <row r="63" spans="1:7" s="2" customFormat="1" ht="30" hidden="1" customHeight="1" x14ac:dyDescent="0.2">
      <c r="A63" s="1408"/>
      <c r="B63" s="97">
        <v>3</v>
      </c>
      <c r="C63" s="47" t="e">
        <f>IF(#REF!=0,"-",#REF!)</f>
        <v>#REF!</v>
      </c>
      <c r="D63" s="47"/>
      <c r="E63" s="47"/>
      <c r="F63" s="47"/>
      <c r="G63" s="98"/>
    </row>
    <row r="64" spans="1:7" s="2" customFormat="1" ht="30" hidden="1" customHeight="1" x14ac:dyDescent="0.2">
      <c r="A64" s="1408"/>
      <c r="B64" s="97">
        <v>4</v>
      </c>
      <c r="C64" s="47" t="e">
        <f>IF(#REF!=0,"-",#REF!)</f>
        <v>#REF!</v>
      </c>
      <c r="D64" s="47"/>
      <c r="E64" s="47"/>
      <c r="F64" s="47"/>
      <c r="G64" s="98"/>
    </row>
    <row r="65" spans="1:7" s="2" customFormat="1" ht="30" hidden="1" customHeight="1" x14ac:dyDescent="0.2">
      <c r="A65" s="770" t="s">
        <v>22</v>
      </c>
      <c r="B65" s="99">
        <v>1</v>
      </c>
      <c r="C65" s="32" t="e">
        <f>IF(#REF!=0,"-",#REF!)</f>
        <v>#REF!</v>
      </c>
      <c r="D65" s="32"/>
      <c r="E65" s="32"/>
      <c r="F65" s="32"/>
      <c r="G65" s="33"/>
    </row>
    <row r="66" spans="1:7" s="2" customFormat="1" ht="30" hidden="1" customHeight="1" x14ac:dyDescent="0.2">
      <c r="A66" s="1409" t="e">
        <f>IF(Information_Page!#REF!=0,"-",Information_Page!#REF!)</f>
        <v>#REF!</v>
      </c>
      <c r="B66" s="99">
        <v>2</v>
      </c>
      <c r="C66" s="32" t="e">
        <f>IF(#REF!=0,"-",#REF!)</f>
        <v>#REF!</v>
      </c>
      <c r="D66" s="32"/>
      <c r="E66" s="32"/>
      <c r="F66" s="32"/>
      <c r="G66" s="33"/>
    </row>
    <row r="67" spans="1:7" s="2" customFormat="1" ht="30" hidden="1" customHeight="1" x14ac:dyDescent="0.2">
      <c r="A67" s="1409"/>
      <c r="B67" s="99">
        <v>3</v>
      </c>
      <c r="C67" s="32" t="e">
        <f>IF(#REF!=0,"-",#REF!)</f>
        <v>#REF!</v>
      </c>
      <c r="D67" s="32"/>
      <c r="E67" s="32"/>
      <c r="F67" s="32"/>
      <c r="G67" s="33"/>
    </row>
    <row r="68" spans="1:7" s="2" customFormat="1" ht="30" hidden="1" customHeight="1" x14ac:dyDescent="0.2">
      <c r="A68" s="1409"/>
      <c r="B68" s="99">
        <v>4</v>
      </c>
      <c r="C68" s="32" t="e">
        <f>IF(#REF!=0,"-",#REF!)</f>
        <v>#REF!</v>
      </c>
      <c r="D68" s="32"/>
      <c r="E68" s="32"/>
      <c r="F68" s="32"/>
      <c r="G68" s="33"/>
    </row>
    <row r="69" spans="1:7" s="2" customFormat="1" ht="30" hidden="1" customHeight="1" x14ac:dyDescent="0.2">
      <c r="A69" s="769" t="s">
        <v>23</v>
      </c>
      <c r="B69" s="97">
        <v>1</v>
      </c>
      <c r="C69" s="47" t="e">
        <f>IF(#REF!=0,"-",#REF!)</f>
        <v>#REF!</v>
      </c>
      <c r="D69" s="47"/>
      <c r="E69" s="47"/>
      <c r="F69" s="47"/>
      <c r="G69" s="98"/>
    </row>
    <row r="70" spans="1:7" s="2" customFormat="1" ht="30" hidden="1" customHeight="1" x14ac:dyDescent="0.2">
      <c r="A70" s="1408" t="e">
        <f>IF(Information_Page!#REF!=0,"-",Information_Page!#REF!)</f>
        <v>#REF!</v>
      </c>
      <c r="B70" s="97">
        <v>2</v>
      </c>
      <c r="C70" s="47" t="e">
        <f>IF(#REF!=0,"-",#REF!)</f>
        <v>#REF!</v>
      </c>
      <c r="D70" s="47"/>
      <c r="E70" s="47"/>
      <c r="F70" s="47"/>
      <c r="G70" s="98"/>
    </row>
    <row r="71" spans="1:7" s="2" customFormat="1" ht="30" hidden="1" customHeight="1" x14ac:dyDescent="0.2">
      <c r="A71" s="1408"/>
      <c r="B71" s="97">
        <v>3</v>
      </c>
      <c r="C71" s="47" t="e">
        <f>IF(#REF!=0,"-",#REF!)</f>
        <v>#REF!</v>
      </c>
      <c r="D71" s="47"/>
      <c r="E71" s="47"/>
      <c r="F71" s="47"/>
      <c r="G71" s="98"/>
    </row>
    <row r="72" spans="1:7" s="2" customFormat="1" ht="30" hidden="1" customHeight="1" x14ac:dyDescent="0.2">
      <c r="A72" s="1408"/>
      <c r="B72" s="97">
        <v>4</v>
      </c>
      <c r="C72" s="47" t="e">
        <f>IF(#REF!=0,"-",#REF!)</f>
        <v>#REF!</v>
      </c>
      <c r="D72" s="47"/>
      <c r="E72" s="47"/>
      <c r="F72" s="47"/>
      <c r="G72" s="98"/>
    </row>
    <row r="73" spans="1:7" s="2" customFormat="1" ht="30" hidden="1" customHeight="1" x14ac:dyDescent="0.2">
      <c r="A73" s="770" t="s">
        <v>24</v>
      </c>
      <c r="B73" s="99">
        <v>1</v>
      </c>
      <c r="C73" s="32" t="e">
        <f>IF(#REF!=0,"-",#REF!)</f>
        <v>#REF!</v>
      </c>
      <c r="D73" s="32"/>
      <c r="E73" s="32"/>
      <c r="F73" s="32"/>
      <c r="G73" s="33"/>
    </row>
    <row r="74" spans="1:7" s="2" customFormat="1" ht="30" hidden="1" customHeight="1" x14ac:dyDescent="0.2">
      <c r="A74" s="1409" t="e">
        <f>IF(Information_Page!#REF!=0,"-",Information_Page!#REF!)</f>
        <v>#REF!</v>
      </c>
      <c r="B74" s="99">
        <v>2</v>
      </c>
      <c r="C74" s="32" t="e">
        <f>IF(#REF!=0,"-",#REF!)</f>
        <v>#REF!</v>
      </c>
      <c r="D74" s="32"/>
      <c r="E74" s="32"/>
      <c r="F74" s="32"/>
      <c r="G74" s="33"/>
    </row>
    <row r="75" spans="1:7" s="2" customFormat="1" ht="30" hidden="1" customHeight="1" x14ac:dyDescent="0.2">
      <c r="A75" s="1409"/>
      <c r="B75" s="99">
        <v>3</v>
      </c>
      <c r="C75" s="32" t="e">
        <f>IF(#REF!=0,"-",#REF!)</f>
        <v>#REF!</v>
      </c>
      <c r="D75" s="32"/>
      <c r="E75" s="32"/>
      <c r="F75" s="32"/>
      <c r="G75" s="33"/>
    </row>
    <row r="76" spans="1:7" s="2" customFormat="1" ht="30" hidden="1" customHeight="1" x14ac:dyDescent="0.2">
      <c r="A76" s="1409"/>
      <c r="B76" s="99">
        <v>4</v>
      </c>
      <c r="C76" s="32" t="e">
        <f>IF(#REF!=0,"-",#REF!)</f>
        <v>#REF!</v>
      </c>
      <c r="D76" s="32"/>
      <c r="E76" s="32"/>
      <c r="F76" s="32"/>
      <c r="G76" s="33"/>
    </row>
    <row r="77" spans="1:7" s="2" customFormat="1" ht="30" hidden="1" customHeight="1" x14ac:dyDescent="0.2">
      <c r="A77" s="769" t="s">
        <v>25</v>
      </c>
      <c r="B77" s="97">
        <v>1</v>
      </c>
      <c r="C77" s="178"/>
      <c r="D77" s="47"/>
      <c r="E77" s="47"/>
      <c r="F77" s="47"/>
      <c r="G77" s="98"/>
    </row>
    <row r="78" spans="1:7" s="2" customFormat="1" ht="30" hidden="1" customHeight="1" x14ac:dyDescent="0.2">
      <c r="A78" s="1408" t="str">
        <f>IF(Information_Page!B26=0,"-",Information_Page!B26)</f>
        <v>-</v>
      </c>
      <c r="B78" s="97">
        <v>2</v>
      </c>
      <c r="C78" s="47"/>
      <c r="D78" s="47"/>
      <c r="E78" s="47"/>
      <c r="F78" s="47"/>
      <c r="G78" s="98"/>
    </row>
    <row r="79" spans="1:7" s="2" customFormat="1" ht="30" hidden="1" customHeight="1" x14ac:dyDescent="0.2">
      <c r="A79" s="1408"/>
      <c r="B79" s="97">
        <v>3</v>
      </c>
      <c r="C79" s="47"/>
      <c r="D79" s="47"/>
      <c r="E79" s="47"/>
      <c r="F79" s="47"/>
      <c r="G79" s="98"/>
    </row>
    <row r="80" spans="1:7" s="2" customFormat="1" ht="30" hidden="1" customHeight="1" x14ac:dyDescent="0.2">
      <c r="A80" s="1408"/>
      <c r="B80" s="97">
        <v>4</v>
      </c>
      <c r="C80" s="270"/>
      <c r="D80" s="270"/>
      <c r="E80" s="270"/>
      <c r="F80" s="270"/>
      <c r="G80" s="98"/>
    </row>
    <row r="81" spans="1:7" s="2" customFormat="1" ht="30" hidden="1" customHeight="1" x14ac:dyDescent="0.2">
      <c r="A81" s="1408"/>
      <c r="B81" s="773" t="s">
        <v>393</v>
      </c>
      <c r="C81" s="771"/>
      <c r="D81" s="771"/>
      <c r="E81" s="771"/>
      <c r="F81" s="771"/>
      <c r="G81" s="774"/>
    </row>
    <row r="82" spans="1:7" s="2" customFormat="1" ht="30" hidden="1" customHeight="1" x14ac:dyDescent="0.2">
      <c r="A82" s="770" t="s">
        <v>26</v>
      </c>
      <c r="B82" s="99">
        <v>1</v>
      </c>
      <c r="C82" s="32"/>
      <c r="D82" s="32"/>
      <c r="E82" s="32"/>
      <c r="F82" s="32"/>
      <c r="G82" s="33"/>
    </row>
    <row r="83" spans="1:7" s="2" customFormat="1" ht="30" hidden="1" customHeight="1" x14ac:dyDescent="0.2">
      <c r="A83" s="1409" t="str">
        <f>IF(Information_Page!B27=0,"-",Information_Page!B27)</f>
        <v>-</v>
      </c>
      <c r="B83" s="99">
        <v>2</v>
      </c>
      <c r="C83" s="32"/>
      <c r="D83" s="32"/>
      <c r="E83" s="32"/>
      <c r="F83" s="32"/>
      <c r="G83" s="33"/>
    </row>
    <row r="84" spans="1:7" s="2" customFormat="1" ht="30" hidden="1" customHeight="1" x14ac:dyDescent="0.2">
      <c r="A84" s="1409"/>
      <c r="B84" s="99">
        <v>3</v>
      </c>
      <c r="C84" s="32"/>
      <c r="D84" s="32"/>
      <c r="E84" s="32"/>
      <c r="F84" s="32"/>
      <c r="G84" s="33"/>
    </row>
    <row r="85" spans="1:7" s="2" customFormat="1" ht="30" hidden="1" customHeight="1" x14ac:dyDescent="0.2">
      <c r="A85" s="1409"/>
      <c r="B85" s="99">
        <v>4</v>
      </c>
      <c r="C85" s="32"/>
      <c r="D85" s="32"/>
      <c r="E85" s="32"/>
      <c r="F85" s="32"/>
      <c r="G85" s="33"/>
    </row>
    <row r="86" spans="1:7" s="2" customFormat="1" ht="30" hidden="1" customHeight="1" x14ac:dyDescent="0.2">
      <c r="A86" s="1409"/>
      <c r="B86" s="773" t="s">
        <v>393</v>
      </c>
      <c r="C86" s="771"/>
      <c r="D86" s="771"/>
      <c r="E86" s="771"/>
      <c r="F86" s="771"/>
      <c r="G86" s="774"/>
    </row>
    <row r="87" spans="1:7" s="2" customFormat="1" ht="30" hidden="1" customHeight="1" x14ac:dyDescent="0.2">
      <c r="A87" s="769" t="s">
        <v>27</v>
      </c>
      <c r="B87" s="97">
        <v>1</v>
      </c>
      <c r="C87" s="47"/>
      <c r="D87" s="47"/>
      <c r="E87" s="47"/>
      <c r="F87" s="47"/>
      <c r="G87" s="98"/>
    </row>
    <row r="88" spans="1:7" s="2" customFormat="1" ht="30" hidden="1" customHeight="1" x14ac:dyDescent="0.2">
      <c r="A88" s="1408" t="str">
        <f>IF(Information_Page!B28=0,"-",Information_Page!B28)</f>
        <v>-</v>
      </c>
      <c r="B88" s="97">
        <v>2</v>
      </c>
      <c r="C88" s="47"/>
      <c r="D88" s="47"/>
      <c r="E88" s="47"/>
      <c r="F88" s="47"/>
      <c r="G88" s="98"/>
    </row>
    <row r="89" spans="1:7" s="2" customFormat="1" ht="30" hidden="1" customHeight="1" x14ac:dyDescent="0.2">
      <c r="A89" s="1408"/>
      <c r="B89" s="97">
        <v>3</v>
      </c>
      <c r="C89" s="47"/>
      <c r="D89" s="47"/>
      <c r="E89" s="47"/>
      <c r="F89" s="47"/>
      <c r="G89" s="98"/>
    </row>
    <row r="90" spans="1:7" s="2" customFormat="1" ht="30" hidden="1" customHeight="1" x14ac:dyDescent="0.2">
      <c r="A90" s="1408"/>
      <c r="B90" s="97">
        <v>4</v>
      </c>
      <c r="C90" s="270"/>
      <c r="D90" s="270"/>
      <c r="E90" s="270"/>
      <c r="F90" s="270"/>
      <c r="G90" s="98"/>
    </row>
    <row r="91" spans="1:7" s="2" customFormat="1" ht="30" hidden="1" customHeight="1" x14ac:dyDescent="0.2">
      <c r="A91" s="1408"/>
      <c r="B91" s="773" t="s">
        <v>393</v>
      </c>
      <c r="C91" s="771"/>
      <c r="D91" s="771"/>
      <c r="E91" s="771"/>
      <c r="F91" s="771"/>
      <c r="G91" s="774"/>
    </row>
    <row r="92" spans="1:7" s="2" customFormat="1" ht="30" hidden="1" customHeight="1" x14ac:dyDescent="0.2">
      <c r="A92" s="770" t="s">
        <v>28</v>
      </c>
      <c r="B92" s="99">
        <v>1</v>
      </c>
      <c r="C92" s="32"/>
      <c r="D92" s="32"/>
      <c r="E92" s="32"/>
      <c r="F92" s="32"/>
      <c r="G92" s="33"/>
    </row>
    <row r="93" spans="1:7" s="2" customFormat="1" ht="30" hidden="1" customHeight="1" x14ac:dyDescent="0.2">
      <c r="A93" s="1409" t="str">
        <f>IF(Information_Page!B29=0,"-",Information_Page!B29)</f>
        <v>-</v>
      </c>
      <c r="B93" s="99">
        <v>2</v>
      </c>
      <c r="C93" s="32"/>
      <c r="D93" s="32"/>
      <c r="E93" s="32"/>
      <c r="F93" s="32"/>
      <c r="G93" s="33"/>
    </row>
    <row r="94" spans="1:7" s="2" customFormat="1" ht="30" hidden="1" customHeight="1" x14ac:dyDescent="0.2">
      <c r="A94" s="1409"/>
      <c r="B94" s="99">
        <v>3</v>
      </c>
      <c r="C94" s="32"/>
      <c r="D94" s="32"/>
      <c r="E94" s="32"/>
      <c r="F94" s="32"/>
      <c r="G94" s="33"/>
    </row>
    <row r="95" spans="1:7" s="2" customFormat="1" ht="30" hidden="1" customHeight="1" x14ac:dyDescent="0.2">
      <c r="A95" s="1409"/>
      <c r="B95" s="99">
        <v>4</v>
      </c>
      <c r="C95" s="32"/>
      <c r="D95" s="32"/>
      <c r="E95" s="32"/>
      <c r="F95" s="32"/>
      <c r="G95" s="33"/>
    </row>
    <row r="96" spans="1:7" s="2" customFormat="1" ht="30" hidden="1" customHeight="1" x14ac:dyDescent="0.2">
      <c r="A96" s="1409"/>
      <c r="B96" s="773" t="s">
        <v>393</v>
      </c>
      <c r="C96" s="771"/>
      <c r="D96" s="771"/>
      <c r="E96" s="771"/>
      <c r="F96" s="771"/>
      <c r="G96" s="774"/>
    </row>
    <row r="97" spans="1:7" s="2" customFormat="1" ht="30" hidden="1" customHeight="1" x14ac:dyDescent="0.2">
      <c r="A97" s="769" t="s">
        <v>29</v>
      </c>
      <c r="B97" s="97">
        <v>1</v>
      </c>
      <c r="C97" s="47"/>
      <c r="D97" s="47"/>
      <c r="E97" s="47"/>
      <c r="F97" s="47"/>
      <c r="G97" s="98"/>
    </row>
    <row r="98" spans="1:7" s="2" customFormat="1" ht="30" hidden="1" customHeight="1" x14ac:dyDescent="0.2">
      <c r="A98" s="1408" t="str">
        <f>IF(Information_Page!B30=0,"-",Information_Page!B30)</f>
        <v>-</v>
      </c>
      <c r="B98" s="97">
        <v>2</v>
      </c>
      <c r="C98" s="47"/>
      <c r="D98" s="47"/>
      <c r="E98" s="47"/>
      <c r="F98" s="47"/>
      <c r="G98" s="98"/>
    </row>
    <row r="99" spans="1:7" s="2" customFormat="1" ht="30" hidden="1" customHeight="1" x14ac:dyDescent="0.2">
      <c r="A99" s="1408"/>
      <c r="B99" s="97">
        <v>3</v>
      </c>
      <c r="C99" s="47"/>
      <c r="D99" s="47"/>
      <c r="E99" s="47"/>
      <c r="F99" s="47"/>
      <c r="G99" s="98"/>
    </row>
    <row r="100" spans="1:7" s="2" customFormat="1" ht="30" hidden="1" customHeight="1" x14ac:dyDescent="0.2">
      <c r="A100" s="1408"/>
      <c r="B100" s="97">
        <v>4</v>
      </c>
      <c r="C100" s="270"/>
      <c r="D100" s="270"/>
      <c r="E100" s="270"/>
      <c r="F100" s="270"/>
      <c r="G100" s="98"/>
    </row>
    <row r="101" spans="1:7" s="2" customFormat="1" ht="30" hidden="1" customHeight="1" x14ac:dyDescent="0.2">
      <c r="A101" s="1408"/>
      <c r="B101" s="773" t="s">
        <v>393</v>
      </c>
      <c r="C101" s="771"/>
      <c r="D101" s="771"/>
      <c r="E101" s="771"/>
      <c r="F101" s="771"/>
      <c r="G101" s="774"/>
    </row>
    <row r="102" spans="1:7" s="2" customFormat="1" ht="30" hidden="1" customHeight="1" x14ac:dyDescent="0.2">
      <c r="A102" s="770" t="s">
        <v>30</v>
      </c>
      <c r="B102" s="99">
        <v>1</v>
      </c>
      <c r="C102" s="32"/>
      <c r="D102" s="32"/>
      <c r="E102" s="32"/>
      <c r="F102" s="32"/>
      <c r="G102" s="33"/>
    </row>
    <row r="103" spans="1:7" s="2" customFormat="1" ht="30" hidden="1" customHeight="1" x14ac:dyDescent="0.2">
      <c r="A103" s="1409" t="str">
        <f>IF(Information_Page!B31=0,"-",Information_Page!B31)</f>
        <v>-</v>
      </c>
      <c r="B103" s="99">
        <v>2</v>
      </c>
      <c r="C103" s="32"/>
      <c r="D103" s="32"/>
      <c r="E103" s="32"/>
      <c r="F103" s="32"/>
      <c r="G103" s="33"/>
    </row>
    <row r="104" spans="1:7" s="2" customFormat="1" ht="30" hidden="1" customHeight="1" x14ac:dyDescent="0.2">
      <c r="A104" s="1409"/>
      <c r="B104" s="99">
        <v>3</v>
      </c>
      <c r="C104" s="32"/>
      <c r="D104" s="32"/>
      <c r="E104" s="32"/>
      <c r="F104" s="32"/>
      <c r="G104" s="33"/>
    </row>
    <row r="105" spans="1:7" s="2" customFormat="1" ht="30" hidden="1" customHeight="1" x14ac:dyDescent="0.2">
      <c r="A105" s="1409"/>
      <c r="B105" s="99">
        <v>4</v>
      </c>
      <c r="C105" s="32"/>
      <c r="D105" s="32"/>
      <c r="E105" s="32"/>
      <c r="F105" s="32"/>
      <c r="G105" s="33"/>
    </row>
    <row r="106" spans="1:7" s="2" customFormat="1" ht="30" hidden="1" customHeight="1" x14ac:dyDescent="0.2">
      <c r="A106" s="1409"/>
      <c r="B106" s="773" t="s">
        <v>393</v>
      </c>
      <c r="C106" s="771"/>
      <c r="D106" s="771"/>
      <c r="E106" s="771"/>
      <c r="F106" s="771"/>
      <c r="G106" s="774"/>
    </row>
    <row r="107" spans="1:7" s="2" customFormat="1" ht="30" hidden="1" customHeight="1" x14ac:dyDescent="0.2">
      <c r="A107" s="769" t="s">
        <v>31</v>
      </c>
      <c r="B107" s="97">
        <v>1</v>
      </c>
      <c r="C107" s="47"/>
      <c r="D107" s="47"/>
      <c r="E107" s="47"/>
      <c r="F107" s="47"/>
      <c r="G107" s="98"/>
    </row>
    <row r="108" spans="1:7" s="2" customFormat="1" ht="30" hidden="1" customHeight="1" x14ac:dyDescent="0.2">
      <c r="A108" s="1408" t="str">
        <f>IF(Information_Page!B32=0,"-",Information_Page!B32)</f>
        <v>-</v>
      </c>
      <c r="B108" s="97">
        <v>2</v>
      </c>
      <c r="C108" s="47"/>
      <c r="D108" s="47"/>
      <c r="E108" s="47"/>
      <c r="F108" s="47"/>
      <c r="G108" s="98"/>
    </row>
    <row r="109" spans="1:7" s="2" customFormat="1" ht="30" hidden="1" customHeight="1" x14ac:dyDescent="0.2">
      <c r="A109" s="1408"/>
      <c r="B109" s="97">
        <v>3</v>
      </c>
      <c r="C109" s="47"/>
      <c r="D109" s="47"/>
      <c r="E109" s="47"/>
      <c r="F109" s="47"/>
      <c r="G109" s="98"/>
    </row>
    <row r="110" spans="1:7" s="2" customFormat="1" ht="30" hidden="1" customHeight="1" x14ac:dyDescent="0.2">
      <c r="A110" s="1408"/>
      <c r="B110" s="97">
        <v>4</v>
      </c>
      <c r="C110" s="270"/>
      <c r="D110" s="270"/>
      <c r="E110" s="270"/>
      <c r="F110" s="270"/>
      <c r="G110" s="98"/>
    </row>
    <row r="111" spans="1:7" s="2" customFormat="1" ht="30" hidden="1" customHeight="1" x14ac:dyDescent="0.2">
      <c r="A111" s="1408"/>
      <c r="B111" s="773" t="s">
        <v>393</v>
      </c>
      <c r="C111" s="771"/>
      <c r="D111" s="771"/>
      <c r="E111" s="771"/>
      <c r="F111" s="771"/>
      <c r="G111" s="774"/>
    </row>
    <row r="112" spans="1:7" s="2" customFormat="1" ht="30" hidden="1" customHeight="1" x14ac:dyDescent="0.2">
      <c r="A112" s="770" t="s">
        <v>32</v>
      </c>
      <c r="B112" s="99">
        <v>1</v>
      </c>
      <c r="C112" s="32"/>
      <c r="D112" s="32"/>
      <c r="E112" s="32"/>
      <c r="F112" s="32"/>
      <c r="G112" s="33"/>
    </row>
    <row r="113" spans="1:7" s="2" customFormat="1" ht="30" hidden="1" customHeight="1" x14ac:dyDescent="0.2">
      <c r="A113" s="1409" t="str">
        <f>IF(Information_Page!B33=0,"-",Information_Page!B33)</f>
        <v>-</v>
      </c>
      <c r="B113" s="99">
        <v>2</v>
      </c>
      <c r="C113" s="32"/>
      <c r="D113" s="32"/>
      <c r="E113" s="32"/>
      <c r="F113" s="32"/>
      <c r="G113" s="33"/>
    </row>
    <row r="114" spans="1:7" s="2" customFormat="1" ht="30" hidden="1" customHeight="1" x14ac:dyDescent="0.2">
      <c r="A114" s="1409"/>
      <c r="B114" s="99">
        <v>3</v>
      </c>
      <c r="C114" s="32"/>
      <c r="D114" s="32"/>
      <c r="E114" s="32"/>
      <c r="F114" s="32"/>
      <c r="G114" s="33"/>
    </row>
    <row r="115" spans="1:7" s="2" customFormat="1" ht="30" hidden="1" customHeight="1" x14ac:dyDescent="0.2">
      <c r="A115" s="1409"/>
      <c r="B115" s="99">
        <v>4</v>
      </c>
      <c r="C115" s="32"/>
      <c r="D115" s="32"/>
      <c r="E115" s="32"/>
      <c r="F115" s="32"/>
      <c r="G115" s="33"/>
    </row>
    <row r="116" spans="1:7" s="2" customFormat="1" ht="30" hidden="1" customHeight="1" x14ac:dyDescent="0.2">
      <c r="A116" s="1409"/>
      <c r="B116" s="773" t="s">
        <v>393</v>
      </c>
      <c r="C116" s="771"/>
      <c r="D116" s="771"/>
      <c r="E116" s="771"/>
      <c r="F116" s="771"/>
      <c r="G116" s="774"/>
    </row>
    <row r="117" spans="1:7" s="2" customFormat="1" ht="30" hidden="1" customHeight="1" x14ac:dyDescent="0.2">
      <c r="A117" s="769" t="s">
        <v>33</v>
      </c>
      <c r="B117" s="97">
        <v>1</v>
      </c>
      <c r="C117" s="47"/>
      <c r="D117" s="47"/>
      <c r="E117" s="47"/>
      <c r="F117" s="47"/>
      <c r="G117" s="98"/>
    </row>
    <row r="118" spans="1:7" s="2" customFormat="1" ht="30" hidden="1" customHeight="1" x14ac:dyDescent="0.2">
      <c r="A118" s="1408" t="str">
        <f>IF(Information_Page!B34=0,"-",Information_Page!B34)</f>
        <v>-</v>
      </c>
      <c r="B118" s="97">
        <v>2</v>
      </c>
      <c r="C118" s="47"/>
      <c r="D118" s="47"/>
      <c r="E118" s="47"/>
      <c r="F118" s="47"/>
      <c r="G118" s="98"/>
    </row>
    <row r="119" spans="1:7" s="2" customFormat="1" ht="30" hidden="1" customHeight="1" x14ac:dyDescent="0.2">
      <c r="A119" s="1408"/>
      <c r="B119" s="97">
        <v>3</v>
      </c>
      <c r="C119" s="47"/>
      <c r="D119" s="47"/>
      <c r="E119" s="47"/>
      <c r="F119" s="47"/>
      <c r="G119" s="98"/>
    </row>
    <row r="120" spans="1:7" s="2" customFormat="1" ht="30" hidden="1" customHeight="1" x14ac:dyDescent="0.2">
      <c r="A120" s="1408"/>
      <c r="B120" s="97">
        <v>4</v>
      </c>
      <c r="C120" s="270"/>
      <c r="D120" s="270"/>
      <c r="E120" s="270"/>
      <c r="F120" s="270"/>
      <c r="G120" s="98"/>
    </row>
    <row r="121" spans="1:7" s="2" customFormat="1" ht="30" hidden="1" customHeight="1" x14ac:dyDescent="0.2">
      <c r="A121" s="1408"/>
      <c r="B121" s="773" t="s">
        <v>393</v>
      </c>
      <c r="C121" s="771"/>
      <c r="D121" s="771"/>
      <c r="E121" s="771"/>
      <c r="F121" s="771"/>
      <c r="G121" s="774"/>
    </row>
    <row r="122" spans="1:7" s="2" customFormat="1" ht="30" hidden="1" customHeight="1" x14ac:dyDescent="0.2">
      <c r="A122" s="770" t="s">
        <v>34</v>
      </c>
      <c r="B122" s="99">
        <v>1</v>
      </c>
      <c r="C122" s="32"/>
      <c r="D122" s="32"/>
      <c r="E122" s="32"/>
      <c r="F122" s="32"/>
      <c r="G122" s="33"/>
    </row>
    <row r="123" spans="1:7" s="2" customFormat="1" ht="30" hidden="1" customHeight="1" x14ac:dyDescent="0.2">
      <c r="A123" s="1409" t="str">
        <f>IF(Information_Page!B35=0,"-",Information_Page!B35)</f>
        <v>-</v>
      </c>
      <c r="B123" s="99">
        <v>2</v>
      </c>
      <c r="C123" s="32"/>
      <c r="D123" s="32"/>
      <c r="E123" s="32"/>
      <c r="F123" s="32"/>
      <c r="G123" s="33"/>
    </row>
    <row r="124" spans="1:7" s="2" customFormat="1" ht="30" hidden="1" customHeight="1" x14ac:dyDescent="0.2">
      <c r="A124" s="1409"/>
      <c r="B124" s="99">
        <v>3</v>
      </c>
      <c r="C124" s="32"/>
      <c r="D124" s="32"/>
      <c r="E124" s="32"/>
      <c r="F124" s="32"/>
      <c r="G124" s="33"/>
    </row>
    <row r="125" spans="1:7" s="2" customFormat="1" ht="30" hidden="1" customHeight="1" x14ac:dyDescent="0.2">
      <c r="A125" s="1409"/>
      <c r="B125" s="99">
        <v>4</v>
      </c>
      <c r="C125" s="32"/>
      <c r="D125" s="32"/>
      <c r="E125" s="32"/>
      <c r="F125" s="32"/>
      <c r="G125" s="33"/>
    </row>
    <row r="126" spans="1:7" s="2" customFormat="1" ht="30" hidden="1" customHeight="1" x14ac:dyDescent="0.2">
      <c r="A126" s="1409"/>
      <c r="B126" s="773" t="s">
        <v>393</v>
      </c>
      <c r="C126" s="771"/>
      <c r="D126" s="771"/>
      <c r="E126" s="771"/>
      <c r="F126" s="771"/>
      <c r="G126" s="774"/>
    </row>
    <row r="127" spans="1:7" s="2" customFormat="1" ht="30" hidden="1" customHeight="1" x14ac:dyDescent="0.2">
      <c r="A127" s="769" t="s">
        <v>35</v>
      </c>
      <c r="B127" s="97">
        <v>1</v>
      </c>
      <c r="C127" s="47"/>
      <c r="D127" s="47"/>
      <c r="E127" s="47"/>
      <c r="F127" s="47"/>
      <c r="G127" s="98"/>
    </row>
    <row r="128" spans="1:7" s="2" customFormat="1" ht="30" hidden="1" customHeight="1" x14ac:dyDescent="0.2">
      <c r="A128" s="1408" t="str">
        <f>IF(Information_Page!B36=0,"-",Information_Page!B36)</f>
        <v>-</v>
      </c>
      <c r="B128" s="97">
        <v>2</v>
      </c>
      <c r="C128" s="47"/>
      <c r="D128" s="47"/>
      <c r="E128" s="47"/>
      <c r="F128" s="47"/>
      <c r="G128" s="98"/>
    </row>
    <row r="129" spans="1:7" s="2" customFormat="1" ht="30" hidden="1" customHeight="1" x14ac:dyDescent="0.2">
      <c r="A129" s="1408"/>
      <c r="B129" s="97">
        <v>3</v>
      </c>
      <c r="C129" s="47"/>
      <c r="D129" s="47"/>
      <c r="E129" s="47"/>
      <c r="F129" s="47"/>
      <c r="G129" s="98"/>
    </row>
    <row r="130" spans="1:7" s="2" customFormat="1" ht="30" hidden="1" customHeight="1" x14ac:dyDescent="0.2">
      <c r="A130" s="1408"/>
      <c r="B130" s="97">
        <v>4</v>
      </c>
      <c r="C130" s="270"/>
      <c r="D130" s="270"/>
      <c r="E130" s="270"/>
      <c r="F130" s="270"/>
      <c r="G130" s="98"/>
    </row>
    <row r="131" spans="1:7" s="2" customFormat="1" ht="30" hidden="1" customHeight="1" x14ac:dyDescent="0.2">
      <c r="A131" s="1408"/>
      <c r="B131" s="773" t="s">
        <v>393</v>
      </c>
      <c r="C131" s="771"/>
      <c r="D131" s="771"/>
      <c r="E131" s="771"/>
      <c r="F131" s="771"/>
      <c r="G131" s="774"/>
    </row>
    <row r="132" spans="1:7" s="2" customFormat="1" ht="30" hidden="1" customHeight="1" x14ac:dyDescent="0.2">
      <c r="A132" s="770" t="s">
        <v>36</v>
      </c>
      <c r="B132" s="99">
        <v>1</v>
      </c>
      <c r="C132" s="32"/>
      <c r="D132" s="32"/>
      <c r="E132" s="32"/>
      <c r="F132" s="32"/>
      <c r="G132" s="33"/>
    </row>
    <row r="133" spans="1:7" s="2" customFormat="1" ht="30" hidden="1" customHeight="1" x14ac:dyDescent="0.2">
      <c r="A133" s="1409" t="str">
        <f>IF(Information_Page!B37=0,"-",Information_Page!B37)</f>
        <v>-</v>
      </c>
      <c r="B133" s="99">
        <v>2</v>
      </c>
      <c r="C133" s="32"/>
      <c r="D133" s="32"/>
      <c r="E133" s="32"/>
      <c r="F133" s="32"/>
      <c r="G133" s="33"/>
    </row>
    <row r="134" spans="1:7" s="2" customFormat="1" ht="30" hidden="1" customHeight="1" x14ac:dyDescent="0.2">
      <c r="A134" s="1409"/>
      <c r="B134" s="99">
        <v>3</v>
      </c>
      <c r="C134" s="32"/>
      <c r="D134" s="32"/>
      <c r="E134" s="32"/>
      <c r="F134" s="32"/>
      <c r="G134" s="33"/>
    </row>
    <row r="135" spans="1:7" s="2" customFormat="1" ht="30" hidden="1" customHeight="1" x14ac:dyDescent="0.2">
      <c r="A135" s="1409"/>
      <c r="B135" s="99">
        <v>4</v>
      </c>
      <c r="C135" s="32"/>
      <c r="D135" s="32"/>
      <c r="E135" s="32"/>
      <c r="F135" s="32"/>
      <c r="G135" s="33"/>
    </row>
    <row r="136" spans="1:7" s="2" customFormat="1" ht="30" hidden="1" customHeight="1" x14ac:dyDescent="0.2">
      <c r="A136" s="1409"/>
      <c r="B136" s="773" t="s">
        <v>393</v>
      </c>
      <c r="C136" s="771"/>
      <c r="D136" s="771"/>
      <c r="E136" s="771"/>
      <c r="F136" s="771"/>
      <c r="G136" s="774"/>
    </row>
    <row r="137" spans="1:7" s="2" customFormat="1" ht="30" hidden="1" customHeight="1" x14ac:dyDescent="0.2">
      <c r="A137" s="769" t="s">
        <v>37</v>
      </c>
      <c r="B137" s="97">
        <v>1</v>
      </c>
      <c r="C137" s="47"/>
      <c r="D137" s="47"/>
      <c r="E137" s="47"/>
      <c r="F137" s="47"/>
      <c r="G137" s="98"/>
    </row>
    <row r="138" spans="1:7" s="2" customFormat="1" ht="30" hidden="1" customHeight="1" x14ac:dyDescent="0.2">
      <c r="A138" s="1408" t="str">
        <f>IF(Information_Page!B38=0,"-",Information_Page!B38)</f>
        <v>-</v>
      </c>
      <c r="B138" s="97">
        <v>2</v>
      </c>
      <c r="C138" s="47"/>
      <c r="D138" s="47"/>
      <c r="E138" s="47"/>
      <c r="F138" s="47"/>
      <c r="G138" s="98"/>
    </row>
    <row r="139" spans="1:7" s="2" customFormat="1" ht="30" hidden="1" customHeight="1" x14ac:dyDescent="0.2">
      <c r="A139" s="1408"/>
      <c r="B139" s="97">
        <v>3</v>
      </c>
      <c r="C139" s="47"/>
      <c r="D139" s="47"/>
      <c r="E139" s="47"/>
      <c r="F139" s="47"/>
      <c r="G139" s="98"/>
    </row>
    <row r="140" spans="1:7" s="2" customFormat="1" ht="30" hidden="1" customHeight="1" x14ac:dyDescent="0.2">
      <c r="A140" s="1408"/>
      <c r="B140" s="97">
        <v>4</v>
      </c>
      <c r="C140" s="270"/>
      <c r="D140" s="270"/>
      <c r="E140" s="270"/>
      <c r="F140" s="270"/>
      <c r="G140" s="98"/>
    </row>
    <row r="141" spans="1:7" s="2" customFormat="1" ht="30" hidden="1" customHeight="1" x14ac:dyDescent="0.2">
      <c r="A141" s="1408"/>
      <c r="B141" s="773" t="s">
        <v>393</v>
      </c>
      <c r="C141" s="771"/>
      <c r="D141" s="771"/>
      <c r="E141" s="771"/>
      <c r="F141" s="771"/>
      <c r="G141" s="774"/>
    </row>
    <row r="142" spans="1:7" s="2" customFormat="1" ht="30" hidden="1" customHeight="1" x14ac:dyDescent="0.2">
      <c r="A142" s="770" t="s">
        <v>38</v>
      </c>
      <c r="B142" s="99">
        <v>1</v>
      </c>
      <c r="C142" s="32"/>
      <c r="D142" s="32"/>
      <c r="E142" s="32"/>
      <c r="F142" s="32"/>
      <c r="G142" s="33"/>
    </row>
    <row r="143" spans="1:7" s="2" customFormat="1" ht="30" hidden="1" customHeight="1" x14ac:dyDescent="0.2">
      <c r="A143" s="1409" t="str">
        <f>IF(Information_Page!B39=0,"-",Information_Page!B39)</f>
        <v>-</v>
      </c>
      <c r="B143" s="99">
        <v>2</v>
      </c>
      <c r="C143" s="32"/>
      <c r="D143" s="32"/>
      <c r="E143" s="32"/>
      <c r="F143" s="32"/>
      <c r="G143" s="33"/>
    </row>
    <row r="144" spans="1:7" s="2" customFormat="1" ht="30" hidden="1" customHeight="1" x14ac:dyDescent="0.2">
      <c r="A144" s="1409"/>
      <c r="B144" s="99">
        <v>3</v>
      </c>
      <c r="C144" s="32"/>
      <c r="D144" s="32"/>
      <c r="E144" s="32"/>
      <c r="F144" s="32"/>
      <c r="G144" s="33"/>
    </row>
    <row r="145" spans="1:7" s="2" customFormat="1" ht="30" hidden="1" customHeight="1" x14ac:dyDescent="0.2">
      <c r="A145" s="1409"/>
      <c r="B145" s="99">
        <v>4</v>
      </c>
      <c r="C145" s="32"/>
      <c r="D145" s="32"/>
      <c r="E145" s="32"/>
      <c r="F145" s="32"/>
      <c r="G145" s="33"/>
    </row>
    <row r="146" spans="1:7" s="2" customFormat="1" ht="30" hidden="1" customHeight="1" x14ac:dyDescent="0.2">
      <c r="A146" s="1409"/>
      <c r="B146" s="773" t="s">
        <v>393</v>
      </c>
      <c r="C146" s="771"/>
      <c r="D146" s="771"/>
      <c r="E146" s="771"/>
      <c r="F146" s="771"/>
      <c r="G146" s="774"/>
    </row>
    <row r="147" spans="1:7" s="2" customFormat="1" ht="30" hidden="1" customHeight="1" x14ac:dyDescent="0.2">
      <c r="A147" s="769" t="s">
        <v>39</v>
      </c>
      <c r="B147" s="97">
        <v>1</v>
      </c>
      <c r="C147" s="47"/>
      <c r="D147" s="47"/>
      <c r="E147" s="47"/>
      <c r="F147" s="47"/>
      <c r="G147" s="98"/>
    </row>
    <row r="148" spans="1:7" s="2" customFormat="1" ht="30" hidden="1" customHeight="1" x14ac:dyDescent="0.2">
      <c r="A148" s="1408" t="str">
        <f>IF(Information_Page!B40=0,"-",Information_Page!B40)</f>
        <v>-</v>
      </c>
      <c r="B148" s="97">
        <v>2</v>
      </c>
      <c r="C148" s="47"/>
      <c r="D148" s="47"/>
      <c r="E148" s="47"/>
      <c r="F148" s="47"/>
      <c r="G148" s="98"/>
    </row>
    <row r="149" spans="1:7" s="2" customFormat="1" ht="30" hidden="1" customHeight="1" x14ac:dyDescent="0.2">
      <c r="A149" s="1408"/>
      <c r="B149" s="97">
        <v>3</v>
      </c>
      <c r="C149" s="47"/>
      <c r="D149" s="47"/>
      <c r="E149" s="47"/>
      <c r="F149" s="47"/>
      <c r="G149" s="98"/>
    </row>
    <row r="150" spans="1:7" s="2" customFormat="1" ht="30" hidden="1" customHeight="1" x14ac:dyDescent="0.2">
      <c r="A150" s="1408"/>
      <c r="B150" s="97">
        <v>4</v>
      </c>
      <c r="C150" s="270"/>
      <c r="D150" s="270"/>
      <c r="E150" s="270"/>
      <c r="F150" s="270"/>
      <c r="G150" s="98"/>
    </row>
    <row r="151" spans="1:7" s="2" customFormat="1" ht="30" hidden="1" customHeight="1" x14ac:dyDescent="0.2">
      <c r="A151" s="1408"/>
      <c r="B151" s="773" t="s">
        <v>393</v>
      </c>
      <c r="C151" s="771"/>
      <c r="D151" s="771"/>
      <c r="E151" s="771"/>
      <c r="F151" s="771"/>
      <c r="G151" s="774"/>
    </row>
    <row r="152" spans="1:7" s="2" customFormat="1" ht="30" hidden="1" customHeight="1" x14ac:dyDescent="0.2">
      <c r="A152" s="770" t="s">
        <v>40</v>
      </c>
      <c r="B152" s="99">
        <v>1</v>
      </c>
      <c r="C152" s="32"/>
      <c r="D152" s="32"/>
      <c r="E152" s="32"/>
      <c r="F152" s="32"/>
      <c r="G152" s="33"/>
    </row>
    <row r="153" spans="1:7" s="2" customFormat="1" ht="30" hidden="1" customHeight="1" x14ac:dyDescent="0.2">
      <c r="A153" s="1409" t="str">
        <f>IF(Information_Page!B41=0,"-",Information_Page!B41)</f>
        <v>-</v>
      </c>
      <c r="B153" s="99">
        <v>2</v>
      </c>
      <c r="C153" s="32"/>
      <c r="D153" s="32"/>
      <c r="E153" s="32"/>
      <c r="F153" s="32"/>
      <c r="G153" s="33"/>
    </row>
    <row r="154" spans="1:7" s="2" customFormat="1" ht="30" hidden="1" customHeight="1" x14ac:dyDescent="0.2">
      <c r="A154" s="1409"/>
      <c r="B154" s="99">
        <v>3</v>
      </c>
      <c r="C154" s="32"/>
      <c r="D154" s="32"/>
      <c r="E154" s="32"/>
      <c r="F154" s="32"/>
      <c r="G154" s="33"/>
    </row>
    <row r="155" spans="1:7" s="2" customFormat="1" ht="30" hidden="1" customHeight="1" x14ac:dyDescent="0.2">
      <c r="A155" s="1409"/>
      <c r="B155" s="99">
        <v>4</v>
      </c>
      <c r="C155" s="32"/>
      <c r="D155" s="32"/>
      <c r="E155" s="32"/>
      <c r="F155" s="32"/>
      <c r="G155" s="33"/>
    </row>
    <row r="156" spans="1:7" s="2" customFormat="1" ht="30" hidden="1" customHeight="1" x14ac:dyDescent="0.2">
      <c r="A156" s="1409"/>
      <c r="B156" s="773" t="s">
        <v>393</v>
      </c>
      <c r="C156" s="771"/>
      <c r="D156" s="771"/>
      <c r="E156" s="771"/>
      <c r="F156" s="771"/>
      <c r="G156" s="774"/>
    </row>
    <row r="157" spans="1:7" s="2" customFormat="1" ht="30" hidden="1" customHeight="1" x14ac:dyDescent="0.2">
      <c r="A157" s="769" t="s">
        <v>41</v>
      </c>
      <c r="B157" s="97">
        <v>1</v>
      </c>
      <c r="C157" s="47"/>
      <c r="D157" s="47"/>
      <c r="E157" s="47"/>
      <c r="F157" s="47"/>
      <c r="G157" s="98"/>
    </row>
    <row r="158" spans="1:7" s="2" customFormat="1" ht="30" hidden="1" customHeight="1" x14ac:dyDescent="0.2">
      <c r="A158" s="1408" t="str">
        <f>IF(Information_Page!B42=0,"-",Information_Page!B42)</f>
        <v>-</v>
      </c>
      <c r="B158" s="97">
        <v>2</v>
      </c>
      <c r="C158" s="47"/>
      <c r="D158" s="47"/>
      <c r="E158" s="47"/>
      <c r="F158" s="47"/>
      <c r="G158" s="98"/>
    </row>
    <row r="159" spans="1:7" s="2" customFormat="1" ht="30" hidden="1" customHeight="1" x14ac:dyDescent="0.2">
      <c r="A159" s="1408"/>
      <c r="B159" s="97">
        <v>3</v>
      </c>
      <c r="C159" s="47"/>
      <c r="D159" s="47"/>
      <c r="E159" s="47"/>
      <c r="F159" s="47"/>
      <c r="G159" s="98"/>
    </row>
    <row r="160" spans="1:7" s="2" customFormat="1" ht="30" hidden="1" customHeight="1" x14ac:dyDescent="0.2">
      <c r="A160" s="1408"/>
      <c r="B160" s="97">
        <v>4</v>
      </c>
      <c r="C160" s="270"/>
      <c r="D160" s="270"/>
      <c r="E160" s="270"/>
      <c r="F160" s="270"/>
      <c r="G160" s="98"/>
    </row>
    <row r="161" spans="1:7" s="2" customFormat="1" ht="30" hidden="1" customHeight="1" x14ac:dyDescent="0.2">
      <c r="A161" s="1408"/>
      <c r="B161" s="773" t="s">
        <v>393</v>
      </c>
      <c r="C161" s="771"/>
      <c r="D161" s="771"/>
      <c r="E161" s="771"/>
      <c r="F161" s="771"/>
      <c r="G161" s="774"/>
    </row>
    <row r="162" spans="1:7" s="2" customFormat="1" ht="30" hidden="1" customHeight="1" x14ac:dyDescent="0.2">
      <c r="A162" s="770" t="s">
        <v>42</v>
      </c>
      <c r="B162" s="99">
        <v>1</v>
      </c>
      <c r="C162" s="32"/>
      <c r="D162" s="32"/>
      <c r="E162" s="32"/>
      <c r="F162" s="32"/>
      <c r="G162" s="33"/>
    </row>
    <row r="163" spans="1:7" s="2" customFormat="1" ht="30" hidden="1" customHeight="1" x14ac:dyDescent="0.2">
      <c r="A163" s="1409" t="str">
        <f>IF(Information_Page!B43=0,"-",Information_Page!B43)</f>
        <v>-</v>
      </c>
      <c r="B163" s="99">
        <v>2</v>
      </c>
      <c r="C163" s="32"/>
      <c r="D163" s="32"/>
      <c r="E163" s="32"/>
      <c r="F163" s="32"/>
      <c r="G163" s="33"/>
    </row>
    <row r="164" spans="1:7" s="2" customFormat="1" ht="30" hidden="1" customHeight="1" x14ac:dyDescent="0.2">
      <c r="A164" s="1409"/>
      <c r="B164" s="99">
        <v>3</v>
      </c>
      <c r="C164" s="32"/>
      <c r="D164" s="32"/>
      <c r="E164" s="32"/>
      <c r="F164" s="32"/>
      <c r="G164" s="33"/>
    </row>
    <row r="165" spans="1:7" s="2" customFormat="1" ht="30" hidden="1" customHeight="1" x14ac:dyDescent="0.2">
      <c r="A165" s="1409"/>
      <c r="B165" s="99">
        <v>4</v>
      </c>
      <c r="C165" s="32"/>
      <c r="D165" s="32"/>
      <c r="E165" s="32"/>
      <c r="F165" s="32"/>
      <c r="G165" s="33"/>
    </row>
    <row r="166" spans="1:7" s="2" customFormat="1" ht="30" hidden="1" customHeight="1" x14ac:dyDescent="0.2">
      <c r="A166" s="1409"/>
      <c r="B166" s="773" t="s">
        <v>393</v>
      </c>
      <c r="C166" s="771"/>
      <c r="D166" s="771"/>
      <c r="E166" s="771"/>
      <c r="F166" s="771"/>
      <c r="G166" s="774"/>
    </row>
    <row r="167" spans="1:7" s="2" customFormat="1" ht="30" hidden="1" customHeight="1" x14ac:dyDescent="0.2">
      <c r="A167" s="769" t="s">
        <v>43</v>
      </c>
      <c r="B167" s="97">
        <v>1</v>
      </c>
      <c r="C167" s="47"/>
      <c r="D167" s="47"/>
      <c r="E167" s="47"/>
      <c r="F167" s="47"/>
      <c r="G167" s="98"/>
    </row>
    <row r="168" spans="1:7" s="2" customFormat="1" ht="30" hidden="1" customHeight="1" x14ac:dyDescent="0.2">
      <c r="A168" s="1408" t="str">
        <f>IF(Information_Page!B44=0,"-",Information_Page!B44)</f>
        <v>-</v>
      </c>
      <c r="B168" s="97">
        <v>2</v>
      </c>
      <c r="C168" s="47"/>
      <c r="D168" s="47"/>
      <c r="E168" s="47"/>
      <c r="F168" s="47"/>
      <c r="G168" s="98"/>
    </row>
    <row r="169" spans="1:7" s="2" customFormat="1" ht="30" hidden="1" customHeight="1" x14ac:dyDescent="0.2">
      <c r="A169" s="1408"/>
      <c r="B169" s="97">
        <v>3</v>
      </c>
      <c r="C169" s="47"/>
      <c r="D169" s="47"/>
      <c r="E169" s="47"/>
      <c r="F169" s="47"/>
      <c r="G169" s="98"/>
    </row>
    <row r="170" spans="1:7" s="2" customFormat="1" ht="30" hidden="1" customHeight="1" x14ac:dyDescent="0.2">
      <c r="A170" s="1408"/>
      <c r="B170" s="97">
        <v>4</v>
      </c>
      <c r="C170" s="270"/>
      <c r="D170" s="270"/>
      <c r="E170" s="270"/>
      <c r="F170" s="270"/>
      <c r="G170" s="98"/>
    </row>
    <row r="171" spans="1:7" s="2" customFormat="1" ht="30" hidden="1" customHeight="1" x14ac:dyDescent="0.2">
      <c r="A171" s="1408"/>
      <c r="B171" s="773" t="s">
        <v>393</v>
      </c>
      <c r="C171" s="771"/>
      <c r="D171" s="771"/>
      <c r="E171" s="771"/>
      <c r="F171" s="771"/>
      <c r="G171" s="774"/>
    </row>
    <row r="172" spans="1:7" s="2" customFormat="1" ht="30" hidden="1" customHeight="1" x14ac:dyDescent="0.2">
      <c r="A172" s="770" t="s">
        <v>44</v>
      </c>
      <c r="B172" s="99">
        <v>1</v>
      </c>
      <c r="C172" s="32"/>
      <c r="D172" s="32"/>
      <c r="E172" s="32"/>
      <c r="F172" s="32"/>
      <c r="G172" s="33"/>
    </row>
    <row r="173" spans="1:7" s="2" customFormat="1" ht="30" hidden="1" customHeight="1" x14ac:dyDescent="0.2">
      <c r="A173" s="1409" t="str">
        <f>IF(Information_Page!B45=0,"-",Information_Page!B45)</f>
        <v>-</v>
      </c>
      <c r="B173" s="99">
        <v>2</v>
      </c>
      <c r="C173" s="32"/>
      <c r="D173" s="32"/>
      <c r="E173" s="32"/>
      <c r="F173" s="32"/>
      <c r="G173" s="33"/>
    </row>
    <row r="174" spans="1:7" s="2" customFormat="1" ht="30" hidden="1" customHeight="1" x14ac:dyDescent="0.2">
      <c r="A174" s="1409"/>
      <c r="B174" s="99">
        <v>3</v>
      </c>
      <c r="C174" s="32"/>
      <c r="D174" s="32"/>
      <c r="E174" s="32"/>
      <c r="F174" s="32"/>
      <c r="G174" s="33"/>
    </row>
    <row r="175" spans="1:7" s="2" customFormat="1" ht="30" hidden="1" customHeight="1" x14ac:dyDescent="0.2">
      <c r="A175" s="1409"/>
      <c r="B175" s="99">
        <v>4</v>
      </c>
      <c r="C175" s="32"/>
      <c r="D175" s="32"/>
      <c r="E175" s="32"/>
      <c r="F175" s="32"/>
      <c r="G175" s="33"/>
    </row>
    <row r="176" spans="1:7" s="2" customFormat="1" ht="30" hidden="1" customHeight="1" x14ac:dyDescent="0.2">
      <c r="A176" s="1409"/>
      <c r="B176" s="773" t="s">
        <v>393</v>
      </c>
      <c r="C176" s="771"/>
      <c r="D176" s="771"/>
      <c r="E176" s="771"/>
      <c r="F176" s="771"/>
      <c r="G176" s="774"/>
    </row>
    <row r="177" spans="1:7" s="2" customFormat="1" ht="30" hidden="1" customHeight="1" x14ac:dyDescent="0.2">
      <c r="A177" s="769" t="s">
        <v>45</v>
      </c>
      <c r="B177" s="97">
        <v>1</v>
      </c>
      <c r="C177" s="47"/>
      <c r="D177" s="47"/>
      <c r="E177" s="47"/>
      <c r="F177" s="47"/>
      <c r="G177" s="98"/>
    </row>
    <row r="178" spans="1:7" s="2" customFormat="1" ht="30" hidden="1" customHeight="1" x14ac:dyDescent="0.2">
      <c r="A178" s="1408" t="str">
        <f>IF(Information_Page!B46=0,"-",Information_Page!B46)</f>
        <v>-</v>
      </c>
      <c r="B178" s="97">
        <v>2</v>
      </c>
      <c r="C178" s="47"/>
      <c r="D178" s="47"/>
      <c r="E178" s="47"/>
      <c r="F178" s="47"/>
      <c r="G178" s="98"/>
    </row>
    <row r="179" spans="1:7" s="2" customFormat="1" ht="30" hidden="1" customHeight="1" x14ac:dyDescent="0.2">
      <c r="A179" s="1408"/>
      <c r="B179" s="97">
        <v>3</v>
      </c>
      <c r="C179" s="47"/>
      <c r="D179" s="47"/>
      <c r="E179" s="47"/>
      <c r="F179" s="47"/>
      <c r="G179" s="98"/>
    </row>
    <row r="180" spans="1:7" s="2" customFormat="1" ht="30" hidden="1" customHeight="1" x14ac:dyDescent="0.2">
      <c r="A180" s="1408"/>
      <c r="B180" s="97">
        <v>4</v>
      </c>
      <c r="C180" s="270"/>
      <c r="D180" s="270"/>
      <c r="E180" s="270"/>
      <c r="F180" s="270"/>
      <c r="G180" s="98"/>
    </row>
    <row r="181" spans="1:7" s="2" customFormat="1" ht="30" hidden="1" customHeight="1" x14ac:dyDescent="0.2">
      <c r="A181" s="1408"/>
      <c r="B181" s="773" t="s">
        <v>393</v>
      </c>
      <c r="C181" s="771"/>
      <c r="D181" s="771"/>
      <c r="E181" s="771"/>
      <c r="F181" s="771"/>
      <c r="G181" s="774"/>
    </row>
    <row r="182" spans="1:7" s="2" customFormat="1" ht="30" hidden="1" customHeight="1" x14ac:dyDescent="0.2">
      <c r="A182" s="770" t="s">
        <v>46</v>
      </c>
      <c r="B182" s="99">
        <v>1</v>
      </c>
      <c r="C182" s="32"/>
      <c r="D182" s="32"/>
      <c r="E182" s="32"/>
      <c r="F182" s="32"/>
      <c r="G182" s="33"/>
    </row>
    <row r="183" spans="1:7" s="2" customFormat="1" ht="30" hidden="1" customHeight="1" x14ac:dyDescent="0.2">
      <c r="A183" s="1405" t="str">
        <f>IF(Information_Page!B47=0,"-",Information_Page!B47)</f>
        <v>-</v>
      </c>
      <c r="B183" s="99">
        <v>2</v>
      </c>
      <c r="C183" s="32"/>
      <c r="D183" s="32"/>
      <c r="E183" s="32"/>
      <c r="F183" s="32"/>
      <c r="G183" s="33"/>
    </row>
    <row r="184" spans="1:7" s="2" customFormat="1" ht="30" hidden="1" customHeight="1" x14ac:dyDescent="0.2">
      <c r="A184" s="1406"/>
      <c r="B184" s="99">
        <v>3</v>
      </c>
      <c r="C184" s="32"/>
      <c r="D184" s="32"/>
      <c r="E184" s="32"/>
      <c r="F184" s="32"/>
      <c r="G184" s="33"/>
    </row>
    <row r="185" spans="1:7" s="2" customFormat="1" ht="30" hidden="1" customHeight="1" x14ac:dyDescent="0.2">
      <c r="A185" s="1406"/>
      <c r="B185" s="99">
        <v>4</v>
      </c>
      <c r="C185" s="32"/>
      <c r="D185" s="32"/>
      <c r="E185" s="32"/>
      <c r="F185" s="32"/>
      <c r="G185" s="33"/>
    </row>
    <row r="186" spans="1:7" s="2" customFormat="1" ht="30" hidden="1" customHeight="1" x14ac:dyDescent="0.2">
      <c r="A186" s="1410"/>
      <c r="B186" s="773" t="s">
        <v>393</v>
      </c>
      <c r="C186" s="771"/>
      <c r="D186" s="771"/>
      <c r="E186" s="771"/>
      <c r="F186" s="771"/>
      <c r="G186" s="774"/>
    </row>
    <row r="187" spans="1:7" s="2" customFormat="1" ht="30" hidden="1" customHeight="1" x14ac:dyDescent="0.2">
      <c r="A187" s="769" t="s">
        <v>47</v>
      </c>
      <c r="B187" s="97">
        <v>1</v>
      </c>
      <c r="C187" s="47"/>
      <c r="D187" s="47"/>
      <c r="E187" s="47"/>
      <c r="F187" s="47"/>
      <c r="G187" s="98"/>
    </row>
    <row r="188" spans="1:7" s="2" customFormat="1" ht="30" hidden="1" customHeight="1" x14ac:dyDescent="0.2">
      <c r="A188" s="1408" t="str">
        <f>IF(Information_Page!B48=0,"-",Information_Page!B48)</f>
        <v>-</v>
      </c>
      <c r="B188" s="97">
        <v>2</v>
      </c>
      <c r="C188" s="47"/>
      <c r="D188" s="47"/>
      <c r="E188" s="47"/>
      <c r="F188" s="47"/>
      <c r="G188" s="98"/>
    </row>
    <row r="189" spans="1:7" s="2" customFormat="1" ht="30" hidden="1" customHeight="1" x14ac:dyDescent="0.2">
      <c r="A189" s="1408"/>
      <c r="B189" s="97">
        <v>3</v>
      </c>
      <c r="C189" s="47"/>
      <c r="D189" s="47"/>
      <c r="E189" s="47"/>
      <c r="F189" s="47"/>
      <c r="G189" s="98"/>
    </row>
    <row r="190" spans="1:7" s="2" customFormat="1" ht="30" hidden="1" customHeight="1" x14ac:dyDescent="0.2">
      <c r="A190" s="1408"/>
      <c r="B190" s="97">
        <v>4</v>
      </c>
      <c r="C190" s="270"/>
      <c r="D190" s="270"/>
      <c r="E190" s="270"/>
      <c r="F190" s="270"/>
      <c r="G190" s="98"/>
    </row>
    <row r="191" spans="1:7" s="2" customFormat="1" ht="30" hidden="1" customHeight="1" x14ac:dyDescent="0.2">
      <c r="A191" s="1408"/>
      <c r="B191" s="773" t="s">
        <v>393</v>
      </c>
      <c r="C191" s="771"/>
      <c r="D191" s="771"/>
      <c r="E191" s="771"/>
      <c r="F191" s="771"/>
      <c r="G191" s="774"/>
    </row>
    <row r="192" spans="1:7" s="2" customFormat="1" ht="30" hidden="1" customHeight="1" x14ac:dyDescent="0.2">
      <c r="A192" s="770" t="s">
        <v>48</v>
      </c>
      <c r="B192" s="99">
        <v>1</v>
      </c>
      <c r="C192" s="32"/>
      <c r="D192" s="32"/>
      <c r="E192" s="32"/>
      <c r="F192" s="32"/>
      <c r="G192" s="33"/>
    </row>
    <row r="193" spans="1:7" s="2" customFormat="1" ht="30" hidden="1" customHeight="1" x14ac:dyDescent="0.2">
      <c r="A193" s="1405" t="str">
        <f>IF(Information_Page!B49=0,"-",Information_Page!B49)</f>
        <v>-</v>
      </c>
      <c r="B193" s="99">
        <v>2</v>
      </c>
      <c r="C193" s="32"/>
      <c r="D193" s="32"/>
      <c r="E193" s="32"/>
      <c r="F193" s="32"/>
      <c r="G193" s="33"/>
    </row>
    <row r="194" spans="1:7" s="2" customFormat="1" ht="30" hidden="1" customHeight="1" x14ac:dyDescent="0.2">
      <c r="A194" s="1406"/>
      <c r="B194" s="99">
        <v>3</v>
      </c>
      <c r="C194" s="32"/>
      <c r="D194" s="32"/>
      <c r="E194" s="32"/>
      <c r="F194" s="32"/>
      <c r="G194" s="33"/>
    </row>
    <row r="195" spans="1:7" s="2" customFormat="1" ht="30" hidden="1" customHeight="1" x14ac:dyDescent="0.2">
      <c r="A195" s="1406"/>
      <c r="B195" s="775">
        <v>4</v>
      </c>
      <c r="C195" s="776"/>
      <c r="D195" s="776"/>
      <c r="E195" s="776"/>
      <c r="F195" s="776"/>
      <c r="G195" s="79"/>
    </row>
    <row r="196" spans="1:7" s="2" customFormat="1" ht="30" hidden="1" customHeight="1" thickBot="1" x14ac:dyDescent="0.25">
      <c r="A196" s="1407"/>
      <c r="B196" s="777" t="s">
        <v>393</v>
      </c>
      <c r="C196" s="778"/>
      <c r="D196" s="778"/>
      <c r="E196" s="778"/>
      <c r="F196" s="778"/>
      <c r="G196" s="779"/>
    </row>
    <row r="197" spans="1:7" s="2" customFormat="1" ht="20.25" customHeight="1" x14ac:dyDescent="0.2"/>
    <row r="198" spans="1:7" s="2" customFormat="1" ht="20.25" customHeight="1" x14ac:dyDescent="0.2"/>
    <row r="199" spans="1:7" s="2" customFormat="1" x14ac:dyDescent="0.2"/>
    <row r="200" spans="1:7" s="2" customFormat="1" x14ac:dyDescent="0.2"/>
    <row r="201" spans="1:7" s="2" customFormat="1" x14ac:dyDescent="0.2"/>
    <row r="202" spans="1:7" s="2" customFormat="1" x14ac:dyDescent="0.2"/>
    <row r="203" spans="1:7" s="2" customFormat="1" x14ac:dyDescent="0.2"/>
    <row r="204" spans="1:7" s="2" customFormat="1" x14ac:dyDescent="0.2"/>
    <row r="205" spans="1:7" s="2" customFormat="1" x14ac:dyDescent="0.2"/>
    <row r="206" spans="1:7" s="2" customFormat="1" x14ac:dyDescent="0.2"/>
    <row r="207" spans="1:7" s="2" customFormat="1" x14ac:dyDescent="0.2"/>
    <row r="208" spans="1:7"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2" customFormat="1" x14ac:dyDescent="0.2"/>
    <row r="402" s="2" customFormat="1" x14ac:dyDescent="0.2"/>
    <row r="403" s="2" customFormat="1" x14ac:dyDescent="0.2"/>
    <row r="404" s="2" customFormat="1" x14ac:dyDescent="0.2"/>
    <row r="405" s="2" customFormat="1" x14ac:dyDescent="0.2"/>
    <row r="406" s="2" customFormat="1" x14ac:dyDescent="0.2"/>
    <row r="407" s="2" customFormat="1" x14ac:dyDescent="0.2"/>
    <row r="408" s="2" customFormat="1" x14ac:dyDescent="0.2"/>
    <row r="409" s="2" customFormat="1" x14ac:dyDescent="0.2"/>
    <row r="410" s="2" customFormat="1" x14ac:dyDescent="0.2"/>
    <row r="411" s="2" customFormat="1" x14ac:dyDescent="0.2"/>
    <row r="412" s="2" customFormat="1" x14ac:dyDescent="0.2"/>
    <row r="413" s="2" customFormat="1" x14ac:dyDescent="0.2"/>
    <row r="414" s="2" customFormat="1" x14ac:dyDescent="0.2"/>
    <row r="415" s="2" customFormat="1" x14ac:dyDescent="0.2"/>
    <row r="416" s="2" customFormat="1" x14ac:dyDescent="0.2"/>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sheetData>
  <mergeCells count="61">
    <mergeCell ref="A1:G2"/>
    <mergeCell ref="F7:F9"/>
    <mergeCell ref="G7:G9"/>
    <mergeCell ref="E7:E9"/>
    <mergeCell ref="D7:D9"/>
    <mergeCell ref="D3:G3"/>
    <mergeCell ref="D4:G4"/>
    <mergeCell ref="A3:C3"/>
    <mergeCell ref="A4:C4"/>
    <mergeCell ref="A5:C5"/>
    <mergeCell ref="A6:C6"/>
    <mergeCell ref="A7:C9"/>
    <mergeCell ref="D5:G5"/>
    <mergeCell ref="D6:G6"/>
    <mergeCell ref="A16:C16"/>
    <mergeCell ref="A17:C17"/>
    <mergeCell ref="A10:C10"/>
    <mergeCell ref="A12:C12"/>
    <mergeCell ref="A13:C13"/>
    <mergeCell ref="A11:C11"/>
    <mergeCell ref="A14:C14"/>
    <mergeCell ref="A15:C15"/>
    <mergeCell ref="A18:C18"/>
    <mergeCell ref="A25:A28"/>
    <mergeCell ref="A46:A48"/>
    <mergeCell ref="A50:A52"/>
    <mergeCell ref="A21:G22"/>
    <mergeCell ref="A30:A32"/>
    <mergeCell ref="A34:A36"/>
    <mergeCell ref="A38:A40"/>
    <mergeCell ref="A42:A44"/>
    <mergeCell ref="A54:A56"/>
    <mergeCell ref="A58:A60"/>
    <mergeCell ref="A62:A64"/>
    <mergeCell ref="A66:A68"/>
    <mergeCell ref="A70:A72"/>
    <mergeCell ref="A74:A76"/>
    <mergeCell ref="A78:A81"/>
    <mergeCell ref="A83:A86"/>
    <mergeCell ref="A88:A91"/>
    <mergeCell ref="A93:A96"/>
    <mergeCell ref="A98:A101"/>
    <mergeCell ref="A103:A106"/>
    <mergeCell ref="A108:A111"/>
    <mergeCell ref="A113:A116"/>
    <mergeCell ref="A118:A121"/>
    <mergeCell ref="A123:A126"/>
    <mergeCell ref="A128:A131"/>
    <mergeCell ref="A133:A136"/>
    <mergeCell ref="A138:A141"/>
    <mergeCell ref="A143:A146"/>
    <mergeCell ref="A148:A151"/>
    <mergeCell ref="A153:A156"/>
    <mergeCell ref="A158:A161"/>
    <mergeCell ref="A163:A166"/>
    <mergeCell ref="A188:A191"/>
    <mergeCell ref="A193:A196"/>
    <mergeCell ref="A168:A171"/>
    <mergeCell ref="A173:A176"/>
    <mergeCell ref="A178:A181"/>
    <mergeCell ref="A183:A186"/>
  </mergeCells>
  <phoneticPr fontId="2" type="noConversion"/>
  <printOptions horizontalCentered="1"/>
  <pageMargins left="0.74803149606299202" right="0.74803149606299202" top="0.88582677165354295" bottom="0.88582677165354295" header="0.511811023622047" footer="0.511811023622047"/>
  <pageSetup paperSize="9" scale="35" fitToHeight="0" orientation="portrait" r:id="rId1"/>
  <headerFooter alignWithMargins="0">
    <oddFooter>&amp;A&amp;RPage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Button 1">
              <controlPr defaultSize="0" print="0" autoFill="0" autoPict="0" macro="[0]!Print_FAP">
                <anchor moveWithCells="1" sizeWithCells="1">
                  <from>
                    <xdr:col>7</xdr:col>
                    <xdr:colOff>114300</xdr:colOff>
                    <xdr:row>0</xdr:row>
                    <xdr:rowOff>190500</xdr:rowOff>
                  </from>
                  <to>
                    <xdr:col>10</xdr:col>
                    <xdr:colOff>95250</xdr:colOff>
                    <xdr:row>1</xdr:row>
                    <xdr:rowOff>266700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dimension ref="A1:AR92"/>
  <sheetViews>
    <sheetView zoomScale="80" zoomScaleNormal="80" workbookViewId="0">
      <selection activeCell="A34" sqref="A34"/>
    </sheetView>
  </sheetViews>
  <sheetFormatPr defaultRowHeight="12.75" x14ac:dyDescent="0.2"/>
  <cols>
    <col min="1" max="1" width="43.140625" bestFit="1" customWidth="1"/>
    <col min="2" max="2" width="27.85546875" customWidth="1"/>
    <col min="3" max="8" width="15.7109375" customWidth="1"/>
    <col min="9" max="16" width="12.7109375" customWidth="1"/>
    <col min="17" max="17" width="16.85546875" customWidth="1"/>
    <col min="18" max="18" width="14.28515625" bestFit="1" customWidth="1"/>
    <col min="19" max="19" width="14.5703125" customWidth="1"/>
    <col min="20" max="22" width="13" customWidth="1"/>
    <col min="23" max="23" width="22.42578125" bestFit="1" customWidth="1"/>
    <col min="24" max="24" width="19.140625" bestFit="1" customWidth="1"/>
    <col min="25" max="25" width="16.85546875" bestFit="1" customWidth="1"/>
    <col min="26" max="26" width="18.5703125" bestFit="1" customWidth="1"/>
    <col min="27" max="27" width="19.140625" bestFit="1" customWidth="1"/>
    <col min="28" max="28" width="16.85546875" bestFit="1" customWidth="1"/>
    <col min="29" max="29" width="18.5703125" bestFit="1" customWidth="1"/>
    <col min="30" max="30" width="19.140625" bestFit="1" customWidth="1"/>
    <col min="31" max="31" width="16.85546875" bestFit="1" customWidth="1"/>
    <col min="32" max="32" width="18.5703125" bestFit="1" customWidth="1"/>
    <col min="33" max="33" width="19.140625" bestFit="1" customWidth="1"/>
    <col min="34" max="34" width="16.85546875" bestFit="1" customWidth="1"/>
    <col min="35" max="35" width="14.5703125" customWidth="1"/>
    <col min="36" max="36" width="11.5703125" customWidth="1"/>
  </cols>
  <sheetData>
    <row r="1" spans="1:38" x14ac:dyDescent="0.2">
      <c r="P1" s="6"/>
      <c r="Q1" s="6"/>
      <c r="R1" s="6"/>
      <c r="S1" s="6"/>
    </row>
    <row r="2" spans="1:38" x14ac:dyDescent="0.2">
      <c r="P2" s="6"/>
      <c r="Q2" s="6"/>
      <c r="R2" s="6"/>
      <c r="S2" s="6"/>
      <c r="W2" s="107" t="s">
        <v>50</v>
      </c>
    </row>
    <row r="3" spans="1:38" ht="13.5" thickBot="1" x14ac:dyDescent="0.25">
      <c r="P3" s="6"/>
      <c r="Q3" s="6"/>
      <c r="R3" s="6"/>
      <c r="S3" s="6"/>
      <c r="W3" s="1447" t="str">
        <f>IF(Information_Page!$G$7=0,"Indicator 1",IF(Information_Page!$G$7=0,"-",Information_Page!$G$7))</f>
        <v>Indicator 1</v>
      </c>
      <c r="X3" s="1447"/>
      <c r="Y3" s="1447"/>
      <c r="Z3" s="1447"/>
      <c r="AA3" s="1447"/>
      <c r="AB3" s="1448"/>
      <c r="AC3" s="257"/>
      <c r="AD3" s="259" t="s">
        <v>326</v>
      </c>
      <c r="AE3" s="258"/>
      <c r="AF3" s="1440"/>
      <c r="AG3" s="1440"/>
      <c r="AH3" s="1440"/>
    </row>
    <row r="4" spans="1:38" ht="56.25" customHeight="1" thickBot="1" x14ac:dyDescent="0.25">
      <c r="A4" s="84" t="s">
        <v>133</v>
      </c>
      <c r="B4" s="84" t="s">
        <v>151</v>
      </c>
      <c r="C4" s="84" t="s">
        <v>152</v>
      </c>
      <c r="D4" s="84" t="s">
        <v>153</v>
      </c>
      <c r="E4" s="84" t="s">
        <v>154</v>
      </c>
      <c r="F4" s="84" t="s">
        <v>217</v>
      </c>
      <c r="G4" s="84" t="s">
        <v>89</v>
      </c>
      <c r="H4" s="84" t="s">
        <v>136</v>
      </c>
      <c r="I4" s="22" t="str">
        <f>IF(Information_Page!$G$7=0,"Indicator 1",IF(Information_Page!$G$7=0,"-",Information_Page!$G$7))</f>
        <v>Indicator 1</v>
      </c>
      <c r="J4" s="289"/>
      <c r="K4" s="22"/>
      <c r="L4" s="23"/>
      <c r="M4" s="103" t="s">
        <v>49</v>
      </c>
      <c r="N4" s="24"/>
      <c r="O4" s="24"/>
      <c r="P4" s="24"/>
      <c r="Q4" s="1441" t="s">
        <v>137</v>
      </c>
      <c r="R4" s="1442"/>
      <c r="S4" s="1442"/>
      <c r="T4" s="126" t="s">
        <v>219</v>
      </c>
      <c r="U4" s="127" t="s">
        <v>228</v>
      </c>
      <c r="V4" s="128" t="s">
        <v>227</v>
      </c>
      <c r="W4" s="222" t="s">
        <v>219</v>
      </c>
      <c r="X4" s="220" t="s">
        <v>228</v>
      </c>
      <c r="Y4" s="220" t="s">
        <v>227</v>
      </c>
      <c r="Z4" s="220"/>
      <c r="AA4" s="220"/>
      <c r="AB4" s="223"/>
      <c r="AC4" s="116"/>
      <c r="AD4" s="248" t="s">
        <v>133</v>
      </c>
      <c r="AE4" s="261" t="s">
        <v>158</v>
      </c>
      <c r="AF4" s="261" t="s">
        <v>327</v>
      </c>
      <c r="AG4" s="261" t="s">
        <v>328</v>
      </c>
      <c r="AH4" s="261" t="s">
        <v>190</v>
      </c>
      <c r="AI4" s="261" t="s">
        <v>189</v>
      </c>
      <c r="AJ4" s="261" t="s">
        <v>186</v>
      </c>
      <c r="AK4" s="248" t="s">
        <v>136</v>
      </c>
      <c r="AL4" s="3"/>
    </row>
    <row r="5" spans="1:38" ht="15" customHeight="1" thickTop="1" thickBot="1" x14ac:dyDescent="0.25">
      <c r="A5" s="91" t="str">
        <f>IF(Information_Page!B26=0,"-",Information_Page!B26)</f>
        <v>-</v>
      </c>
      <c r="B5" s="141" t="str">
        <f>IF('Service Point 1'!AC6=0,"-",'Service Point 1'!AC6)</f>
        <v>N/A</v>
      </c>
      <c r="C5" s="141" t="str">
        <f>IF('Service Point 1'!AC7=0,"-",'Service Point 1'!AC7)</f>
        <v>N/A</v>
      </c>
      <c r="D5" s="141" t="str">
        <f>IF('Service Point 1'!AC8=0,"-",'Service Point 1'!AC8)</f>
        <v>N/A</v>
      </c>
      <c r="E5" s="141" t="str">
        <f>IF('Service Point 1'!AC9=0,"-",'Service Point 1'!AC9)</f>
        <v>N/A</v>
      </c>
      <c r="F5" s="140" t="str">
        <f>IF('Service Point 1'!AC10=0,"-",'Service Point 1'!AC10)</f>
        <v>N/A</v>
      </c>
      <c r="G5" s="141" t="str">
        <f>IF('Service Point 1'!AC11=0,"-",'Service Point 1'!AC11)</f>
        <v>N/A</v>
      </c>
      <c r="H5" s="141" t="str">
        <f>IF(ISERROR(ROUND(AVERAGE(B5:G5),2)),"-",ROUND(AVERAGE(B5:G5),2))</f>
        <v>-</v>
      </c>
      <c r="I5" s="146" t="str">
        <f>IF('Service Point 1'!AC15=0,"-",'Service Point 1'!AC15)</f>
        <v>-</v>
      </c>
      <c r="J5" s="290"/>
      <c r="K5" s="9"/>
      <c r="L5" s="93"/>
      <c r="M5" s="6" t="str">
        <f>IF(I5&lt;=0.7,"&lt;=70",IF(AND(I5&gt;0.7,I5&lt;=0.8),"71-80",IF(AND(I5&gt;0.8,I5&lt;=0.9),"81-90",IF(AND(I5&gt;0.9,I5&lt;=1),"91-100",IF(AND(I5&gt;1,I5&lt;=1.1),"101-110",IF(AND(I5&gt;1.1,I5&lt;=1.2),"111-120",IF(AND(I5&gt;1.2,I5&lt;=1.3),"121-130",IF(I5&gt;1.3,"&gt;130"))))))))</f>
        <v>&gt;130</v>
      </c>
      <c r="N5" s="6"/>
      <c r="O5" s="6"/>
      <c r="P5" s="6"/>
      <c r="Q5" s="13" t="s">
        <v>138</v>
      </c>
      <c r="R5" s="8" t="s">
        <v>139</v>
      </c>
      <c r="S5" s="118" t="s">
        <v>140</v>
      </c>
      <c r="T5" s="123"/>
      <c r="U5" s="124"/>
      <c r="V5" s="125"/>
      <c r="W5" s="224" t="e">
        <f>IF(#REF!=0,"-",#REF!)</f>
        <v>#REF!</v>
      </c>
      <c r="X5" s="213" t="e">
        <f>IF(#REF!=0,"-",#REF!)</f>
        <v>#REF!</v>
      </c>
      <c r="Y5" s="213" t="e">
        <f>IF(#REF!=0,"-",#REF!)</f>
        <v>#REF!</v>
      </c>
      <c r="Z5" s="213"/>
      <c r="AA5" s="213"/>
      <c r="AB5" s="225"/>
      <c r="AC5" s="117"/>
      <c r="AD5" s="111" t="str">
        <f>IF(Information_Page!B26=0,"-",Information_Page!B26)</f>
        <v>-</v>
      </c>
      <c r="AE5" s="256" t="str">
        <f>IF('Service Point 1'!AJ4=0,"-",'Service Point 1'!AJ4)</f>
        <v>N/A</v>
      </c>
      <c r="AF5" s="238" t="str">
        <f>IF('Service Point 1'!AJ5=0,"-",'Service Point 1'!AJ5)</f>
        <v>N/A</v>
      </c>
      <c r="AG5" s="238" t="str">
        <f>IF('Service Point 1'!AJ6=0,"-",'Service Point 1'!AJ6)</f>
        <v>N/A</v>
      </c>
      <c r="AH5" s="238" t="str">
        <f>IF('Service Point 1'!AJ7=0,"-",'Service Point 1'!AJ7)</f>
        <v>N/A</v>
      </c>
      <c r="AI5" s="238" t="str">
        <f>IF('Service Point 1'!AJ8=0,"-",'Service Point 1'!AJ8)</f>
        <v>N/A</v>
      </c>
      <c r="AJ5" s="238" t="str">
        <f>IF('Service Point 1'!AJ9=0,"-",'Service Point 1'!AJ9)</f>
        <v>N/A</v>
      </c>
      <c r="AK5" s="238" t="str">
        <f>IF(ISERROR(ROUND(AVERAGE(AE5:AJ5),2)),"-",ROUND(AVERAGE(AE5:AJ5),2))</f>
        <v>-</v>
      </c>
      <c r="AL5" s="3"/>
    </row>
    <row r="6" spans="1:38" ht="15" customHeight="1" thickTop="1" thickBot="1" x14ac:dyDescent="0.25">
      <c r="A6" s="91" t="str">
        <f>IF(Information_Page!B27=0,"-",Information_Page!B27)</f>
        <v>-</v>
      </c>
      <c r="B6" s="141" t="str">
        <f>IF('Service Point 2'!AC6=0,"-",'Service Point 2'!AC6)</f>
        <v>N/A</v>
      </c>
      <c r="C6" s="141" t="str">
        <f>IF('Service Point 2'!AC7=0,"-",'Service Point 2'!AC7)</f>
        <v>N/A</v>
      </c>
      <c r="D6" s="141" t="str">
        <f>IF('Service Point 2'!AC8=0,"-",'Service Point 2'!AC8)</f>
        <v>N/A</v>
      </c>
      <c r="E6" s="141" t="str">
        <f>IF('Service Point 2'!AC9=0,"-",'Service Point 2'!AC9)</f>
        <v>N/A</v>
      </c>
      <c r="F6" s="140" t="str">
        <f>IF('Service Point 2'!AC10=0,"-",'Service Point 2'!AC10)</f>
        <v>N/A</v>
      </c>
      <c r="G6" s="141" t="str">
        <f>IF('Service Point 2'!AC11=0,"-",'Service Point 2'!AC11)</f>
        <v>N/A</v>
      </c>
      <c r="H6" s="141" t="str">
        <f t="shared" ref="H6:H29" si="0">IF(ISERROR(ROUND(AVERAGE(B6:G6),2)),"-",ROUND(AVERAGE(B6:G6),2))</f>
        <v>-</v>
      </c>
      <c r="I6" s="146" t="str">
        <f>IF('Service Point 2'!AC15=0,"-",'Service Point 2'!AC15)</f>
        <v>-</v>
      </c>
      <c r="J6" s="290"/>
      <c r="K6" s="9"/>
      <c r="L6" s="93"/>
      <c r="M6" s="6" t="str">
        <f t="shared" ref="M6:M28" si="1">IF(I6&lt;=0.7,"&lt;=70",IF(AND(I6&gt;0.7,I6&lt;=0.8),"71-80",IF(AND(I6&gt;0.8,I6&lt;=0.9),"81-90",IF(AND(I6&gt;0.9,I6&lt;=1),"91-100",IF(AND(I6&gt;1,I6&lt;=1.1),"101-110",IF(AND(I6&gt;1.1,I6&lt;=1.2),"111-120",IF(AND(I6&gt;1.2,I6&lt;=1.3),"121-130",IF(I6&gt;1.3,"&gt;130"))))))))</f>
        <v>&gt;130</v>
      </c>
      <c r="N6" s="6"/>
      <c r="O6" s="6"/>
      <c r="P6" s="6"/>
      <c r="Q6" s="14" t="s">
        <v>141</v>
      </c>
      <c r="R6" s="8" t="s">
        <v>142</v>
      </c>
      <c r="S6" s="118" t="s">
        <v>81</v>
      </c>
      <c r="T6" s="119"/>
      <c r="U6" s="3"/>
      <c r="V6" s="10"/>
      <c r="W6" s="224" t="e">
        <f>IF(#REF!=0,"-",#REF!)</f>
        <v>#REF!</v>
      </c>
      <c r="X6" s="213" t="e">
        <f>IF(#REF!=0,"-",#REF!)</f>
        <v>#REF!</v>
      </c>
      <c r="Y6" s="213" t="e">
        <f>IF(#REF!=0,"-",#REF!)</f>
        <v>#REF!</v>
      </c>
      <c r="Z6" s="213"/>
      <c r="AA6" s="213"/>
      <c r="AB6" s="225"/>
      <c r="AC6" s="117"/>
      <c r="AD6" s="111" t="str">
        <f>IF(Information_Page!B27=0,"-",Information_Page!B27)</f>
        <v>-</v>
      </c>
      <c r="AE6" s="256" t="str">
        <f>IF('Service Point 2'!AJ4=0,"-",'Service Point 2'!AJ4)</f>
        <v>N/A</v>
      </c>
      <c r="AF6" s="238" t="str">
        <f>IF('Service Point 2'!AJ5=0,"-",'Service Point 2'!AJ5)</f>
        <v>N/A</v>
      </c>
      <c r="AG6" s="238" t="str">
        <f>IF('Service Point 2'!AJ6=0,"-",'Service Point 2'!AJ6)</f>
        <v>N/A</v>
      </c>
      <c r="AH6" s="238" t="str">
        <f>IF('Service Point 2'!AJ7=0,"-",'Service Point 2'!AJ7)</f>
        <v>N/A</v>
      </c>
      <c r="AI6" s="238" t="str">
        <f>IF('Service Point 2'!AJ8=0,"-",'Service Point 2'!AJ8)</f>
        <v>N/A</v>
      </c>
      <c r="AJ6" s="238" t="str">
        <f>IF('Service Point 2'!AJ9=0,"-",'Service Point 2'!AJ9)</f>
        <v>N/A</v>
      </c>
      <c r="AK6" s="238" t="str">
        <f t="shared" ref="AK6:AK28" si="2">IF(ISERROR(ROUND(AVERAGE(AE6:AJ6),2)),"-",ROUND(AVERAGE(AE6:AJ6),2))</f>
        <v>-</v>
      </c>
      <c r="AL6" s="3"/>
    </row>
    <row r="7" spans="1:38" ht="15" customHeight="1" thickTop="1" thickBot="1" x14ac:dyDescent="0.25">
      <c r="A7" s="91" t="str">
        <f>IF(Information_Page!B28=0,"-",Information_Page!B28)</f>
        <v>-</v>
      </c>
      <c r="B7" s="141" t="str">
        <f>IF('Service Point 3'!AC6=0,"-",'Service Point 3'!AC6)</f>
        <v>N/A</v>
      </c>
      <c r="C7" s="141" t="str">
        <f>IF('Service Point 3'!AC7=0,"-",'Service Point 3'!AC7)</f>
        <v>N/A</v>
      </c>
      <c r="D7" s="141" t="str">
        <f>IF('Service Point 3'!AC8=0,"-",'Service Point 3'!AC8)</f>
        <v>N/A</v>
      </c>
      <c r="E7" s="141" t="str">
        <f>IF('Service Point 3'!AC9=0,"-",'Service Point 3'!AC9)</f>
        <v>N/A</v>
      </c>
      <c r="F7" s="140" t="str">
        <f>IF('Service Point 3'!AC10=0,"-",'Service Point 3'!AC10)</f>
        <v>N/A</v>
      </c>
      <c r="G7" s="141" t="str">
        <f>IF('Service Point 3'!AC11=0,"-",'Service Point 3'!AC11)</f>
        <v>N/A</v>
      </c>
      <c r="H7" s="141" t="str">
        <f>IF(ISERROR(ROUND(AVERAGE(B7:G7),2)),"-",ROUND(AVERAGE(B7:G7),2))</f>
        <v>-</v>
      </c>
      <c r="I7" s="146" t="str">
        <f>IF('Service Point 3'!AC15=0,"-",'Service Point 3'!AC15)</f>
        <v>-</v>
      </c>
      <c r="J7" s="290"/>
      <c r="K7" s="9"/>
      <c r="L7" s="93"/>
      <c r="M7" s="6" t="str">
        <f>IF(I7&lt;=0.7,"&lt;=70",IF(AND(I7&gt;0.7,I7&lt;=0.8),"71-80",IF(AND(I7&gt;0.8,I7&lt;=0.9),"81-90",IF(AND(I7&gt;0.9,I7&lt;=1),"91-100",IF(AND(I7&gt;1,I7&lt;=1.1),"101-110",IF(AND(I7&gt;1.1,I7&lt;=1.2),"111-120",IF(AND(I7&gt;1.2,I7&lt;=1.3),"121-130",IF(I7&gt;1.3,"&gt;130"))))))))</f>
        <v>&gt;130</v>
      </c>
      <c r="N7" s="6"/>
      <c r="O7" s="6"/>
      <c r="P7" s="6"/>
      <c r="Q7" s="15" t="s">
        <v>143</v>
      </c>
      <c r="R7" s="16" t="s">
        <v>144</v>
      </c>
      <c r="S7" s="118" t="s">
        <v>83</v>
      </c>
      <c r="T7" s="119"/>
      <c r="U7" s="3"/>
      <c r="V7" s="10"/>
      <c r="W7" s="224" t="e">
        <f>IF(#REF!=0,"-",#REF!)</f>
        <v>#REF!</v>
      </c>
      <c r="X7" s="213" t="e">
        <f>IF(#REF!=0,"-",#REF!)</f>
        <v>#REF!</v>
      </c>
      <c r="Y7" s="213" t="e">
        <f>IF(#REF!=0,"-",#REF!)</f>
        <v>#REF!</v>
      </c>
      <c r="Z7" s="213"/>
      <c r="AA7" s="213"/>
      <c r="AB7" s="225"/>
      <c r="AC7" s="117"/>
      <c r="AD7" s="111" t="str">
        <f>IF(Information_Page!B28=0,"-",Information_Page!B28)</f>
        <v>-</v>
      </c>
      <c r="AE7" s="256" t="str">
        <f>IF('Service Point 3'!AJ4=0,"-",'Service Point 3'!AJ4)</f>
        <v>N/A</v>
      </c>
      <c r="AF7" s="238" t="str">
        <f>IF('Service Point 3'!AJ5=0,"-",'Service Point 3'!AJ5)</f>
        <v>N/A</v>
      </c>
      <c r="AG7" s="238" t="str">
        <f>IF('Service Point 3'!AJ6=0,"-",'Service Point 3'!AJ6)</f>
        <v>N/A</v>
      </c>
      <c r="AH7" s="238" t="str">
        <f>IF('Service Point 3'!AJ7=0,"-",'Service Point 3'!AJ7)</f>
        <v>N/A</v>
      </c>
      <c r="AI7" s="238" t="str">
        <f>IF('Service Point 3'!AJ8=0,"-",'Service Point 3'!AJ8)</f>
        <v>N/A</v>
      </c>
      <c r="AJ7" s="238" t="str">
        <f>IF('Service Point 3'!AJ9=0,"-",'Service Point 3'!AJ9)</f>
        <v>N/A</v>
      </c>
      <c r="AK7" s="238" t="str">
        <f t="shared" si="2"/>
        <v>-</v>
      </c>
      <c r="AL7" s="3"/>
    </row>
    <row r="8" spans="1:38" ht="15" customHeight="1" thickTop="1" thickBot="1" x14ac:dyDescent="0.25">
      <c r="A8" s="91" t="str">
        <f>IF(Information_Page!B29=0,"-",Information_Page!B29)</f>
        <v>-</v>
      </c>
      <c r="B8" s="141" t="str">
        <f>IF('Service Point 4'!AC6=0,"-",'Service Point 4'!AC6)</f>
        <v>N/A</v>
      </c>
      <c r="C8" s="141" t="str">
        <f>IF('Service Point 4'!AC7=0,"-",'Service Point 4'!AC7)</f>
        <v>N/A</v>
      </c>
      <c r="D8" s="141" t="str">
        <f>IF('Service Point 4'!AC8=0,"-",'Service Point 4'!AC8)</f>
        <v>N/A</v>
      </c>
      <c r="E8" s="141" t="str">
        <f>IF('Service Point 4'!AC9=0,"-",'Service Point 4'!AC9)</f>
        <v>N/A</v>
      </c>
      <c r="F8" s="140" t="str">
        <f>IF('Service Point 4'!AC10=0,"-",'Service Point 4'!AC10)</f>
        <v>N/A</v>
      </c>
      <c r="G8" s="141" t="str">
        <f>IF('Service Point 4'!AC11=0,"-",'Service Point 4'!AC11)</f>
        <v>N/A</v>
      </c>
      <c r="H8" s="140" t="str">
        <f>IF(ISERROR(ROUND(AVERAGE(B8:G8),2)),"-",ROUND(AVERAGE(B8:G8),2))</f>
        <v>-</v>
      </c>
      <c r="I8" s="146" t="str">
        <f>IF('Service Point 4'!AC15=0,"-",'Service Point 4'!AC15)</f>
        <v>-</v>
      </c>
      <c r="J8" s="291"/>
      <c r="K8" s="9"/>
      <c r="L8" s="93"/>
      <c r="M8" s="6" t="str">
        <f t="shared" ref="M8:M9" si="3">IF(I8&lt;=0.7,"&lt;=70",IF(AND(I8&gt;0.7,I8&lt;=0.8),"71-80",IF(AND(I8&gt;0.8,I8&lt;=0.9),"81-90",IF(AND(I8&gt;0.9,I8&lt;=1),"91-100",IF(AND(I8&gt;1,I8&lt;=1.1),"101-110",IF(AND(I8&gt;1.1,I8&lt;=1.2),"111-120",IF(AND(I8&gt;1.2,I8&lt;=1.3),"121-130",IF(I8&gt;1.3,"&gt;130"))))))))</f>
        <v>&gt;130</v>
      </c>
      <c r="N8" s="6"/>
      <c r="O8" s="6"/>
      <c r="P8" s="6"/>
      <c r="T8" s="119"/>
      <c r="U8" s="3"/>
      <c r="V8" s="10"/>
      <c r="W8" s="224" t="e">
        <f>IF(#REF!=0,"-",#REF!)</f>
        <v>#REF!</v>
      </c>
      <c r="X8" s="213" t="e">
        <f>IF(#REF!=0,"-",#REF!)</f>
        <v>#REF!</v>
      </c>
      <c r="Y8" s="213" t="e">
        <f>IF(#REF!=0,"-",#REF!)</f>
        <v>#REF!</v>
      </c>
      <c r="Z8" s="213"/>
      <c r="AA8" s="213"/>
      <c r="AB8" s="225"/>
      <c r="AC8" s="117"/>
      <c r="AD8" s="111" t="str">
        <f>IF(Information_Page!B29=0,"-",Information_Page!B29)</f>
        <v>-</v>
      </c>
      <c r="AE8" s="256" t="str">
        <f>IF('Service Point 4'!AJ4=0,"-",'Service Point 4'!AJ4)</f>
        <v>N/A</v>
      </c>
      <c r="AF8" s="238" t="str">
        <f>IF('Service Point 4'!AJ5=0,"-",'Service Point 4'!AJ5)</f>
        <v>N/A</v>
      </c>
      <c r="AG8" s="238" t="str">
        <f>IF('Service Point 4'!AJ6=0,"-",'Service Point 4'!AJ6)</f>
        <v>N/A</v>
      </c>
      <c r="AH8" s="238" t="str">
        <f>IF('Service Point 4'!AJ7=0,"-",'Service Point 4'!AJ7)</f>
        <v>N/A</v>
      </c>
      <c r="AI8" s="238" t="str">
        <f>IF('Service Point 4'!AJ8=0,"-",'Service Point 4'!AJ8)</f>
        <v>N/A</v>
      </c>
      <c r="AJ8" s="238" t="str">
        <f>IF('Service Point 4'!AJ9=0,"-",'Service Point 4'!AJ9)</f>
        <v>N/A</v>
      </c>
      <c r="AK8" s="238" t="str">
        <f t="shared" si="2"/>
        <v>-</v>
      </c>
      <c r="AL8" s="3"/>
    </row>
    <row r="9" spans="1:38" ht="15" customHeight="1" thickTop="1" thickBot="1" x14ac:dyDescent="0.25">
      <c r="A9" s="91" t="str">
        <f>IF(Information_Page!B30=0,"-",Information_Page!B30)</f>
        <v>-</v>
      </c>
      <c r="B9" s="141" t="str">
        <f>IF('Service Point 5'!AC6=0,"-",'Service Point 5'!AC6)</f>
        <v>N/A</v>
      </c>
      <c r="C9" s="141" t="str">
        <f>IF('Service Point 5'!AC7=0,"-",'Service Point 5'!AC7)</f>
        <v>N/A</v>
      </c>
      <c r="D9" s="141" t="str">
        <f>IF('Service Point 5'!AC8=0,"-",'Service Point 5'!AC8)</f>
        <v>N/A</v>
      </c>
      <c r="E9" s="141" t="str">
        <f>IF('Service Point 5'!AC9=0,"-",'Service Point 5'!AC9)</f>
        <v>N/A</v>
      </c>
      <c r="F9" s="140" t="str">
        <f>IF('Service Point 5'!AC10=0,"-",'Service Point 5'!AC10)</f>
        <v>N/A</v>
      </c>
      <c r="G9" s="141" t="str">
        <f>IF('Service Point 5'!AC11=0,"-",'Service Point 5'!AC11)</f>
        <v>N/A</v>
      </c>
      <c r="H9" s="140" t="str">
        <f t="shared" ref="H9:H28" si="4">IF(ISERROR(ROUND(AVERAGE(B9:G9),2)),"-",ROUND(AVERAGE(B9:G9),2))</f>
        <v>-</v>
      </c>
      <c r="I9" s="146" t="str">
        <f>IF('Service Point 5'!AC15=0,"-",'Service Point 5'!AC15)</f>
        <v>-</v>
      </c>
      <c r="J9" s="147"/>
      <c r="K9" s="9"/>
      <c r="L9" s="93"/>
      <c r="M9" s="6" t="str">
        <f t="shared" si="3"/>
        <v>&gt;130</v>
      </c>
      <c r="O9" s="6"/>
      <c r="P9" s="6"/>
      <c r="T9" s="119"/>
      <c r="U9" s="3"/>
      <c r="V9" s="10"/>
      <c r="W9" s="224" t="e">
        <f>IF('Service Point 5'!#REF!=0,"-",'Service Point 5'!#REF!)</f>
        <v>#REF!</v>
      </c>
      <c r="X9" s="213" t="e">
        <f>IF('Service Point 5'!#REF!=0,"-",'Service Point 5'!#REF!)</f>
        <v>#REF!</v>
      </c>
      <c r="Y9" s="213" t="e">
        <f>IF('Service Point 5'!#REF!=0,"-",'Service Point 5'!#REF!)</f>
        <v>#REF!</v>
      </c>
      <c r="Z9" s="213"/>
      <c r="AA9" s="213"/>
      <c r="AB9" s="225"/>
      <c r="AC9" s="117"/>
      <c r="AD9" s="111" t="str">
        <f>IF(Information_Page!B30=0,"-",Information_Page!B30)</f>
        <v>-</v>
      </c>
      <c r="AE9" s="256" t="str">
        <f>IF('Service Point 5'!AJ4=0,"-",'Service Point 5'!AJ4)</f>
        <v>N/A</v>
      </c>
      <c r="AF9" s="238" t="str">
        <f>IF('Service Point 5'!AJ5=0,"-",'Service Point 5'!AJ5)</f>
        <v>N/A</v>
      </c>
      <c r="AG9" s="238" t="str">
        <f>IF('Service Point 5'!AJ6=0,"-",'Service Point 5'!AJ6)</f>
        <v>N/A</v>
      </c>
      <c r="AH9" s="238" t="str">
        <f>IF('Service Point 5'!AJ7=0,"-",'Service Point 5'!AJ7)</f>
        <v>N/A</v>
      </c>
      <c r="AI9" s="238" t="str">
        <f>IF('Service Point 5'!AJ8=0,"-",'Service Point 5'!AJ8)</f>
        <v>N/A</v>
      </c>
      <c r="AJ9" s="238" t="str">
        <f>IF('Service Point 5'!AJ9=0,"-",'Service Point 5'!AJ9)</f>
        <v>N/A</v>
      </c>
      <c r="AK9" s="238" t="str">
        <f t="shared" si="2"/>
        <v>-</v>
      </c>
      <c r="AL9" s="3"/>
    </row>
    <row r="10" spans="1:38" ht="15" customHeight="1" thickTop="1" thickBot="1" x14ac:dyDescent="0.25">
      <c r="A10" s="91" t="str">
        <f>IF(Information_Page!B31=0,"-",Information_Page!B31)</f>
        <v>-</v>
      </c>
      <c r="B10" s="141" t="str">
        <f>IF('Service Point 6'!AC6=0,"-",'Service Point 6'!AC6)</f>
        <v>N/A</v>
      </c>
      <c r="C10" s="141" t="str">
        <f>IF('Service Point 6'!AC7=0,"-",'Service Point 6'!AC7)</f>
        <v>N/A</v>
      </c>
      <c r="D10" s="141" t="str">
        <f>IF('Service Point 6'!AC8=0,"-",'Service Point 6'!AC8)</f>
        <v>N/A</v>
      </c>
      <c r="E10" s="141" t="str">
        <f>IF('Service Point 6'!AC9=0,"-",'Service Point 6'!AC9)</f>
        <v>N/A</v>
      </c>
      <c r="F10" s="140" t="str">
        <f>IF('Service Point 6'!AC10=0,"-",'Service Point 6'!AC10)</f>
        <v>N/A</v>
      </c>
      <c r="G10" s="141" t="str">
        <f>IF('Service Point 6'!AC11=0,"-",'Service Point 6'!AC11)</f>
        <v>N/A</v>
      </c>
      <c r="H10" s="140" t="str">
        <f t="shared" si="4"/>
        <v>-</v>
      </c>
      <c r="I10" s="146" t="str">
        <f>IF('Service Point 6'!AC15=0,"-",'Service Point 6'!AC15)</f>
        <v>-</v>
      </c>
      <c r="J10" s="147"/>
      <c r="K10" s="9"/>
      <c r="L10" s="93"/>
      <c r="M10" s="6" t="str">
        <f t="shared" si="1"/>
        <v>&gt;130</v>
      </c>
      <c r="N10" s="6"/>
      <c r="O10" s="6"/>
      <c r="P10" s="6"/>
      <c r="T10" s="119"/>
      <c r="U10" s="3"/>
      <c r="V10" s="10"/>
      <c r="W10" s="224" t="e">
        <f>IF('Service Point 6'!#REF!=0,"-",'Service Point 6'!#REF!)</f>
        <v>#REF!</v>
      </c>
      <c r="X10" s="213" t="e">
        <f>IF('Service Point 6'!#REF!=0,"-",'Service Point 6'!#REF!)</f>
        <v>#REF!</v>
      </c>
      <c r="Y10" s="213" t="e">
        <f>IF('Service Point 6'!#REF!=0,"-",'Service Point 6'!#REF!)</f>
        <v>#REF!</v>
      </c>
      <c r="Z10" s="213"/>
      <c r="AA10" s="213"/>
      <c r="AB10" s="225"/>
      <c r="AC10" s="117"/>
      <c r="AD10" s="111" t="str">
        <f>IF(Information_Page!B31=0,"-",Information_Page!B31)</f>
        <v>-</v>
      </c>
      <c r="AE10" s="256" t="str">
        <f>IF('Service Point 6'!AJ4=0,"-",'Service Point 6'!AJ4)</f>
        <v>N/A</v>
      </c>
      <c r="AF10" s="238" t="str">
        <f>IF('Service Point 6'!AJ5=0,"-",'Service Point 6'!AJ5)</f>
        <v>N/A</v>
      </c>
      <c r="AG10" s="238" t="str">
        <f>IF('Service Point 6'!AJ6=0,"-",'Service Point 6'!AJ6)</f>
        <v>N/A</v>
      </c>
      <c r="AH10" s="238" t="str">
        <f>IF('Service Point 6'!AJ7=0,"-",'Service Point 6'!AJ7)</f>
        <v>N/A</v>
      </c>
      <c r="AI10" s="238" t="str">
        <f>IF('Service Point 6'!AJ8=0,"-",'Service Point 6'!AJ8)</f>
        <v>N/A</v>
      </c>
      <c r="AJ10" s="238" t="str">
        <f>IF('Service Point 6'!AJ9=0,"-",'Service Point 6'!AJ9)</f>
        <v>N/A</v>
      </c>
      <c r="AK10" s="238" t="str">
        <f t="shared" si="2"/>
        <v>-</v>
      </c>
      <c r="AL10" s="3"/>
    </row>
    <row r="11" spans="1:38" ht="15" customHeight="1" thickTop="1" thickBot="1" x14ac:dyDescent="0.25">
      <c r="A11" s="91" t="str">
        <f>IF(Information_Page!B32=0,"-",Information_Page!B32)</f>
        <v>-</v>
      </c>
      <c r="B11" s="141" t="str">
        <f>IF('Service Point 7'!AC6=0,"-",'Service Point 7'!AC6)</f>
        <v>N/A</v>
      </c>
      <c r="C11" s="141" t="str">
        <f>IF('Service Point 7'!AC7=0,"-",'Service Point 7'!AC7)</f>
        <v>N/A</v>
      </c>
      <c r="D11" s="141" t="str">
        <f>IF('Service Point 7'!AC8=0,"-",'Service Point 7'!AC8)</f>
        <v>N/A</v>
      </c>
      <c r="E11" s="141" t="str">
        <f>IF('Service Point 7'!AC9=0,"-",'Service Point 7'!AC9)</f>
        <v>N/A</v>
      </c>
      <c r="F11" s="140" t="str">
        <f>IF('Service Point 7'!AC10=0,"-",'Service Point 7'!AC10)</f>
        <v>N/A</v>
      </c>
      <c r="G11" s="141" t="str">
        <f>IF('Service Point 7'!AC11=0,"-",'Service Point 7'!AC11)</f>
        <v>N/A</v>
      </c>
      <c r="H11" s="140" t="str">
        <f t="shared" si="4"/>
        <v>-</v>
      </c>
      <c r="I11" s="146" t="str">
        <f>IF('Service Point 7'!AC15=0,"-",'Service Point 7'!AC15)</f>
        <v>-</v>
      </c>
      <c r="J11" s="147"/>
      <c r="K11" s="9"/>
      <c r="L11" s="93"/>
      <c r="M11" s="6" t="str">
        <f t="shared" si="1"/>
        <v>&gt;130</v>
      </c>
      <c r="N11" s="6"/>
      <c r="O11" s="6"/>
      <c r="P11" s="6"/>
      <c r="T11" s="119"/>
      <c r="U11" s="3"/>
      <c r="V11" s="10"/>
      <c r="W11" s="224" t="e">
        <f>IF('Service Point 7'!#REF!=0,"-",'Service Point 7'!#REF!)</f>
        <v>#REF!</v>
      </c>
      <c r="X11" s="213" t="e">
        <f>IF('Service Point 7'!#REF!=0,"-",'Service Point 7'!#REF!)</f>
        <v>#REF!</v>
      </c>
      <c r="Y11" s="213" t="e">
        <f>IF('Service Point 7'!#REF!=0,"-",'Service Point 7'!#REF!)</f>
        <v>#REF!</v>
      </c>
      <c r="Z11" s="213"/>
      <c r="AA11" s="213"/>
      <c r="AB11" s="225"/>
      <c r="AC11" s="117"/>
      <c r="AD11" s="111" t="str">
        <f>IF(Information_Page!B32=0,"-",Information_Page!B32)</f>
        <v>-</v>
      </c>
      <c r="AE11" s="256" t="str">
        <f>IF('Service Point 7'!AJ4=0,"-",'Service Point 7'!AJ4)</f>
        <v>N/A</v>
      </c>
      <c r="AF11" s="238" t="str">
        <f>IF('Service Point 7'!AJ5=0,"-",'Service Point 7'!AJ5)</f>
        <v>N/A</v>
      </c>
      <c r="AG11" s="238" t="str">
        <f>IF('Service Point 7'!AJ6=0,"-",'Service Point 7'!AJ6)</f>
        <v>N/A</v>
      </c>
      <c r="AH11" s="238" t="str">
        <f>IF('Service Point 7'!AJ7=0,"-",'Service Point 7'!AJ7)</f>
        <v>N/A</v>
      </c>
      <c r="AI11" s="238" t="str">
        <f>IF('Service Point 7'!AJ8=0,"-",'Service Point 7'!AJ8)</f>
        <v>N/A</v>
      </c>
      <c r="AJ11" s="238" t="str">
        <f>IF('Service Point 7'!AJ9=0,"-",'Service Point 7'!AJ9)</f>
        <v>N/A</v>
      </c>
      <c r="AK11" s="238" t="str">
        <f t="shared" si="2"/>
        <v>-</v>
      </c>
      <c r="AL11" s="3"/>
    </row>
    <row r="12" spans="1:38" ht="15" customHeight="1" thickTop="1" thickBot="1" x14ac:dyDescent="0.25">
      <c r="A12" s="91" t="str">
        <f>IF(Information_Page!B33=0,"-",Information_Page!B33)</f>
        <v>-</v>
      </c>
      <c r="B12" s="141" t="str">
        <f>IF('Service Point 8'!AC6=0,"-",'Service Point 8'!AC6)</f>
        <v>N/A</v>
      </c>
      <c r="C12" s="141" t="str">
        <f>IF('Service Point 8'!AC7=0,"-",'Service Point 8'!AC7)</f>
        <v>N/A</v>
      </c>
      <c r="D12" s="141" t="str">
        <f>IF('Service Point 8'!AC8=0,"-",'Service Point 8'!AC8)</f>
        <v>N/A</v>
      </c>
      <c r="E12" s="141" t="str">
        <f>IF('Service Point 8'!AC9=0,"-",'Service Point 8'!AC9)</f>
        <v>N/A</v>
      </c>
      <c r="F12" s="140" t="str">
        <f>IF('Service Point 8'!AC10=0,"-",'Service Point 8'!AC10)</f>
        <v>N/A</v>
      </c>
      <c r="G12" s="141" t="str">
        <f>IF('Service Point 8'!AC11=0,"-",'Service Point 8'!AC11)</f>
        <v>N/A</v>
      </c>
      <c r="H12" s="140" t="str">
        <f t="shared" si="4"/>
        <v>-</v>
      </c>
      <c r="I12" s="146" t="str">
        <f>IF('Service Point 8'!AC15=0,"-",'Service Point 8'!AC15)</f>
        <v>-</v>
      </c>
      <c r="J12" s="147"/>
      <c r="K12" s="9"/>
      <c r="L12" s="93"/>
      <c r="M12" s="6" t="str">
        <f t="shared" si="1"/>
        <v>&gt;130</v>
      </c>
      <c r="N12" s="6"/>
      <c r="O12" s="6"/>
      <c r="P12" s="6"/>
      <c r="Q12" s="1" t="s">
        <v>135</v>
      </c>
      <c r="R12" s="1" t="str">
        <f>IF(Information_Page!$G$7=0,"Indicator 1",IF(Information_Page!$G$7=0,"-",Information_Page!$G$7))</f>
        <v>Indicator 1</v>
      </c>
      <c r="S12" t="str">
        <f>IF(Information_Page!$J$7=0,"Indicator 2",IF(Information_Page!$J$7=0,"-",Information_Page!$J$7))</f>
        <v>Indicator 2</v>
      </c>
      <c r="T12" s="119"/>
      <c r="U12" s="3"/>
      <c r="V12" s="10"/>
      <c r="W12" s="224" t="e">
        <f>IF('Service Point 8'!#REF!=0,"-",'Service Point 8'!#REF!)</f>
        <v>#REF!</v>
      </c>
      <c r="X12" s="213" t="e">
        <f>IF('Service Point 8'!#REF!=0,"-",'Service Point 8'!#REF!)</f>
        <v>#REF!</v>
      </c>
      <c r="Y12" s="213" t="e">
        <f>IF('Service Point 8'!#REF!=0,"-",'Service Point 8'!#REF!)</f>
        <v>#REF!</v>
      </c>
      <c r="Z12" s="213"/>
      <c r="AA12" s="213"/>
      <c r="AB12" s="225"/>
      <c r="AC12" s="117"/>
      <c r="AD12" s="111" t="str">
        <f>IF(Information_Page!B33=0,"-",Information_Page!B33)</f>
        <v>-</v>
      </c>
      <c r="AE12" s="256" t="str">
        <f>IF('Service Point 8'!AJ4=0,"-",'Service Point 8'!AJ4)</f>
        <v>N/A</v>
      </c>
      <c r="AF12" s="238" t="str">
        <f>IF('Service Point 8'!AJ5=0,"-",'Service Point 8'!AJ5)</f>
        <v>N/A</v>
      </c>
      <c r="AG12" s="238" t="str">
        <f>IF('Service Point 8'!AJ6=0,"-",'Service Point 8'!AJ6)</f>
        <v>N/A</v>
      </c>
      <c r="AH12" s="238" t="str">
        <f>IF('Service Point 8'!AJ7=0,"-",'Service Point 8'!AJ7)</f>
        <v>N/A</v>
      </c>
      <c r="AI12" s="238" t="str">
        <f>IF('Service Point 8'!AJ8=0,"-",'Service Point 8'!AJ8)</f>
        <v>N/A</v>
      </c>
      <c r="AJ12" s="238" t="str">
        <f>IF('Service Point 8'!AJ9=0,"-",'Service Point 8'!AJ9)</f>
        <v>N/A</v>
      </c>
      <c r="AK12" s="238" t="str">
        <f t="shared" si="2"/>
        <v>-</v>
      </c>
      <c r="AL12" s="3"/>
    </row>
    <row r="13" spans="1:38" ht="15" customHeight="1" thickTop="1" thickBot="1" x14ac:dyDescent="0.25">
      <c r="A13" s="91" t="str">
        <f>IF(Information_Page!B34=0,"-",Information_Page!B34)</f>
        <v>-</v>
      </c>
      <c r="B13" s="141" t="str">
        <f>IF('Service Point 9'!AC6=0,"-",'Service Point 9'!AC6)</f>
        <v>N/A</v>
      </c>
      <c r="C13" s="141" t="str">
        <f>IF('Service Point 9'!AC7=0,"-",'Service Point 9'!AC7)</f>
        <v>N/A</v>
      </c>
      <c r="D13" s="141" t="str">
        <f>IF('Service Point 9'!AC8=0,"-",'Service Point 9'!AC8)</f>
        <v>N/A</v>
      </c>
      <c r="E13" s="141" t="str">
        <f>IF('Service Point 9'!AC9=0,"-",'Service Point 9'!AC9)</f>
        <v>N/A</v>
      </c>
      <c r="F13" s="140" t="str">
        <f>IF('Service Point 9'!AC10=0,"-",'Service Point 9'!AC10)</f>
        <v>N/A</v>
      </c>
      <c r="G13" s="141" t="str">
        <f>IF('Service Point 9'!AC11=0,"-",'Service Point 9'!AC11)</f>
        <v>N/A</v>
      </c>
      <c r="H13" s="140" t="str">
        <f t="shared" si="4"/>
        <v>-</v>
      </c>
      <c r="I13" s="146" t="str">
        <f>IF('Service Point 9'!AC15=0,"-",'Service Point 9'!AC15)</f>
        <v>-</v>
      </c>
      <c r="J13" s="147"/>
      <c r="K13" s="9"/>
      <c r="L13" s="93"/>
      <c r="M13" s="6" t="str">
        <f t="shared" si="1"/>
        <v>&gt;130</v>
      </c>
      <c r="N13" s="6"/>
      <c r="O13" s="6"/>
      <c r="P13" s="6"/>
      <c r="Q13" s="101" t="s">
        <v>161</v>
      </c>
      <c r="R13" s="1">
        <f>COUNTIF($I$5:$I$28,"&lt;=0.7")</f>
        <v>0</v>
      </c>
      <c r="S13" s="1">
        <f>COUNTIF($J$6:$J$28,"&lt;=0.7")</f>
        <v>0</v>
      </c>
      <c r="T13" s="119"/>
      <c r="U13" s="3"/>
      <c r="V13" s="10"/>
      <c r="W13" s="224" t="e">
        <f>IF('Service Point 9'!#REF!=0,"-",'Service Point 9'!#REF!)</f>
        <v>#REF!</v>
      </c>
      <c r="X13" s="213" t="e">
        <f>IF('Service Point 9'!#REF!=0,"-",'Service Point 9'!#REF!)</f>
        <v>#REF!</v>
      </c>
      <c r="Y13" s="213" t="e">
        <f>IF('Service Point 9'!#REF!=0,"-",'Service Point 9'!#REF!)</f>
        <v>#REF!</v>
      </c>
      <c r="Z13" s="213"/>
      <c r="AA13" s="213"/>
      <c r="AB13" s="225"/>
      <c r="AC13" s="117"/>
      <c r="AD13" s="111" t="str">
        <f>IF(Information_Page!B34=0,"-",Information_Page!B34)</f>
        <v>-</v>
      </c>
      <c r="AE13" s="256" t="str">
        <f>IF('Service Point 9'!AJ4=0,"-",'Service Point 9'!AJ4)</f>
        <v>N/A</v>
      </c>
      <c r="AF13" s="238" t="str">
        <f>IF('Service Point 9'!AJ5=0,"-",'Service Point 9'!AJ5)</f>
        <v>N/A</v>
      </c>
      <c r="AG13" s="238" t="str">
        <f>IF('Service Point 9'!AJ6=0,"-",'Service Point 9'!AJ6)</f>
        <v>N/A</v>
      </c>
      <c r="AH13" s="238" t="str">
        <f>IF('Service Point 9'!AJ7=0,"-",'Service Point 9'!AJ7)</f>
        <v>N/A</v>
      </c>
      <c r="AI13" s="238" t="str">
        <f>IF('Service Point 9'!AJ8=0,"-",'Service Point 9'!AJ8)</f>
        <v>N/A</v>
      </c>
      <c r="AJ13" s="238" t="str">
        <f>IF('Service Point 9'!AJ9=0,"-",'Service Point 9'!AJ9)</f>
        <v>N/A</v>
      </c>
      <c r="AK13" s="238" t="str">
        <f t="shared" si="2"/>
        <v>-</v>
      </c>
      <c r="AL13" s="3"/>
    </row>
    <row r="14" spans="1:38" ht="15" customHeight="1" thickTop="1" thickBot="1" x14ac:dyDescent="0.25">
      <c r="A14" s="91" t="str">
        <f>IF(Information_Page!B35=0,"-",Information_Page!B35)</f>
        <v>-</v>
      </c>
      <c r="B14" s="141" t="str">
        <f>IF('Service Point 10'!AC6=0,"-",'Service Point 10'!AC6)</f>
        <v>N/A</v>
      </c>
      <c r="C14" s="141" t="str">
        <f>IF('Service Point 10'!AC7=0,"-",'Service Point 10'!AC7)</f>
        <v>N/A</v>
      </c>
      <c r="D14" s="141" t="str">
        <f>IF('Service Point 10'!AC8=0,"-",'Service Point 10'!AC8)</f>
        <v>N/A</v>
      </c>
      <c r="E14" s="141" t="str">
        <f>IF('Service Point 10'!AC9=0,"-",'Service Point 10'!AC9)</f>
        <v>N/A</v>
      </c>
      <c r="F14" s="140" t="str">
        <f>IF('Service Point 10'!AC10=0,"-",'Service Point 10'!AC10)</f>
        <v>N/A</v>
      </c>
      <c r="G14" s="141" t="str">
        <f>IF('Service Point 10'!AC11=0,"-",'Service Point 10'!AC11)</f>
        <v>N/A</v>
      </c>
      <c r="H14" s="140" t="str">
        <f t="shared" si="4"/>
        <v>-</v>
      </c>
      <c r="I14" s="146" t="str">
        <f>IF('Service Point 10'!AC15=0,"-",'Service Point 10'!AC15)</f>
        <v>-</v>
      </c>
      <c r="J14" s="147"/>
      <c r="K14" s="9"/>
      <c r="L14" s="93"/>
      <c r="M14" s="6" t="str">
        <f t="shared" si="1"/>
        <v>&gt;130</v>
      </c>
      <c r="N14" s="6"/>
      <c r="O14" s="6"/>
      <c r="P14" s="6"/>
      <c r="Q14" s="101" t="s">
        <v>162</v>
      </c>
      <c r="R14" s="1">
        <f>COUNTIF($M$5:$M$28,"71-80")</f>
        <v>0</v>
      </c>
      <c r="S14" s="1">
        <f>COUNTIF($N$5:$N$28,"71-80")</f>
        <v>0</v>
      </c>
      <c r="T14" s="119"/>
      <c r="U14" s="3"/>
      <c r="V14" s="10"/>
      <c r="W14" s="224" t="e">
        <f>IF('Service Point 10'!#REF!=0,"-",'Service Point 10'!#REF!)</f>
        <v>#REF!</v>
      </c>
      <c r="X14" s="213" t="e">
        <f>IF('Service Point 10'!#REF!=0,"-",'Service Point 10'!#REF!)</f>
        <v>#REF!</v>
      </c>
      <c r="Y14" s="213" t="e">
        <f>IF('Service Point 10'!#REF!=0,"-",'Service Point 10'!#REF!)</f>
        <v>#REF!</v>
      </c>
      <c r="Z14" s="213"/>
      <c r="AA14" s="213"/>
      <c r="AB14" s="225"/>
      <c r="AC14" s="117"/>
      <c r="AD14" s="111" t="str">
        <f>IF(Information_Page!B35=0,"-",Information_Page!B35)</f>
        <v>-</v>
      </c>
      <c r="AE14" s="256" t="str">
        <f>IF('Service Point 10'!AJ4=0,"-",'Service Point 10'!AJ4)</f>
        <v>N/A</v>
      </c>
      <c r="AF14" s="238" t="str">
        <f>IF('Service Point 10'!AJ5=0,"-",'Service Point 10'!AJ5)</f>
        <v>N/A</v>
      </c>
      <c r="AG14" s="238" t="str">
        <f>IF('Service Point 10'!AJ6=0,"-",'Service Point 10'!AJ6)</f>
        <v>N/A</v>
      </c>
      <c r="AH14" s="238" t="str">
        <f>IF('Service Point 10'!AJ7=0,"-",'Service Point 10'!AJ7)</f>
        <v>N/A</v>
      </c>
      <c r="AI14" s="238" t="str">
        <f>IF('Service Point 10'!AJ8=0,"-",'Service Point 10'!AJ8)</f>
        <v>N/A</v>
      </c>
      <c r="AJ14" s="238" t="str">
        <f>IF('Service Point 10'!AJ9=0,"-",'Service Point 10'!AJ9)</f>
        <v>N/A</v>
      </c>
      <c r="AK14" s="238" t="str">
        <f t="shared" si="2"/>
        <v>-</v>
      </c>
      <c r="AL14" s="3"/>
    </row>
    <row r="15" spans="1:38" ht="15" customHeight="1" thickTop="1" thickBot="1" x14ac:dyDescent="0.25">
      <c r="A15" s="91" t="str">
        <f>IF(Information_Page!B36=0,"-",Information_Page!B36)</f>
        <v>-</v>
      </c>
      <c r="B15" s="141" t="str">
        <f>IF('Service Point 11'!AC6=0,"-",'Service Point 11'!AC6)</f>
        <v>N/A</v>
      </c>
      <c r="C15" s="141" t="str">
        <f>IF('Service Point 11'!AC7=0,"-",'Service Point 11'!AC7)</f>
        <v>N/A</v>
      </c>
      <c r="D15" s="141" t="str">
        <f>IF('Service Point 11'!AC8=0,"-",'Service Point 11'!AC8)</f>
        <v>N/A</v>
      </c>
      <c r="E15" s="141" t="str">
        <f>IF('Service Point 11'!AC9=0,"-",'Service Point 11'!AC9)</f>
        <v>N/A</v>
      </c>
      <c r="F15" s="140" t="str">
        <f>IF('Service Point 11'!AC10=0,"-",'Service Point 11'!AC10)</f>
        <v>N/A</v>
      </c>
      <c r="G15" s="141" t="str">
        <f>IF('Service Point 11'!AC11=0,"-",'Service Point 11'!AC11)</f>
        <v>N/A</v>
      </c>
      <c r="H15" s="140" t="str">
        <f t="shared" si="4"/>
        <v>-</v>
      </c>
      <c r="I15" s="146" t="str">
        <f>IF('Service Point 11'!AC15=0,"-",'Service Point 11'!AC15)</f>
        <v>-</v>
      </c>
      <c r="J15" s="147"/>
      <c r="K15" s="9"/>
      <c r="L15" s="93"/>
      <c r="M15" s="6" t="str">
        <f t="shared" si="1"/>
        <v>&gt;130</v>
      </c>
      <c r="N15" s="6"/>
      <c r="O15" s="6"/>
      <c r="P15" s="6"/>
      <c r="Q15" s="101" t="s">
        <v>163</v>
      </c>
      <c r="R15" s="1">
        <f>COUNTIF($M$5:$M$28,"81-90")</f>
        <v>0</v>
      </c>
      <c r="S15" s="1">
        <f>COUNTIF($N$5:$N$28,"81-90")</f>
        <v>0</v>
      </c>
      <c r="T15" s="119"/>
      <c r="U15" s="3"/>
      <c r="V15" s="10"/>
      <c r="W15" s="224" t="e">
        <f>IF('Service Point 11'!#REF!=0,"-",'Service Point 11'!#REF!)</f>
        <v>#REF!</v>
      </c>
      <c r="X15" s="213" t="e">
        <f>IF('Service Point 11'!#REF!=0,"-",'Service Point 11'!#REF!)</f>
        <v>#REF!</v>
      </c>
      <c r="Y15" s="213" t="e">
        <f>IF('Service Point 11'!#REF!=0,"-",'Service Point 11'!#REF!)</f>
        <v>#REF!</v>
      </c>
      <c r="Z15" s="213"/>
      <c r="AA15" s="213"/>
      <c r="AB15" s="225"/>
      <c r="AC15" s="117"/>
      <c r="AD15" s="111" t="str">
        <f>IF(Information_Page!B36=0,"-",Information_Page!B36)</f>
        <v>-</v>
      </c>
      <c r="AE15" s="256" t="str">
        <f>IF('Service Point 11'!AJ4=0,"-",'Service Point 11'!AJ4)</f>
        <v>N/A</v>
      </c>
      <c r="AF15" s="238" t="str">
        <f>IF('Service Point 11'!AJ5=0,"-",'Service Point 11'!AJ5)</f>
        <v>N/A</v>
      </c>
      <c r="AG15" s="238" t="str">
        <f>IF('Service Point 11'!AJ6=0,"-",'Service Point 11'!AJ6)</f>
        <v>N/A</v>
      </c>
      <c r="AH15" s="238" t="str">
        <f>IF('Service Point 11'!AJ7=0,"-",'Service Point 11'!AJ7)</f>
        <v>N/A</v>
      </c>
      <c r="AI15" s="238" t="str">
        <f>IF('Service Point 11'!AJ8=0,"-",'Service Point 11'!AJ8)</f>
        <v>N/A</v>
      </c>
      <c r="AJ15" s="238" t="str">
        <f>IF('Service Point 11'!AJ9=0,"-",'Service Point 11'!AJ9)</f>
        <v>N/A</v>
      </c>
      <c r="AK15" s="238" t="str">
        <f t="shared" si="2"/>
        <v>-</v>
      </c>
      <c r="AL15" s="3"/>
    </row>
    <row r="16" spans="1:38" ht="15" customHeight="1" thickTop="1" thickBot="1" x14ac:dyDescent="0.25">
      <c r="A16" s="91" t="str">
        <f>IF(Information_Page!B37=0,"-",Information_Page!B37)</f>
        <v>-</v>
      </c>
      <c r="B16" s="141" t="str">
        <f>IF('Service Point 12'!AC6=0,"-",'Service Point 12'!AC6)</f>
        <v>N/A</v>
      </c>
      <c r="C16" s="141" t="str">
        <f>IF('Service Point 12'!AC7=0,"-",'Service Point 12'!AC7)</f>
        <v>N/A</v>
      </c>
      <c r="D16" s="141" t="str">
        <f>IF('Service Point 12'!AC8=0,"-",'Service Point 12'!AC8)</f>
        <v>N/A</v>
      </c>
      <c r="E16" s="141" t="str">
        <f>IF('Service Point 12'!AC9=0,"-",'Service Point 12'!AC9)</f>
        <v>N/A</v>
      </c>
      <c r="F16" s="140" t="str">
        <f>IF('Service Point 12'!AC10=0,"-",'Service Point 12'!AC10)</f>
        <v>N/A</v>
      </c>
      <c r="G16" s="141" t="str">
        <f>IF('Service Point 12'!AC11=0,"-",'Service Point 12'!AC11)</f>
        <v>N/A</v>
      </c>
      <c r="H16" s="140" t="str">
        <f t="shared" si="4"/>
        <v>-</v>
      </c>
      <c r="I16" s="146" t="str">
        <f>IF('Service Point 12'!AC15=0,"-",'Service Point 12'!AC15)</f>
        <v>-</v>
      </c>
      <c r="J16" s="147"/>
      <c r="K16" s="9"/>
      <c r="L16" s="93"/>
      <c r="M16" s="6" t="str">
        <f t="shared" si="1"/>
        <v>&gt;130</v>
      </c>
      <c r="N16" s="6"/>
      <c r="O16" s="6"/>
      <c r="P16" s="6"/>
      <c r="Q16" s="101" t="s">
        <v>164</v>
      </c>
      <c r="R16" s="1">
        <f>COUNTIF($M$5:$M$28,"91-100")</f>
        <v>0</v>
      </c>
      <c r="S16" s="1">
        <f>COUNTIF($N$5:$N$28,"91-100")</f>
        <v>0</v>
      </c>
      <c r="T16" s="119"/>
      <c r="U16" s="3"/>
      <c r="V16" s="10"/>
      <c r="W16" s="224" t="e">
        <f>IF('Service Point 12'!#REF!=0,"-",'Service Point 12'!#REF!)</f>
        <v>#REF!</v>
      </c>
      <c r="X16" s="213" t="e">
        <f>IF('Service Point 12'!#REF!=0,"-",'Service Point 12'!#REF!)</f>
        <v>#REF!</v>
      </c>
      <c r="Y16" s="213" t="e">
        <f>IF('Service Point 12'!#REF!=0,"-",'Service Point 12'!#REF!)</f>
        <v>#REF!</v>
      </c>
      <c r="Z16" s="213"/>
      <c r="AA16" s="213"/>
      <c r="AB16" s="225"/>
      <c r="AC16" s="117"/>
      <c r="AD16" s="111" t="str">
        <f>IF(Information_Page!B37=0,"-",Information_Page!B37)</f>
        <v>-</v>
      </c>
      <c r="AE16" s="256" t="str">
        <f>IF('Service Point 12'!AJ4=0,"-",'Service Point 12'!AJ4)</f>
        <v>N/A</v>
      </c>
      <c r="AF16" s="238" t="str">
        <f>IF('Service Point 12'!AJ5=0,"-",'Service Point 12'!AJ5)</f>
        <v>N/A</v>
      </c>
      <c r="AG16" s="238" t="str">
        <f>IF('Service Point 12'!AJ6=0,"-",'Service Point 12'!AJ6)</f>
        <v>N/A</v>
      </c>
      <c r="AH16" s="238" t="str">
        <f>IF('Service Point 12'!AJ7=0,"-",'Service Point 12'!AJ7)</f>
        <v>N/A</v>
      </c>
      <c r="AI16" s="238" t="str">
        <f>IF('Service Point 12'!AJ8=0,"-",'Service Point 12'!AJ8)</f>
        <v>N/A</v>
      </c>
      <c r="AJ16" s="238" t="str">
        <f>IF('Service Point 12'!AJ9=0,"-",'Service Point 12'!AJ9)</f>
        <v>N/A</v>
      </c>
      <c r="AK16" s="238" t="str">
        <f t="shared" si="2"/>
        <v>-</v>
      </c>
      <c r="AL16" s="3"/>
    </row>
    <row r="17" spans="1:44" ht="15" customHeight="1" thickTop="1" thickBot="1" x14ac:dyDescent="0.25">
      <c r="A17" s="91" t="str">
        <f>IF(Information_Page!B38=0,"-",Information_Page!B38)</f>
        <v>-</v>
      </c>
      <c r="B17" s="141" t="str">
        <f>IF('Service Point 13'!AC6=0,"-",'Service Point 13'!AC6)</f>
        <v>N/A</v>
      </c>
      <c r="C17" s="141" t="str">
        <f>IF('Service Point 13'!AC7=0,"-",'Service Point 13'!AC7)</f>
        <v>N/A</v>
      </c>
      <c r="D17" s="141" t="str">
        <f>IF('Service Point 13'!AC8=0,"-",'Service Point 13'!AC8)</f>
        <v>N/A</v>
      </c>
      <c r="E17" s="141" t="str">
        <f>IF('Service Point 13'!AC9=0,"-",'Service Point 13'!AC9)</f>
        <v>N/A</v>
      </c>
      <c r="F17" s="140" t="str">
        <f>IF('Service Point 13'!AC10=0,"-",'Service Point 13'!AC10)</f>
        <v>N/A</v>
      </c>
      <c r="G17" s="141" t="str">
        <f>IF('Service Point 13'!AC11=0,"-",'Service Point 13'!AC11)</f>
        <v>N/A</v>
      </c>
      <c r="H17" s="140" t="str">
        <f t="shared" si="4"/>
        <v>-</v>
      </c>
      <c r="I17" s="146" t="str">
        <f>IF('Service Point 13'!AC15=0,"-",'Service Point 13'!AC15)</f>
        <v>-</v>
      </c>
      <c r="J17" s="147"/>
      <c r="K17" s="9"/>
      <c r="L17" s="93"/>
      <c r="M17" s="6" t="str">
        <f t="shared" si="1"/>
        <v>&gt;130</v>
      </c>
      <c r="N17" s="6"/>
      <c r="O17" s="6"/>
      <c r="P17" s="6"/>
      <c r="Q17" s="101" t="s">
        <v>165</v>
      </c>
      <c r="R17" s="1">
        <f>COUNTIF($M$5:$M$28,"101-110")</f>
        <v>0</v>
      </c>
      <c r="S17" s="1">
        <f>COUNTIF($N$5:$N$28,"101-110")</f>
        <v>0</v>
      </c>
      <c r="T17" s="119"/>
      <c r="U17" s="3"/>
      <c r="V17" s="10"/>
      <c r="W17" s="224" t="e">
        <f>IF('Service Point 13'!#REF!=0,"-",'Service Point 13'!#REF!)</f>
        <v>#REF!</v>
      </c>
      <c r="X17" s="213" t="e">
        <f>IF('Service Point 13'!#REF!=0,"-",'Service Point 13'!#REF!)</f>
        <v>#REF!</v>
      </c>
      <c r="Y17" s="213" t="e">
        <f>IF('Service Point 13'!#REF!=0,"-",'Service Point 13'!#REF!)</f>
        <v>#REF!</v>
      </c>
      <c r="Z17" s="213"/>
      <c r="AA17" s="213"/>
      <c r="AB17" s="225"/>
      <c r="AC17" s="117"/>
      <c r="AD17" s="111" t="str">
        <f>IF(Information_Page!B38=0,"-",Information_Page!B38)</f>
        <v>-</v>
      </c>
      <c r="AE17" s="256" t="str">
        <f>IF('Service Point 13'!AJ4=0,"-",'Service Point 13'!AJ4)</f>
        <v>N/A</v>
      </c>
      <c r="AF17" s="238" t="str">
        <f>IF('Service Point 13'!AJ5=0,"-",'Service Point 13'!AJ5)</f>
        <v>N/A</v>
      </c>
      <c r="AG17" s="238" t="str">
        <f>IF('Service Point 13'!AJ6=0,"-",'Service Point 13'!AJ6)</f>
        <v>N/A</v>
      </c>
      <c r="AH17" s="238" t="str">
        <f>IF('Service Point 13'!AJ7=0,"-",'Service Point 13'!AJ7)</f>
        <v>N/A</v>
      </c>
      <c r="AI17" s="238" t="str">
        <f>IF('Service Point 13'!AJ8=0,"-",'Service Point 13'!AJ8)</f>
        <v>N/A</v>
      </c>
      <c r="AJ17" s="238" t="str">
        <f>IF('Service Point 13'!AJ9=0,"-",'Service Point 13'!AJ9)</f>
        <v>N/A</v>
      </c>
      <c r="AK17" s="238" t="str">
        <f t="shared" si="2"/>
        <v>-</v>
      </c>
      <c r="AL17" s="3"/>
    </row>
    <row r="18" spans="1:44" ht="15" customHeight="1" thickTop="1" thickBot="1" x14ac:dyDescent="0.25">
      <c r="A18" s="91" t="str">
        <f>IF(Information_Page!B39=0,"-",Information_Page!B39)</f>
        <v>-</v>
      </c>
      <c r="B18" s="141" t="str">
        <f>IF('Service Point 14'!AC6=0,"-",'Service Point 14'!AC6)</f>
        <v>N/A</v>
      </c>
      <c r="C18" s="141" t="str">
        <f>IF('Service Point 14'!AC7=0,"-",'Service Point 14'!AC7)</f>
        <v>N/A</v>
      </c>
      <c r="D18" s="141" t="str">
        <f>IF('Service Point 14'!AC8=0,"-",'Service Point 14'!AC8)</f>
        <v>N/A</v>
      </c>
      <c r="E18" s="141" t="str">
        <f>IF('Service Point 14'!AC9=0,"-",'Service Point 14'!AC9)</f>
        <v>N/A</v>
      </c>
      <c r="F18" s="140" t="str">
        <f>IF('Service Point 14'!AC10=0,"-",'Service Point 14'!AC10)</f>
        <v>N/A</v>
      </c>
      <c r="G18" s="141" t="str">
        <f>IF('Service Point 14'!AC11=0,"-",'Service Point 14'!AC11)</f>
        <v>N/A</v>
      </c>
      <c r="H18" s="140" t="str">
        <f t="shared" si="4"/>
        <v>-</v>
      </c>
      <c r="I18" s="146" t="str">
        <f>IF('Service Point 14'!AC15=0,"-",'Service Point 14'!AC15)</f>
        <v>-</v>
      </c>
      <c r="J18" s="147"/>
      <c r="K18" s="9"/>
      <c r="L18" s="93"/>
      <c r="M18" s="6" t="str">
        <f t="shared" si="1"/>
        <v>&gt;130</v>
      </c>
      <c r="N18" s="6"/>
      <c r="O18" s="6"/>
      <c r="P18" s="6"/>
      <c r="Q18" s="101" t="s">
        <v>166</v>
      </c>
      <c r="R18" s="1">
        <f>COUNTIF($M$5:$M$28,"111-120")</f>
        <v>0</v>
      </c>
      <c r="S18" s="1">
        <f>COUNTIF($N$5:$N$28,"111-120")</f>
        <v>0</v>
      </c>
      <c r="T18" s="119"/>
      <c r="U18" s="3"/>
      <c r="V18" s="10"/>
      <c r="W18" s="224" t="e">
        <f>IF('Service Point 14'!#REF!=0,"-",'Service Point 14'!#REF!)</f>
        <v>#REF!</v>
      </c>
      <c r="X18" s="213" t="e">
        <f>IF('Service Point 14'!#REF!=0,"-",'Service Point 14'!#REF!)</f>
        <v>#REF!</v>
      </c>
      <c r="Y18" s="213" t="e">
        <f>IF('Service Point 14'!#REF!=0,"-",'Service Point 14'!#REF!)</f>
        <v>#REF!</v>
      </c>
      <c r="Z18" s="213"/>
      <c r="AA18" s="213"/>
      <c r="AB18" s="225"/>
      <c r="AC18" s="117"/>
      <c r="AD18" s="111" t="str">
        <f>IF(Information_Page!B39=0,"-",Information_Page!B39)</f>
        <v>-</v>
      </c>
      <c r="AE18" s="256" t="str">
        <f>IF('Service Point 14'!AJ4=0,"-",'Service Point 14'!AJ4)</f>
        <v>N/A</v>
      </c>
      <c r="AF18" s="238" t="str">
        <f>IF('Service Point 14'!AJ5=0,"-",'Service Point 14'!AJ5)</f>
        <v>N/A</v>
      </c>
      <c r="AG18" s="238" t="str">
        <f>IF('Service Point 14'!AJ6=0,"-",'Service Point 14'!AJ6)</f>
        <v>N/A</v>
      </c>
      <c r="AH18" s="238" t="str">
        <f>IF('Service Point 14'!AJ7=0,"-",'Service Point 14'!AJ7)</f>
        <v>N/A</v>
      </c>
      <c r="AI18" s="238" t="str">
        <f>IF('Service Point 14'!AJ8=0,"-",'Service Point 14'!AJ8)</f>
        <v>N/A</v>
      </c>
      <c r="AJ18" s="238" t="str">
        <f>IF('Service Point 14'!AJ9=0,"-",'Service Point 14'!AJ9)</f>
        <v>N/A</v>
      </c>
      <c r="AK18" s="238" t="str">
        <f t="shared" si="2"/>
        <v>-</v>
      </c>
      <c r="AL18" s="3"/>
    </row>
    <row r="19" spans="1:44" ht="15" customHeight="1" thickTop="1" thickBot="1" x14ac:dyDescent="0.25">
      <c r="A19" s="91" t="str">
        <f>IF(Information_Page!B40=0,"-",Information_Page!B40)</f>
        <v>-</v>
      </c>
      <c r="B19" s="141" t="str">
        <f>IF('Service Point 15'!AC6=0,"-",'Service Point 15'!AC6)</f>
        <v>N/A</v>
      </c>
      <c r="C19" s="141" t="str">
        <f>IF('Service Point 15'!AC7=0,"-",'Service Point 15'!AC7)</f>
        <v>N/A</v>
      </c>
      <c r="D19" s="141" t="str">
        <f>IF('Service Point 15'!AC8=0,"-",'Service Point 15'!AC8)</f>
        <v>N/A</v>
      </c>
      <c r="E19" s="141" t="str">
        <f>IF('Service Point 15'!AC9=0,"-",'Service Point 15'!AC9)</f>
        <v>N/A</v>
      </c>
      <c r="F19" s="140" t="str">
        <f>IF('Service Point 15'!AC10=0,"-",'Service Point 15'!AC10)</f>
        <v>N/A</v>
      </c>
      <c r="G19" s="141" t="str">
        <f>IF('Service Point 15'!AC11=0,"-",'Service Point 15'!AC11)</f>
        <v>N/A</v>
      </c>
      <c r="H19" s="140" t="str">
        <f t="shared" si="4"/>
        <v>-</v>
      </c>
      <c r="I19" s="146" t="str">
        <f>IF('Service Point 15'!AC15=0,"-",'Service Point 15'!AC15)</f>
        <v>-</v>
      </c>
      <c r="J19" s="147"/>
      <c r="K19" s="9"/>
      <c r="L19" s="93"/>
      <c r="M19" s="6" t="str">
        <f t="shared" si="1"/>
        <v>&gt;130</v>
      </c>
      <c r="N19" s="6"/>
      <c r="O19" s="6"/>
      <c r="P19" s="6"/>
      <c r="Q19" s="101" t="s">
        <v>167</v>
      </c>
      <c r="R19" s="1">
        <f>COUNTIF($M$5:$M$28,"111-120")</f>
        <v>0</v>
      </c>
      <c r="S19" s="1">
        <f>COUNTIF($N$5:$N$28,"121-130")</f>
        <v>0</v>
      </c>
      <c r="T19" s="119"/>
      <c r="U19" s="3"/>
      <c r="V19" s="10"/>
      <c r="W19" s="224" t="e">
        <f>IF('Service Point 15'!#REF!=0,"-",'Service Point 15'!#REF!)</f>
        <v>#REF!</v>
      </c>
      <c r="X19" s="213" t="e">
        <f>IF('Service Point 15'!#REF!=0,"-",'Service Point 15'!#REF!)</f>
        <v>#REF!</v>
      </c>
      <c r="Y19" s="213" t="e">
        <f>IF('Service Point 15'!#REF!=0,"-",'Service Point 15'!#REF!)</f>
        <v>#REF!</v>
      </c>
      <c r="Z19" s="213"/>
      <c r="AA19" s="213"/>
      <c r="AB19" s="225"/>
      <c r="AC19" s="117"/>
      <c r="AD19" s="111" t="str">
        <f>IF(Information_Page!B40=0,"-",Information_Page!B40)</f>
        <v>-</v>
      </c>
      <c r="AE19" s="256" t="str">
        <f>IF('Service Point 15'!AJ4=0,"-",'Service Point 15'!AJ4)</f>
        <v>N/A</v>
      </c>
      <c r="AF19" s="238" t="str">
        <f>IF('Service Point 15'!AJ5=0,"-",'Service Point 15'!AJ5)</f>
        <v>N/A</v>
      </c>
      <c r="AG19" s="238" t="str">
        <f>IF('Service Point 15'!AJ6=0,"-",'Service Point 15'!AJ6)</f>
        <v>N/A</v>
      </c>
      <c r="AH19" s="238" t="str">
        <f>IF('Service Point 15'!AJ7=0,"-",'Service Point 15'!AJ7)</f>
        <v>N/A</v>
      </c>
      <c r="AI19" s="238" t="str">
        <f>IF('Service Point 15'!AJ8=0,"-",'Service Point 15'!AJ8)</f>
        <v>N/A</v>
      </c>
      <c r="AJ19" s="238" t="str">
        <f>IF('Service Point 15'!AJ9=0,"-",'Service Point 15'!AJ9)</f>
        <v>N/A</v>
      </c>
      <c r="AK19" s="238" t="str">
        <f t="shared" si="2"/>
        <v>-</v>
      </c>
      <c r="AL19" s="3"/>
    </row>
    <row r="20" spans="1:44" ht="15" customHeight="1" thickTop="1" thickBot="1" x14ac:dyDescent="0.25">
      <c r="A20" s="91" t="str">
        <f>IF(Information_Page!B41=0,"-",Information_Page!B41)</f>
        <v>-</v>
      </c>
      <c r="B20" s="141" t="str">
        <f>IF('Service Point 16'!AC6=0,"-",'Service Point 16'!AC6)</f>
        <v>N/A</v>
      </c>
      <c r="C20" s="141" t="str">
        <f>IF('Service Point 16'!AC7=0,"-",'Service Point 16'!AC7)</f>
        <v>N/A</v>
      </c>
      <c r="D20" s="141" t="str">
        <f>IF('Service Point 16'!AC8=0,"-",'Service Point 16'!AC8)</f>
        <v>N/A</v>
      </c>
      <c r="E20" s="141" t="str">
        <f>IF('Service Point 16'!AC9=0,"-",'Service Point 16'!AC9)</f>
        <v>N/A</v>
      </c>
      <c r="F20" s="140" t="str">
        <f>IF('Service Point 16'!AC10=0,"-",'Service Point 16'!AC10)</f>
        <v>N/A</v>
      </c>
      <c r="G20" s="141" t="str">
        <f>IF('Service Point 16'!AC11=0,"-",'Service Point 16'!AC11)</f>
        <v>N/A</v>
      </c>
      <c r="H20" s="140" t="str">
        <f t="shared" si="4"/>
        <v>-</v>
      </c>
      <c r="I20" s="146" t="str">
        <f>IF('Service Point 16'!AC15=0,"-",'Service Point 16'!AC15)</f>
        <v>-</v>
      </c>
      <c r="J20" s="147"/>
      <c r="K20" s="9"/>
      <c r="L20" s="93"/>
      <c r="M20" s="6" t="str">
        <f t="shared" si="1"/>
        <v>&gt;130</v>
      </c>
      <c r="N20" s="6"/>
      <c r="O20" s="6"/>
      <c r="P20" s="6"/>
      <c r="Q20" s="101" t="s">
        <v>168</v>
      </c>
      <c r="R20" s="1">
        <f>COUNTIF($I$6:$I$28,"&gt;1.3")</f>
        <v>0</v>
      </c>
      <c r="S20" s="1">
        <f>COUNTIF($J$6:$J$28,"&gt;1.3")</f>
        <v>0</v>
      </c>
      <c r="T20" s="119"/>
      <c r="U20" s="3"/>
      <c r="V20" s="10"/>
      <c r="W20" s="224" t="e">
        <f>IF('Service Point 16'!#REF!=0,"-",'Service Point 16'!#REF!)</f>
        <v>#REF!</v>
      </c>
      <c r="X20" s="213" t="e">
        <f>IF('Service Point 16'!#REF!=0,"-",'Service Point 16'!#REF!)</f>
        <v>#REF!</v>
      </c>
      <c r="Y20" s="213" t="e">
        <f>IF('Service Point 16'!#REF!=0,"-",'Service Point 16'!#REF!)</f>
        <v>#REF!</v>
      </c>
      <c r="Z20" s="213"/>
      <c r="AA20" s="213"/>
      <c r="AB20" s="225"/>
      <c r="AC20" s="117"/>
      <c r="AD20" s="111" t="str">
        <f>IF(Information_Page!B41=0,"-",Information_Page!B41)</f>
        <v>-</v>
      </c>
      <c r="AE20" s="256" t="str">
        <f>IF('Service Point 16'!AJ4=0,"-",'Service Point 16'!AJ4)</f>
        <v>N/A</v>
      </c>
      <c r="AF20" s="238" t="str">
        <f>IF('Service Point 16'!AJ5=0,"-",'Service Point 16'!AJ5)</f>
        <v>N/A</v>
      </c>
      <c r="AG20" s="238" t="str">
        <f>IF('Service Point 16'!AJ6=0,"-",'Service Point 16'!AJ6)</f>
        <v>N/A</v>
      </c>
      <c r="AH20" s="238" t="str">
        <f>IF('Service Point 16'!AJ7=0,"-",'Service Point 16'!AJ7)</f>
        <v>N/A</v>
      </c>
      <c r="AI20" s="238" t="str">
        <f>IF('Service Point 16'!AJ8=0,"-",'Service Point 16'!AJ8)</f>
        <v>N/A</v>
      </c>
      <c r="AJ20" s="238" t="str">
        <f>IF('Service Point 16'!AJ9=0,"-",'Service Point 16'!AJ9)</f>
        <v>N/A</v>
      </c>
      <c r="AK20" s="238" t="str">
        <f t="shared" si="2"/>
        <v>-</v>
      </c>
      <c r="AL20" s="3"/>
    </row>
    <row r="21" spans="1:44" ht="15" customHeight="1" thickTop="1" thickBot="1" x14ac:dyDescent="0.25">
      <c r="A21" s="91" t="str">
        <f>IF(Information_Page!B42=0,"-",Information_Page!B42)</f>
        <v>-</v>
      </c>
      <c r="B21" s="141" t="str">
        <f>IF('Service Point 17'!AC6=0,"-",'Service Point 17'!AC6)</f>
        <v>N/A</v>
      </c>
      <c r="C21" s="141" t="str">
        <f>IF('Service Point 17'!AC7=0,"-",'Service Point 17'!AC7)</f>
        <v>N/A</v>
      </c>
      <c r="D21" s="141" t="str">
        <f>IF('Service Point 17'!AC8=0,"-",'Service Point 17'!AC8)</f>
        <v>N/A</v>
      </c>
      <c r="E21" s="141" t="str">
        <f>IF('Service Point 17'!AC9=0,"-",'Service Point 17'!AC9)</f>
        <v>N/A</v>
      </c>
      <c r="F21" s="140" t="str">
        <f>IF('Service Point 17'!AC10=0,"-",'Service Point 17'!AC10)</f>
        <v>N/A</v>
      </c>
      <c r="G21" s="141" t="str">
        <f>IF('Service Point 17'!AC11=0,"-",'Service Point 17'!AC11)</f>
        <v>N/A</v>
      </c>
      <c r="H21" s="140" t="str">
        <f t="shared" si="4"/>
        <v>-</v>
      </c>
      <c r="I21" s="146" t="str">
        <f>IF('Service Point 17'!AC15=0,"-",'Service Point 17'!AC15)</f>
        <v>-</v>
      </c>
      <c r="J21" s="9"/>
      <c r="K21" s="9"/>
      <c r="L21" s="93"/>
      <c r="M21" s="6" t="str">
        <f t="shared" si="1"/>
        <v>&gt;130</v>
      </c>
      <c r="N21" s="6"/>
      <c r="O21" s="6"/>
      <c r="P21" s="6"/>
      <c r="Q21" s="101" t="s">
        <v>134</v>
      </c>
      <c r="R21" s="1">
        <f>COUNTIF($M$5:$M$28,"111-120")</f>
        <v>0</v>
      </c>
      <c r="S21" s="1">
        <f>SUM(S13:S20)</f>
        <v>0</v>
      </c>
      <c r="T21" s="119"/>
      <c r="U21" s="3"/>
      <c r="V21" s="10"/>
      <c r="W21" s="224" t="e">
        <f>IF('Service Point 17'!#REF!=0,"-",'Service Point 17'!#REF!)</f>
        <v>#REF!</v>
      </c>
      <c r="X21" s="213" t="e">
        <f>IF('Service Point 17'!#REF!=0,"-",'Service Point 17'!#REF!)</f>
        <v>#REF!</v>
      </c>
      <c r="Y21" s="213" t="e">
        <f>IF('Service Point 17'!#REF!=0,"-",'Service Point 17'!#REF!)</f>
        <v>#REF!</v>
      </c>
      <c r="Z21" s="213"/>
      <c r="AA21" s="213"/>
      <c r="AB21" s="225"/>
      <c r="AC21" s="117"/>
      <c r="AD21" s="111" t="str">
        <f>IF(Information_Page!B42=0,"-",Information_Page!B42)</f>
        <v>-</v>
      </c>
      <c r="AE21" s="256" t="str">
        <f>IF('Service Point 17'!AJ4=0,"-",'Service Point 17'!AJ4)</f>
        <v>N/A</v>
      </c>
      <c r="AF21" s="238" t="str">
        <f>IF('Service Point 17'!AJ5=0,"-",'Service Point 17'!AJ5)</f>
        <v>N/A</v>
      </c>
      <c r="AG21" s="238" t="str">
        <f>IF('Service Point 17'!AJ6=0,"-",'Service Point 17'!AJ6)</f>
        <v>N/A</v>
      </c>
      <c r="AH21" s="238" t="str">
        <f>IF('Service Point 17'!AJ7=0,"-",'Service Point 17'!AJ7)</f>
        <v>N/A</v>
      </c>
      <c r="AI21" s="238" t="str">
        <f>IF('Service Point 17'!AJ8=0,"-",'Service Point 17'!AJ8)</f>
        <v>N/A</v>
      </c>
      <c r="AJ21" s="238" t="str">
        <f>IF('Service Point 17'!AJ9=0,"-",'Service Point 17'!AJ9)</f>
        <v>N/A</v>
      </c>
      <c r="AK21" s="238" t="str">
        <f t="shared" si="2"/>
        <v>-</v>
      </c>
      <c r="AL21" s="3"/>
    </row>
    <row r="22" spans="1:44" ht="15" customHeight="1" thickTop="1" thickBot="1" x14ac:dyDescent="0.25">
      <c r="A22" s="91" t="str">
        <f>IF(Information_Page!B43=0,"-",Information_Page!B43)</f>
        <v>-</v>
      </c>
      <c r="B22" s="141" t="str">
        <f>IF('Service Point 18'!AC6=0,"-",'Service Point 18'!AC6)</f>
        <v>N/A</v>
      </c>
      <c r="C22" s="141" t="str">
        <f>IF('Service Point 18'!AC7=0,"-",'Service Point 18'!AC7)</f>
        <v>N/A</v>
      </c>
      <c r="D22" s="141" t="str">
        <f>IF('Service Point 18'!AC8=0,"-",'Service Point 18'!AC8)</f>
        <v>N/A</v>
      </c>
      <c r="E22" s="141" t="str">
        <f>IF('Service Point 18'!AC9=0,"-",'Service Point 18'!AC9)</f>
        <v>N/A</v>
      </c>
      <c r="F22" s="140" t="str">
        <f>IF('Service Point 18'!AC10=0,"-",'Service Point 18'!AC10)</f>
        <v>N/A</v>
      </c>
      <c r="G22" s="141" t="str">
        <f>IF('Service Point 18'!AC11=0,"-",'Service Point 18'!AC11)</f>
        <v>N/A</v>
      </c>
      <c r="H22" s="140" t="str">
        <f t="shared" si="4"/>
        <v>-</v>
      </c>
      <c r="I22" s="146" t="str">
        <f>IF('Service Point 18'!AC15=0,"-",'Service Point 18'!AC15)</f>
        <v>-</v>
      </c>
      <c r="J22" s="9"/>
      <c r="K22" s="9"/>
      <c r="L22" s="93"/>
      <c r="M22" s="6" t="str">
        <f t="shared" si="1"/>
        <v>&gt;130</v>
      </c>
      <c r="N22" s="6"/>
      <c r="O22" s="6"/>
      <c r="P22" s="6"/>
      <c r="T22" s="119"/>
      <c r="U22" s="3"/>
      <c r="V22" s="10"/>
      <c r="W22" s="224" t="e">
        <f>IF('Service Point 18'!#REF!=0,"-",'Service Point 18'!#REF!)</f>
        <v>#REF!</v>
      </c>
      <c r="X22" s="213" t="e">
        <f>IF('Service Point 18'!#REF!=0,"-",'Service Point 18'!#REF!)</f>
        <v>#REF!</v>
      </c>
      <c r="Y22" s="213" t="e">
        <f>IF('Service Point 18'!#REF!=0,"-",'Service Point 18'!#REF!)</f>
        <v>#REF!</v>
      </c>
      <c r="Z22" s="213"/>
      <c r="AA22" s="213"/>
      <c r="AB22" s="225"/>
      <c r="AC22" s="117"/>
      <c r="AD22" s="111" t="str">
        <f>IF(Information_Page!B43=0,"-",Information_Page!B43)</f>
        <v>-</v>
      </c>
      <c r="AE22" s="256" t="str">
        <f>IF('Service Point 18'!AJ4=0,"-",'Service Point 18'!AJ4)</f>
        <v>N/A</v>
      </c>
      <c r="AF22" s="238" t="str">
        <f>IF('Service Point 18'!AJ5=0,"-",'Service Point 18'!AJ5)</f>
        <v>N/A</v>
      </c>
      <c r="AG22" s="238" t="str">
        <f>IF('Service Point 18'!AJ6=0,"-",'Service Point 18'!AJ6)</f>
        <v>N/A</v>
      </c>
      <c r="AH22" s="238" t="str">
        <f>IF('Service Point 18'!AJ7=0,"-",'Service Point 18'!AJ7)</f>
        <v>N/A</v>
      </c>
      <c r="AI22" s="238" t="str">
        <f>IF('Service Point 18'!AJ8=0,"-",'Service Point 18'!AJ8)</f>
        <v>N/A</v>
      </c>
      <c r="AJ22" s="238" t="str">
        <f>IF('Service Point 18'!AJ9=0,"-",'Service Point 18'!AJ9)</f>
        <v>N/A</v>
      </c>
      <c r="AK22" s="238" t="str">
        <f t="shared" si="2"/>
        <v>-</v>
      </c>
      <c r="AL22" s="3"/>
    </row>
    <row r="23" spans="1:44" ht="15" customHeight="1" thickTop="1" thickBot="1" x14ac:dyDescent="0.25">
      <c r="A23" s="91" t="str">
        <f>IF(Information_Page!B44=0,"-",Information_Page!B44)</f>
        <v>-</v>
      </c>
      <c r="B23" s="141" t="str">
        <f>IF('Service Point 19'!AC6=0,"-",'Service Point 19'!AC6)</f>
        <v>N/A</v>
      </c>
      <c r="C23" s="141" t="str">
        <f>IF('Service Point 19'!AC7=0,"-",'Service Point 19'!AC7)</f>
        <v>N/A</v>
      </c>
      <c r="D23" s="141" t="str">
        <f>IF('Service Point 19'!AC8=0,"-",'Service Point 19'!AC8)</f>
        <v>N/A</v>
      </c>
      <c r="E23" s="141" t="str">
        <f>IF('Service Point 19'!AC9=0,"-",'Service Point 19'!AC9)</f>
        <v>N/A</v>
      </c>
      <c r="F23" s="140" t="str">
        <f>IF('Service Point 19'!AC10=0,"-",'Service Point 19'!AC10)</f>
        <v>N/A</v>
      </c>
      <c r="G23" s="141" t="str">
        <f>IF('Service Point 19'!AC11=0,"-",'Service Point 19'!AC11)</f>
        <v>N/A</v>
      </c>
      <c r="H23" s="140" t="str">
        <f t="shared" si="4"/>
        <v>-</v>
      </c>
      <c r="I23" s="146" t="str">
        <f>IF('Service Point 19'!AC15=0,"-",'Service Point 19'!AC15)</f>
        <v>-</v>
      </c>
      <c r="J23" s="9"/>
      <c r="K23" s="9"/>
      <c r="L23" s="93"/>
      <c r="M23" s="6" t="str">
        <f t="shared" si="1"/>
        <v>&gt;130</v>
      </c>
      <c r="N23" s="6"/>
      <c r="O23" s="6"/>
      <c r="P23" s="6"/>
      <c r="T23" s="119"/>
      <c r="U23" s="3"/>
      <c r="V23" s="10"/>
      <c r="W23" s="224" t="e">
        <f>IF('Service Point 19'!#REF!=0,"-",'Service Point 19'!#REF!)</f>
        <v>#REF!</v>
      </c>
      <c r="X23" s="213" t="e">
        <f>IF('Service Point 19'!#REF!=0,"-",'Service Point 19'!#REF!)</f>
        <v>#REF!</v>
      </c>
      <c r="Y23" s="213" t="e">
        <f>IF('Service Point 19'!#REF!=0,"-",'Service Point 19'!#REF!)</f>
        <v>#REF!</v>
      </c>
      <c r="Z23" s="213"/>
      <c r="AA23" s="213"/>
      <c r="AB23" s="225"/>
      <c r="AC23" s="117"/>
      <c r="AD23" s="111" t="str">
        <f>IF(Information_Page!B44=0,"-",Information_Page!B44)</f>
        <v>-</v>
      </c>
      <c r="AE23" s="256" t="str">
        <f>IF('Service Point 19'!AJ4=0,"-",'Service Point 19'!AJ4)</f>
        <v>N/A</v>
      </c>
      <c r="AF23" s="238" t="str">
        <f>IF('Service Point 19'!AJ5=0,"-",'Service Point 19'!AJ5)</f>
        <v>N/A</v>
      </c>
      <c r="AG23" s="238" t="str">
        <f>IF('Service Point 19'!AJ6=0,"-",'Service Point 19'!AJ6)</f>
        <v>N/A</v>
      </c>
      <c r="AH23" s="238" t="str">
        <f>IF('Service Point 19'!AJ7=0,"-",'Service Point 19'!AJ7)</f>
        <v>N/A</v>
      </c>
      <c r="AI23" s="238" t="str">
        <f>IF('Service Point 19'!AJ8=0,"-",'Service Point 19'!AJ8)</f>
        <v>N/A</v>
      </c>
      <c r="AJ23" s="238" t="str">
        <f>IF('Service Point 19'!AJ9=0,"-",'Service Point 19'!AJ9)</f>
        <v>N/A</v>
      </c>
      <c r="AK23" s="238" t="str">
        <f t="shared" si="2"/>
        <v>-</v>
      </c>
      <c r="AL23" s="3"/>
    </row>
    <row r="24" spans="1:44" ht="15" customHeight="1" thickTop="1" thickBot="1" x14ac:dyDescent="0.25">
      <c r="A24" s="91" t="str">
        <f>IF(Information_Page!B45=0,"-",Information_Page!B45)</f>
        <v>-</v>
      </c>
      <c r="B24" s="141" t="str">
        <f>IF('Service Point 20'!AC6=0,"-",'Service Point 20'!AC6)</f>
        <v>N/A</v>
      </c>
      <c r="C24" s="141" t="str">
        <f>IF('Service Point 20'!AC7=0,"-",'Service Point 20'!AC7)</f>
        <v>N/A</v>
      </c>
      <c r="D24" s="141" t="str">
        <f>IF('Service Point 20'!AC8=0,"-",'Service Point 20'!AC8)</f>
        <v>N/A</v>
      </c>
      <c r="E24" s="141" t="str">
        <f>IF('Service Point 20'!AC9=0,"-",'Service Point 20'!AC9)</f>
        <v>N/A</v>
      </c>
      <c r="F24" s="140" t="str">
        <f>IF('Service Point 20'!AC10=0,"-",'Service Point 20'!AC10)</f>
        <v>N/A</v>
      </c>
      <c r="G24" s="141" t="str">
        <f>IF('Service Point 20'!AC11=0,"-",'Service Point 20'!AC11)</f>
        <v>N/A</v>
      </c>
      <c r="H24" s="140" t="str">
        <f t="shared" si="4"/>
        <v>-</v>
      </c>
      <c r="I24" s="146" t="str">
        <f>IF('Service Point 20'!AC15=0,"-",'Service Point 20'!AC15)</f>
        <v>-</v>
      </c>
      <c r="J24" s="9"/>
      <c r="K24" s="9"/>
      <c r="L24" s="93"/>
      <c r="M24" s="6" t="str">
        <f t="shared" si="1"/>
        <v>&gt;130</v>
      </c>
      <c r="N24" s="6"/>
      <c r="O24" s="6"/>
      <c r="P24" s="6"/>
      <c r="T24" s="119"/>
      <c r="U24" s="3"/>
      <c r="V24" s="10"/>
      <c r="W24" s="224" t="e">
        <f>IF('Service Point 20'!#REF!=0,"-",'Service Point 20'!#REF!)</f>
        <v>#REF!</v>
      </c>
      <c r="X24" s="213" t="e">
        <f>IF('Service Point 20'!#REF!=0,"-",'Service Point 20'!#REF!)</f>
        <v>#REF!</v>
      </c>
      <c r="Y24" s="213" t="e">
        <f>IF('Service Point 20'!#REF!=0,"-",'Service Point 20'!#REF!)</f>
        <v>#REF!</v>
      </c>
      <c r="Z24" s="213"/>
      <c r="AA24" s="213"/>
      <c r="AB24" s="225"/>
      <c r="AC24" s="117"/>
      <c r="AD24" s="111" t="str">
        <f>IF(Information_Page!B45=0,"-",Information_Page!B45)</f>
        <v>-</v>
      </c>
      <c r="AE24" s="256" t="str">
        <f>IF('Service Point 20'!AJ4=0,"-",'Service Point 20'!AJ4)</f>
        <v>N/A</v>
      </c>
      <c r="AF24" s="238" t="str">
        <f>IF('Service Point 20'!AJ5=0,"-",'Service Point 20'!AJ5)</f>
        <v>N/A</v>
      </c>
      <c r="AG24" s="238" t="str">
        <f>IF('Service Point 20'!AJ6=0,"-",'Service Point 20'!AJ6)</f>
        <v>N/A</v>
      </c>
      <c r="AH24" s="238" t="str">
        <f>IF('Service Point 20'!AJ7=0,"-",'Service Point 20'!AJ7)</f>
        <v>N/A</v>
      </c>
      <c r="AI24" s="238" t="str">
        <f>IF('Service Point 20'!AJ8=0,"-",'Service Point 20'!AJ8)</f>
        <v>N/A</v>
      </c>
      <c r="AJ24" s="238" t="str">
        <f>IF('Service Point 20'!AJ9=0,"-",'Service Point 20'!AJ9)</f>
        <v>N/A</v>
      </c>
      <c r="AK24" s="238" t="str">
        <f t="shared" si="2"/>
        <v>-</v>
      </c>
      <c r="AL24" s="3"/>
    </row>
    <row r="25" spans="1:44" ht="15" customHeight="1" thickTop="1" thickBot="1" x14ac:dyDescent="0.25">
      <c r="A25" s="91" t="str">
        <f>IF(Information_Page!B46=0,"-",Information_Page!B46)</f>
        <v>-</v>
      </c>
      <c r="B25" s="141" t="str">
        <f>IF('Service Point 21'!AC6=0,"-",'Service Point 21'!AC6)</f>
        <v>N/A</v>
      </c>
      <c r="C25" s="141" t="str">
        <f>IF('Service Point 21'!AC7=0,"-",'Service Point 21'!AC7)</f>
        <v>N/A</v>
      </c>
      <c r="D25" s="141" t="str">
        <f>IF('Service Point 21'!AC8=0,"-",'Service Point 21'!AC8)</f>
        <v>N/A</v>
      </c>
      <c r="E25" s="141" t="str">
        <f>IF('Service Point 21'!AC9=0,"-",'Service Point 21'!AC9)</f>
        <v>N/A</v>
      </c>
      <c r="F25" s="140" t="str">
        <f>IF('Service Point 21'!AC10=0,"-",'Service Point 21'!AC10)</f>
        <v>N/A</v>
      </c>
      <c r="G25" s="141" t="str">
        <f>IF('Service Point 21'!AC11=0,"-",'Service Point 21'!AC11)</f>
        <v>N/A</v>
      </c>
      <c r="H25" s="140" t="str">
        <f t="shared" si="4"/>
        <v>-</v>
      </c>
      <c r="I25" s="146" t="str">
        <f>IF('Service Point 21'!AC15=0,"-",'Service Point 21'!AC15)</f>
        <v>-</v>
      </c>
      <c r="J25" s="9"/>
      <c r="K25" s="9"/>
      <c r="L25" s="93"/>
      <c r="M25" s="6" t="str">
        <f t="shared" si="1"/>
        <v>&gt;130</v>
      </c>
      <c r="N25" s="6"/>
      <c r="O25" s="6"/>
      <c r="P25" s="6"/>
      <c r="T25" s="119"/>
      <c r="U25" s="3"/>
      <c r="V25" s="10"/>
      <c r="W25" s="224" t="e">
        <f>IF('Service Point 21'!#REF!=0,"-",'Service Point 21'!#REF!)</f>
        <v>#REF!</v>
      </c>
      <c r="X25" s="213" t="e">
        <f>IF('Service Point 21'!#REF!=0,"-",'Service Point 21'!#REF!)</f>
        <v>#REF!</v>
      </c>
      <c r="Y25" s="213" t="e">
        <f>IF('Service Point 21'!#REF!=0,"-",'Service Point 21'!#REF!)</f>
        <v>#REF!</v>
      </c>
      <c r="Z25" s="213"/>
      <c r="AA25" s="213"/>
      <c r="AB25" s="225"/>
      <c r="AC25" s="117"/>
      <c r="AD25" s="111" t="str">
        <f>IF(Information_Page!B46=0,"-",Information_Page!B46)</f>
        <v>-</v>
      </c>
      <c r="AE25" s="256" t="str">
        <f>IF('Service Point 21'!AJ4=0,"-",'Service Point 21'!AJ4)</f>
        <v>N/A</v>
      </c>
      <c r="AF25" s="238" t="str">
        <f>IF('Service Point 21'!AJ5=0,"-",'Service Point 21'!AJ5)</f>
        <v>N/A</v>
      </c>
      <c r="AG25" s="238" t="str">
        <f>IF('Service Point 21'!AJ6=0,"-",'Service Point 21'!AJ6)</f>
        <v>N/A</v>
      </c>
      <c r="AH25" s="238" t="str">
        <f>IF('Service Point 21'!AJ7=0,"-",'Service Point 21'!AJ7)</f>
        <v>N/A</v>
      </c>
      <c r="AI25" s="238" t="str">
        <f>IF('Service Point 21'!AJ8=0,"-",'Service Point 21'!AJ8)</f>
        <v>N/A</v>
      </c>
      <c r="AJ25" s="238" t="str">
        <f>IF('Service Point 21'!AJ9=0,"-",'Service Point 21'!AJ9)</f>
        <v>N/A</v>
      </c>
      <c r="AK25" s="238" t="str">
        <f t="shared" si="2"/>
        <v>-</v>
      </c>
      <c r="AL25" s="3"/>
    </row>
    <row r="26" spans="1:44" ht="15" customHeight="1" thickTop="1" thickBot="1" x14ac:dyDescent="0.25">
      <c r="A26" s="91" t="str">
        <f>IF(Information_Page!B47=0,"-",Information_Page!B47)</f>
        <v>-</v>
      </c>
      <c r="B26" s="141" t="str">
        <f>IF('Service Point 22'!AC6=0,"-",'Service Point 22'!AC6)</f>
        <v>N/A</v>
      </c>
      <c r="C26" s="141" t="str">
        <f>IF('Service Point 22'!AC7=0,"-",'Service Point 22'!AC7)</f>
        <v>N/A</v>
      </c>
      <c r="D26" s="141" t="str">
        <f>IF('Service Point 22'!AC8=0,"-",'Service Point 22'!AC8)</f>
        <v>N/A</v>
      </c>
      <c r="E26" s="141" t="str">
        <f>IF('Service Point 22'!AC9=0,"-",'Service Point 22'!AC9)</f>
        <v>N/A</v>
      </c>
      <c r="F26" s="140" t="str">
        <f>IF('Service Point 22'!AC10=0,"-",'Service Point 22'!AC10)</f>
        <v>N/A</v>
      </c>
      <c r="G26" s="141" t="str">
        <f>IF('Service Point 22'!AC11=0,"-",'Service Point 22'!AC11)</f>
        <v>N/A</v>
      </c>
      <c r="H26" s="140" t="str">
        <f t="shared" si="4"/>
        <v>-</v>
      </c>
      <c r="I26" s="146" t="str">
        <f>IF('Service Point 22'!AC15=0,"-",'Service Point 22'!AC15)</f>
        <v>-</v>
      </c>
      <c r="J26" s="9"/>
      <c r="K26" s="9"/>
      <c r="L26" s="93"/>
      <c r="M26" s="6" t="str">
        <f t="shared" si="1"/>
        <v>&gt;130</v>
      </c>
      <c r="N26" s="6"/>
      <c r="O26" s="6"/>
      <c r="P26" s="6"/>
      <c r="T26" s="119"/>
      <c r="U26" s="3"/>
      <c r="V26" s="10"/>
      <c r="W26" s="224" t="e">
        <f>IF('Service Point 22'!#REF!=0,"-",'Service Point 22'!#REF!)</f>
        <v>#REF!</v>
      </c>
      <c r="X26" s="213" t="e">
        <f>IF('Service Point 22'!#REF!=0,"-",'Service Point 22'!#REF!)</f>
        <v>#REF!</v>
      </c>
      <c r="Y26" s="213" t="e">
        <f>IF('Service Point 22'!#REF!=0,"-",'Service Point 22'!#REF!)</f>
        <v>#REF!</v>
      </c>
      <c r="Z26" s="213"/>
      <c r="AA26" s="213"/>
      <c r="AB26" s="225"/>
      <c r="AC26" s="117"/>
      <c r="AD26" s="111" t="str">
        <f>IF(Information_Page!B47=0,"-",Information_Page!B47)</f>
        <v>-</v>
      </c>
      <c r="AE26" s="256" t="str">
        <f>IF('Service Point 22'!AJ4=0,"-",'Service Point 22'!AJ4)</f>
        <v>N/A</v>
      </c>
      <c r="AF26" s="238" t="str">
        <f>IF('Service Point 22'!AJ5=0,"-",'Service Point 22'!AJ5)</f>
        <v>N/A</v>
      </c>
      <c r="AG26" s="238" t="str">
        <f>IF('Service Point 22'!AJ6=0,"-",'Service Point 22'!AJ6)</f>
        <v>N/A</v>
      </c>
      <c r="AH26" s="238" t="str">
        <f>IF('Service Point 22'!AJ7=0,"-",'Service Point 22'!AJ7)</f>
        <v>N/A</v>
      </c>
      <c r="AI26" s="238" t="str">
        <f>IF('Service Point 22'!AJ8=0,"-",'Service Point 22'!AJ8)</f>
        <v>N/A</v>
      </c>
      <c r="AJ26" s="238" t="str">
        <f>IF('Service Point 22'!AJ9=0,"-",'Service Point 22'!AJ9)</f>
        <v>N/A</v>
      </c>
      <c r="AK26" s="238" t="str">
        <f t="shared" si="2"/>
        <v>-</v>
      </c>
      <c r="AL26" s="3"/>
    </row>
    <row r="27" spans="1:44" ht="15" customHeight="1" thickTop="1" thickBot="1" x14ac:dyDescent="0.25">
      <c r="A27" s="91" t="str">
        <f>IF(Information_Page!B48=0,"-",Information_Page!B48)</f>
        <v>-</v>
      </c>
      <c r="B27" s="141" t="str">
        <f>IF('Service Point 23'!AC6=0,"-",'Service Point 23'!AC6)</f>
        <v>N/A</v>
      </c>
      <c r="C27" s="141" t="str">
        <f>IF('Service Point 23'!AC7=0,"-",'Service Point 23'!AC7)</f>
        <v>N/A</v>
      </c>
      <c r="D27" s="141" t="str">
        <f>IF('Service Point 23'!AC8=0,"-",'Service Point 23'!AC8)</f>
        <v>N/A</v>
      </c>
      <c r="E27" s="141" t="str">
        <f>IF('Service Point 23'!AC9=0,"-",'Service Point 23'!AC9)</f>
        <v>N/A</v>
      </c>
      <c r="F27" s="140" t="str">
        <f>IF('Service Point 23'!AC10=0,"-",'Service Point 23'!AC10)</f>
        <v>N/A</v>
      </c>
      <c r="G27" s="141" t="str">
        <f>IF('Service Point 23'!AC11=0,"-",'Service Point 23'!AC11)</f>
        <v>N/A</v>
      </c>
      <c r="H27" s="140" t="str">
        <f t="shared" si="4"/>
        <v>-</v>
      </c>
      <c r="I27" s="146" t="str">
        <f>IF('Service Point 23'!AC15=0,"-",'Service Point 23'!AC15)</f>
        <v>-</v>
      </c>
      <c r="J27" s="9"/>
      <c r="K27" s="9"/>
      <c r="L27" s="93"/>
      <c r="M27" s="6" t="str">
        <f t="shared" si="1"/>
        <v>&gt;130</v>
      </c>
      <c r="N27" s="6"/>
      <c r="O27" s="6"/>
      <c r="P27" s="6"/>
      <c r="T27" s="119"/>
      <c r="U27" s="3"/>
      <c r="V27" s="10"/>
      <c r="W27" s="224" t="e">
        <f>IF('Service Point 23'!#REF!=0,"-",'Service Point 23'!#REF!)</f>
        <v>#REF!</v>
      </c>
      <c r="X27" s="213" t="e">
        <f>IF('Service Point 23'!#REF!=0,"-",'Service Point 23'!#REF!)</f>
        <v>#REF!</v>
      </c>
      <c r="Y27" s="213" t="e">
        <f>IF('Service Point 23'!#REF!=0,"-",'Service Point 23'!#REF!)</f>
        <v>#REF!</v>
      </c>
      <c r="Z27" s="213"/>
      <c r="AA27" s="213"/>
      <c r="AB27" s="225"/>
      <c r="AC27" s="117"/>
      <c r="AD27" s="111" t="str">
        <f>IF(Information_Page!B48=0,"-",Information_Page!B48)</f>
        <v>-</v>
      </c>
      <c r="AE27" s="256" t="str">
        <f>IF('Service Point 23'!AJ4=0,"-",'Service Point 23'!AJ4)</f>
        <v>N/A</v>
      </c>
      <c r="AF27" s="238" t="str">
        <f>IF('Service Point 23'!AJ5=0,"-",'Service Point 23'!AJ5)</f>
        <v>N/A</v>
      </c>
      <c r="AG27" s="238" t="str">
        <f>IF('Service Point 23'!AJ6=0,"-",'Service Point 23'!AJ6)</f>
        <v>N/A</v>
      </c>
      <c r="AH27" s="238" t="str">
        <f>IF('Service Point 23'!AJ7=0,"-",'Service Point 23'!AJ7)</f>
        <v>N/A</v>
      </c>
      <c r="AI27" s="238" t="str">
        <f>IF('Service Point 23'!AJ8=0,"-",'Service Point 23'!AJ8)</f>
        <v>N/A</v>
      </c>
      <c r="AJ27" s="238" t="str">
        <f>IF('Service Point 23'!AJ9=0,"-",'Service Point 23'!AJ9)</f>
        <v>N/A</v>
      </c>
      <c r="AK27" s="238" t="str">
        <f t="shared" si="2"/>
        <v>-</v>
      </c>
      <c r="AL27" s="3"/>
    </row>
    <row r="28" spans="1:44" ht="15" customHeight="1" thickTop="1" thickBot="1" x14ac:dyDescent="0.25">
      <c r="A28" s="91" t="str">
        <f>IF(Information_Page!B49=0,"-",Information_Page!B49)</f>
        <v>-</v>
      </c>
      <c r="B28" s="141" t="str">
        <f>IF('Service Point 24'!AC6=0,"-",'Service Point 24'!AC6)</f>
        <v>N/A</v>
      </c>
      <c r="C28" s="141" t="str">
        <f>IF('Service Point 24'!AC7=0,"-",'Service Point 24'!AC7)</f>
        <v>N/A</v>
      </c>
      <c r="D28" s="141" t="str">
        <f>IF('Service Point 24'!AC8=0,"-",'Service Point 24'!AC8)</f>
        <v>N/A</v>
      </c>
      <c r="E28" s="141" t="str">
        <f>IF('Service Point 24'!AC9=0,"-",'Service Point 24'!AC9)</f>
        <v>N/A</v>
      </c>
      <c r="F28" s="140" t="str">
        <f>IF('Service Point 24'!AC10=0,"-",'Service Point 24'!AC10)</f>
        <v>N/A</v>
      </c>
      <c r="G28" s="141" t="str">
        <f>IF('Service Point 24'!AC11=0,"-",'Service Point 24'!AC11)</f>
        <v>N/A</v>
      </c>
      <c r="H28" s="140" t="str">
        <f t="shared" si="4"/>
        <v>-</v>
      </c>
      <c r="I28" s="146" t="str">
        <f>IF('Service Point 24'!AC15=0,"-",'Service Point 24'!AC15)</f>
        <v>-</v>
      </c>
      <c r="J28" s="92"/>
      <c r="K28" s="92"/>
      <c r="L28" s="94"/>
      <c r="M28" s="6" t="str">
        <f t="shared" si="1"/>
        <v>&gt;130</v>
      </c>
      <c r="N28" s="6"/>
      <c r="O28" s="6"/>
      <c r="P28" s="6"/>
      <c r="T28" s="120"/>
      <c r="U28" s="121"/>
      <c r="V28" s="122"/>
      <c r="W28" s="224" t="e">
        <f>IF('Service Point 24'!#REF!=0,"-",'Service Point 24'!#REF!)</f>
        <v>#REF!</v>
      </c>
      <c r="X28" s="213" t="e">
        <f>IF('Service Point 24'!#REF!=0,"-",'Service Point 24'!#REF!)</f>
        <v>#REF!</v>
      </c>
      <c r="Y28" s="213" t="e">
        <f>IF('Service Point 24'!#REF!=0,"-",'Service Point 24'!#REF!)</f>
        <v>#REF!</v>
      </c>
      <c r="Z28" s="213"/>
      <c r="AA28" s="213"/>
      <c r="AB28" s="225"/>
      <c r="AC28" s="115"/>
      <c r="AD28" s="111" t="str">
        <f>IF(Information_Page!B49=0,"-",Information_Page!B49)</f>
        <v>-</v>
      </c>
      <c r="AE28" s="256" t="str">
        <f>IF('Service Point 24'!AJ4=0,"-",'Service Point 24'!AJ4)</f>
        <v>N/A</v>
      </c>
      <c r="AF28" s="238" t="str">
        <f>IF('Service Point 24'!AJ5=0,"-",'Service Point 24'!AJ5)</f>
        <v>N/A</v>
      </c>
      <c r="AG28" s="238" t="str">
        <f>IF('Service Point 24'!AJ6=0,"-",'Service Point 24'!AJ6)</f>
        <v>N/A</v>
      </c>
      <c r="AH28" s="238" t="str">
        <f>IF('Service Point 24'!AJ7=0,"-",'Service Point 24'!AJ7)</f>
        <v>N/A</v>
      </c>
      <c r="AI28" s="238" t="str">
        <f>IF('Service Point 24'!AJ8=0,"-",'Service Point 24'!AJ8)</f>
        <v>N/A</v>
      </c>
      <c r="AJ28" s="238" t="str">
        <f>IF('Service Point 24'!AJ9=0,"-",'Service Point 24'!AJ9)</f>
        <v>N/A</v>
      </c>
      <c r="AK28" s="238" t="str">
        <f t="shared" si="2"/>
        <v>-</v>
      </c>
      <c r="AL28" s="3"/>
      <c r="AM28" s="247"/>
      <c r="AN28" s="3"/>
      <c r="AO28" s="3"/>
      <c r="AP28" s="3"/>
      <c r="AQ28" s="3"/>
      <c r="AR28" s="3"/>
    </row>
    <row r="29" spans="1:44" s="173" customFormat="1" ht="15" customHeight="1" thickTop="1" thickBot="1" x14ac:dyDescent="0.25">
      <c r="A29" s="167" t="s">
        <v>238</v>
      </c>
      <c r="B29" s="168" t="str">
        <f t="shared" ref="B29:G29" si="5">IF(ISERROR(ROUND(AVERAGE(B5:B28),2)),"-",ROUND(AVERAGE(B5:B28),2))</f>
        <v>-</v>
      </c>
      <c r="C29" s="168" t="str">
        <f t="shared" si="5"/>
        <v>-</v>
      </c>
      <c r="D29" s="168" t="str">
        <f t="shared" si="5"/>
        <v>-</v>
      </c>
      <c r="E29" s="168" t="str">
        <f t="shared" si="5"/>
        <v>-</v>
      </c>
      <c r="F29" s="168" t="str">
        <f t="shared" si="5"/>
        <v>-</v>
      </c>
      <c r="G29" s="168" t="str">
        <f t="shared" si="5"/>
        <v>-</v>
      </c>
      <c r="H29" s="168" t="str">
        <f t="shared" si="0"/>
        <v>-</v>
      </c>
      <c r="I29" s="169" t="str">
        <f>IF(ISERROR(ROUND(AVERAGE(I5:I28),2)),"-",ROUND(AVERAGE(I5:I28),2))</f>
        <v>-</v>
      </c>
      <c r="J29" s="169" t="str">
        <f>IF(ISERROR(ROUND(AVERAGE(J6:J28),2)),"-",ROUND(AVERAGE(J6:J28),2))</f>
        <v>-</v>
      </c>
      <c r="K29" s="170"/>
      <c r="L29" s="171"/>
      <c r="M29" s="130"/>
      <c r="N29" s="130"/>
      <c r="O29" s="130"/>
      <c r="P29" s="130"/>
      <c r="Q29" s="130"/>
      <c r="R29" s="130"/>
      <c r="S29" s="130"/>
      <c r="T29" s="130"/>
      <c r="U29" s="130"/>
      <c r="V29" s="130"/>
      <c r="W29" s="226" t="str">
        <f t="shared" ref="W29:Y29" si="6">IF(ISERROR(ROUND(AVERAGE(W5:W28),2)),"-",ROUND(AVERAGE(W5:W28),2))</f>
        <v>-</v>
      </c>
      <c r="X29" s="226" t="str">
        <f t="shared" si="6"/>
        <v>-</v>
      </c>
      <c r="Y29" s="226" t="str">
        <f t="shared" si="6"/>
        <v>-</v>
      </c>
      <c r="Z29" s="226"/>
      <c r="AA29" s="226"/>
      <c r="AB29" s="226"/>
      <c r="AC29" s="172"/>
      <c r="AD29" s="255" t="s">
        <v>238</v>
      </c>
      <c r="AE29" s="260" t="str">
        <f>IF(ISERROR(ROUND(AVERAGE(AE5:AE28),2)),"-",ROUND(AVERAGE(AE5:AE28),2))</f>
        <v>-</v>
      </c>
      <c r="AF29" s="260" t="str">
        <f t="shared" ref="AF29:AK29" si="7">IF(ISERROR(ROUND(AVERAGE(AF5:AF28),2)),"-",ROUND(AVERAGE(AF5:AF28),2))</f>
        <v>-</v>
      </c>
      <c r="AG29" s="260" t="str">
        <f t="shared" si="7"/>
        <v>-</v>
      </c>
      <c r="AH29" s="260" t="str">
        <f t="shared" si="7"/>
        <v>-</v>
      </c>
      <c r="AI29" s="260" t="str">
        <f t="shared" si="7"/>
        <v>-</v>
      </c>
      <c r="AJ29" s="260" t="str">
        <f t="shared" si="7"/>
        <v>-</v>
      </c>
      <c r="AK29" s="260" t="str">
        <f t="shared" si="7"/>
        <v>-</v>
      </c>
      <c r="AL29" s="246"/>
      <c r="AM29" s="251"/>
      <c r="AN29" s="250"/>
      <c r="AO29" s="250"/>
      <c r="AP29" s="250"/>
      <c r="AQ29" s="250"/>
      <c r="AR29" s="250"/>
    </row>
    <row r="30" spans="1:44" s="173" customFormat="1" ht="13.5" thickTop="1" x14ac:dyDescent="0.2">
      <c r="A30"/>
      <c r="B30"/>
      <c r="C30"/>
      <c r="D30"/>
      <c r="E30"/>
      <c r="F30"/>
      <c r="G30"/>
      <c r="H30"/>
      <c r="I30"/>
      <c r="J30"/>
      <c r="K30"/>
      <c r="L30"/>
      <c r="M30"/>
      <c r="N30"/>
      <c r="O30"/>
      <c r="P30"/>
      <c r="Q30"/>
      <c r="R30"/>
      <c r="S30"/>
      <c r="T30"/>
      <c r="U30"/>
      <c r="V30"/>
      <c r="W30" s="215"/>
      <c r="X30" s="215"/>
      <c r="Y30" s="215"/>
      <c r="Z30" s="215"/>
      <c r="AA30" s="215"/>
      <c r="AB30" s="215"/>
      <c r="AC30" s="172"/>
      <c r="AD30" s="172"/>
      <c r="AE30" s="172"/>
      <c r="AF30" s="172"/>
      <c r="AG30" s="172"/>
      <c r="AH30" s="172"/>
      <c r="AI30" s="172"/>
      <c r="AJ30" s="172"/>
      <c r="AK30" s="172"/>
      <c r="AL30" s="172"/>
      <c r="AM30" s="172"/>
      <c r="AN30" s="172"/>
      <c r="AO30" s="172"/>
      <c r="AP30" s="172"/>
      <c r="AQ30" s="172"/>
      <c r="AR30" s="172"/>
    </row>
    <row r="31" spans="1:44" s="173" customFormat="1" x14ac:dyDescent="0.2">
      <c r="A31"/>
      <c r="B31"/>
      <c r="C31"/>
      <c r="D31"/>
      <c r="E31"/>
      <c r="F31"/>
      <c r="G31"/>
      <c r="H31"/>
      <c r="I31"/>
      <c r="J31"/>
      <c r="K31"/>
      <c r="L31"/>
      <c r="M31"/>
      <c r="N31"/>
      <c r="O31"/>
      <c r="P31"/>
      <c r="Q31"/>
      <c r="R31"/>
      <c r="S31"/>
      <c r="T31"/>
      <c r="U31"/>
      <c r="V31"/>
      <c r="W31" s="215"/>
      <c r="X31" s="215"/>
      <c r="Y31" s="215"/>
      <c r="Z31" s="215"/>
      <c r="AA31" s="215"/>
      <c r="AB31" s="215"/>
      <c r="AC31" s="172"/>
      <c r="AD31" s="172"/>
      <c r="AE31" s="172"/>
      <c r="AF31" s="172"/>
      <c r="AG31" s="172"/>
      <c r="AH31" s="172"/>
      <c r="AI31" s="172"/>
      <c r="AJ31" s="172"/>
      <c r="AK31" s="172"/>
      <c r="AL31" s="172"/>
      <c r="AM31" s="172"/>
      <c r="AN31" s="172"/>
      <c r="AO31" s="172"/>
      <c r="AP31" s="172"/>
      <c r="AQ31" s="172"/>
      <c r="AR31" s="172"/>
    </row>
    <row r="32" spans="1:44" s="173" customFormat="1" ht="13.5" thickBot="1" x14ac:dyDescent="0.25">
      <c r="A32"/>
      <c r="B32" s="1443" t="s">
        <v>95</v>
      </c>
      <c r="C32" s="1444"/>
      <c r="D32" s="1444"/>
      <c r="E32" s="1444"/>
      <c r="F32" s="1444"/>
      <c r="G32" s="1444"/>
      <c r="H32" s="1445"/>
      <c r="I32" s="1443" t="s">
        <v>102</v>
      </c>
      <c r="J32" s="1444"/>
      <c r="K32" s="1444"/>
      <c r="L32" s="1445"/>
      <c r="M32"/>
      <c r="N32"/>
      <c r="O32"/>
      <c r="P32" s="104"/>
      <c r="Q32" s="104"/>
      <c r="R32" s="104"/>
      <c r="S32"/>
      <c r="T32"/>
      <c r="U32"/>
      <c r="V32"/>
      <c r="W32" s="1446" t="s">
        <v>3</v>
      </c>
      <c r="X32" s="1446"/>
      <c r="Y32" s="1446"/>
      <c r="Z32" s="175"/>
      <c r="AA32" s="175"/>
      <c r="AB32" s="244"/>
      <c r="AC32" s="174"/>
      <c r="AD32" s="174"/>
      <c r="AE32" s="174"/>
      <c r="AF32" s="174"/>
      <c r="AG32" s="174"/>
      <c r="AH32" s="174"/>
      <c r="AI32" s="172"/>
      <c r="AJ32" s="172"/>
      <c r="AK32" s="172"/>
      <c r="AL32" s="172"/>
      <c r="AM32" s="172"/>
      <c r="AN32" s="172"/>
      <c r="AO32" s="172"/>
      <c r="AP32" s="172"/>
      <c r="AQ32" s="172"/>
      <c r="AR32" s="172"/>
    </row>
    <row r="33" spans="1:44" s="173" customFormat="1" ht="51.75" thickBot="1" x14ac:dyDescent="0.25">
      <c r="A33" s="84" t="str">
        <f>IF(Information_Page!B38=0,"-",Information_Page!B38)</f>
        <v>-</v>
      </c>
      <c r="B33" s="143" t="s">
        <v>230</v>
      </c>
      <c r="C33" s="143" t="s">
        <v>231</v>
      </c>
      <c r="D33" s="143" t="s">
        <v>232</v>
      </c>
      <c r="E33" s="143" t="s">
        <v>233</v>
      </c>
      <c r="F33" s="144" t="s">
        <v>189</v>
      </c>
      <c r="G33" s="143" t="s">
        <v>234</v>
      </c>
      <c r="H33" s="95" t="s">
        <v>1</v>
      </c>
      <c r="I33" s="96" t="str">
        <f>IF(Information_Page!$G$7=0,"Indicator 1",IF(Information_Page!$G$7=0,"-",Information_Page!$G$7))</f>
        <v>Indicator 1</v>
      </c>
      <c r="J33" s="96"/>
      <c r="K33" s="96"/>
      <c r="L33" s="96"/>
      <c r="M33"/>
      <c r="N33"/>
      <c r="O33"/>
      <c r="P33" s="24"/>
      <c r="Q33" s="105"/>
      <c r="R33" s="105"/>
      <c r="S33"/>
      <c r="T33"/>
      <c r="U33"/>
      <c r="V33"/>
      <c r="W33" s="30" t="s">
        <v>225</v>
      </c>
      <c r="X33" s="30" t="s">
        <v>228</v>
      </c>
      <c r="Y33" s="30" t="s">
        <v>226</v>
      </c>
      <c r="Z33" s="3"/>
      <c r="AA33" s="3"/>
      <c r="AB33" s="245"/>
      <c r="AC33" s="252"/>
      <c r="AD33" s="254"/>
      <c r="AE33" s="254"/>
      <c r="AF33" s="254"/>
      <c r="AG33" s="254"/>
      <c r="AH33" s="254"/>
      <c r="AI33" s="254"/>
      <c r="AJ33" s="254"/>
      <c r="AK33" s="254"/>
      <c r="AL33" s="254"/>
      <c r="AM33" s="254"/>
      <c r="AN33" s="254"/>
      <c r="AO33" s="254"/>
      <c r="AP33" s="253"/>
      <c r="AQ33" s="249"/>
      <c r="AR33" s="249"/>
    </row>
    <row r="34" spans="1:44" s="173" customFormat="1" ht="14.25" thickTop="1" thickBot="1" x14ac:dyDescent="0.25">
      <c r="A34" s="86" t="e">
        <f>IF(Information_Page!#REF!=0,"-",Information_Page!#REF!)</f>
        <v>#REF!</v>
      </c>
      <c r="B34" s="131" t="e">
        <f>#REF!</f>
        <v>#REF!</v>
      </c>
      <c r="C34" s="131" t="e">
        <f>#REF!</f>
        <v>#REF!</v>
      </c>
      <c r="D34" s="131" t="e">
        <f>#REF!</f>
        <v>#REF!</v>
      </c>
      <c r="E34" s="131" t="e">
        <f>#REF!</f>
        <v>#REF!</v>
      </c>
      <c r="F34" s="131" t="e">
        <f>#REF!</f>
        <v>#REF!</v>
      </c>
      <c r="G34" s="131" t="e">
        <f>#REF!</f>
        <v>#REF!</v>
      </c>
      <c r="H34" s="132" t="str">
        <f t="shared" ref="H34:H42" si="8">IF(ISERROR(ROUND(AVERAGE(B34:G34),2)),"-",ROUND(AVERAGE(B34:G34),2))</f>
        <v>-</v>
      </c>
      <c r="I34" s="112" t="e">
        <f>#REF!</f>
        <v>#REF!</v>
      </c>
      <c r="J34" s="113"/>
      <c r="K34" s="113"/>
      <c r="L34" s="88"/>
      <c r="M34"/>
      <c r="N34"/>
      <c r="O34"/>
      <c r="P34" s="106"/>
      <c r="Q34" s="105"/>
      <c r="R34" s="105"/>
      <c r="S34"/>
      <c r="T34"/>
      <c r="U34" s="145"/>
      <c r="V34"/>
      <c r="W34" s="111" t="e">
        <f>#REF!</f>
        <v>#REF!</v>
      </c>
      <c r="X34" s="111" t="e">
        <f>#REF!</f>
        <v>#REF!</v>
      </c>
      <c r="Y34" s="111" t="e">
        <f>#REF!</f>
        <v>#REF!</v>
      </c>
      <c r="Z34" s="3"/>
      <c r="AA34" s="3"/>
      <c r="AB34" s="245"/>
      <c r="AC34" s="246"/>
      <c r="AD34" s="246"/>
      <c r="AE34" s="246"/>
      <c r="AF34" s="246"/>
      <c r="AG34" s="246"/>
      <c r="AH34" s="246"/>
      <c r="AI34" s="246"/>
      <c r="AJ34" s="246"/>
      <c r="AK34" s="246"/>
      <c r="AL34" s="246"/>
      <c r="AM34" s="246"/>
      <c r="AN34" s="246"/>
      <c r="AO34" s="246"/>
      <c r="AP34" s="246"/>
      <c r="AQ34" s="246"/>
      <c r="AR34" s="246"/>
    </row>
    <row r="35" spans="1:44" s="173" customFormat="1" ht="14.25" thickTop="1" thickBot="1" x14ac:dyDescent="0.25">
      <c r="A35" s="86" t="e">
        <f>IF(Information_Page!#REF!=0,"-",Information_Page!#REF!)</f>
        <v>#REF!</v>
      </c>
      <c r="B35" s="133" t="e">
        <f>#REF!</f>
        <v>#REF!</v>
      </c>
      <c r="C35" s="133" t="e">
        <f>#REF!</f>
        <v>#REF!</v>
      </c>
      <c r="D35" s="133" t="e">
        <f>#REF!</f>
        <v>#REF!</v>
      </c>
      <c r="E35" s="133" t="e">
        <f>#REF!</f>
        <v>#REF!</v>
      </c>
      <c r="F35" s="131" t="e">
        <f>#REF!</f>
        <v>#REF!</v>
      </c>
      <c r="G35" s="133" t="e">
        <f>#REF!</f>
        <v>#REF!</v>
      </c>
      <c r="H35" s="134" t="str">
        <f t="shared" si="8"/>
        <v>-</v>
      </c>
      <c r="I35" s="114" t="e">
        <f>#REF!</f>
        <v>#REF!</v>
      </c>
      <c r="J35" s="111"/>
      <c r="K35" s="111"/>
      <c r="L35" s="5"/>
      <c r="M35"/>
      <c r="N35"/>
      <c r="O35"/>
      <c r="P35" s="106"/>
      <c r="Q35" s="105"/>
      <c r="R35" s="105"/>
      <c r="S35"/>
      <c r="T35"/>
      <c r="U35" s="145"/>
      <c r="V35"/>
      <c r="W35" s="111" t="e">
        <f>#REF!</f>
        <v>#REF!</v>
      </c>
      <c r="X35" s="111" t="e">
        <f>#REF!</f>
        <v>#REF!</v>
      </c>
      <c r="Y35" s="111" t="e">
        <f>#REF!</f>
        <v>#REF!</v>
      </c>
      <c r="Z35" s="3"/>
      <c r="AA35" s="3"/>
      <c r="AB35" s="245"/>
      <c r="AC35" s="246"/>
      <c r="AD35" s="246"/>
      <c r="AE35" s="246"/>
      <c r="AF35" s="246"/>
      <c r="AG35" s="246"/>
      <c r="AH35" s="246"/>
      <c r="AI35" s="246"/>
      <c r="AJ35" s="246"/>
      <c r="AK35" s="246"/>
      <c r="AL35" s="246"/>
      <c r="AM35" s="246"/>
      <c r="AN35" s="246"/>
      <c r="AO35" s="246"/>
      <c r="AP35" s="246"/>
      <c r="AQ35" s="246"/>
      <c r="AR35" s="246"/>
    </row>
    <row r="36" spans="1:44" s="173" customFormat="1" ht="14.25" thickTop="1" thickBot="1" x14ac:dyDescent="0.25">
      <c r="A36" s="86" t="e">
        <f>IF(Information_Page!#REF!=0,"-",Information_Page!#REF!)</f>
        <v>#REF!</v>
      </c>
      <c r="B36" s="133" t="e">
        <f>#REF!</f>
        <v>#REF!</v>
      </c>
      <c r="C36" s="133" t="e">
        <f>#REF!</f>
        <v>#REF!</v>
      </c>
      <c r="D36" s="133" t="e">
        <f>#REF!</f>
        <v>#REF!</v>
      </c>
      <c r="E36" s="133" t="e">
        <f>#REF!</f>
        <v>#REF!</v>
      </c>
      <c r="F36" s="131" t="e">
        <f>#REF!</f>
        <v>#REF!</v>
      </c>
      <c r="G36" s="133" t="e">
        <f>#REF!</f>
        <v>#REF!</v>
      </c>
      <c r="H36" s="134" t="str">
        <f t="shared" si="8"/>
        <v>-</v>
      </c>
      <c r="I36" s="114" t="e">
        <f>#REF!</f>
        <v>#REF!</v>
      </c>
      <c r="J36" s="111"/>
      <c r="K36" s="111"/>
      <c r="L36" s="5"/>
      <c r="M36"/>
      <c r="N36"/>
      <c r="O36"/>
      <c r="P36" s="106"/>
      <c r="Q36" s="105"/>
      <c r="R36" s="105"/>
      <c r="S36"/>
      <c r="T36"/>
      <c r="U36" s="145"/>
      <c r="V36"/>
      <c r="W36" s="111" t="e">
        <f>#REF!</f>
        <v>#REF!</v>
      </c>
      <c r="X36" s="111" t="e">
        <f>#REF!</f>
        <v>#REF!</v>
      </c>
      <c r="Y36" s="111" t="e">
        <f>#REF!</f>
        <v>#REF!</v>
      </c>
      <c r="Z36" s="3"/>
      <c r="AA36" s="3"/>
      <c r="AB36" s="245"/>
      <c r="AC36" s="246"/>
      <c r="AD36" s="246"/>
      <c r="AE36" s="246"/>
      <c r="AF36" s="246"/>
      <c r="AG36" s="246"/>
      <c r="AH36" s="246"/>
      <c r="AI36" s="246"/>
      <c r="AJ36" s="246"/>
      <c r="AK36" s="246"/>
      <c r="AL36" s="246"/>
      <c r="AM36" s="246"/>
      <c r="AN36" s="246"/>
      <c r="AO36" s="246"/>
      <c r="AP36" s="246"/>
      <c r="AQ36" s="246"/>
      <c r="AR36" s="246"/>
    </row>
    <row r="37" spans="1:44" s="173" customFormat="1" ht="14.25" thickTop="1" thickBot="1" x14ac:dyDescent="0.25">
      <c r="A37" s="86" t="e">
        <f>IF(Information_Page!#REF!=0,"-",Information_Page!#REF!)</f>
        <v>#REF!</v>
      </c>
      <c r="B37" s="133" t="e">
        <f>#REF!</f>
        <v>#REF!</v>
      </c>
      <c r="C37" s="133" t="e">
        <f>#REF!</f>
        <v>#REF!</v>
      </c>
      <c r="D37" s="133" t="e">
        <f>#REF!</f>
        <v>#REF!</v>
      </c>
      <c r="E37" s="133" t="e">
        <f>#REF!</f>
        <v>#REF!</v>
      </c>
      <c r="F37" s="131" t="e">
        <f>#REF!</f>
        <v>#REF!</v>
      </c>
      <c r="G37" s="133" t="e">
        <f>#REF!</f>
        <v>#REF!</v>
      </c>
      <c r="H37" s="134" t="str">
        <f t="shared" si="8"/>
        <v>-</v>
      </c>
      <c r="I37" s="114" t="e">
        <f>#REF!</f>
        <v>#REF!</v>
      </c>
      <c r="J37" s="111"/>
      <c r="K37" s="111"/>
      <c r="L37" s="5"/>
      <c r="M37"/>
      <c r="N37"/>
      <c r="O37"/>
      <c r="P37" s="106"/>
      <c r="Q37" s="105"/>
      <c r="R37" s="105"/>
      <c r="S37"/>
      <c r="T37"/>
      <c r="U37" s="145"/>
      <c r="V37"/>
      <c r="W37" s="111" t="e">
        <f>#REF!</f>
        <v>#REF!</v>
      </c>
      <c r="X37" s="111" t="e">
        <f>#REF!</f>
        <v>#REF!</v>
      </c>
      <c r="Y37" s="111" t="e">
        <f>#REF!</f>
        <v>#REF!</v>
      </c>
      <c r="Z37" s="3"/>
      <c r="AA37" s="3"/>
      <c r="AB37" s="245"/>
      <c r="AC37" s="246"/>
      <c r="AD37" s="246"/>
      <c r="AE37" s="246"/>
      <c r="AF37" s="246"/>
      <c r="AG37" s="246"/>
      <c r="AH37" s="246"/>
      <c r="AI37" s="246"/>
      <c r="AJ37" s="246"/>
      <c r="AK37" s="246"/>
      <c r="AL37" s="246"/>
      <c r="AM37" s="246"/>
      <c r="AN37" s="246"/>
      <c r="AO37" s="246"/>
      <c r="AP37" s="246"/>
      <c r="AQ37" s="246"/>
      <c r="AR37" s="246"/>
    </row>
    <row r="38" spans="1:44" s="173" customFormat="1" ht="14.25" thickTop="1" thickBot="1" x14ac:dyDescent="0.25">
      <c r="A38" s="86" t="e">
        <f>IF(Information_Page!#REF!=0,"-",Information_Page!#REF!)</f>
        <v>#REF!</v>
      </c>
      <c r="B38" s="133" t="e">
        <f>#REF!</f>
        <v>#REF!</v>
      </c>
      <c r="C38" s="133" t="e">
        <f>#REF!</f>
        <v>#REF!</v>
      </c>
      <c r="D38" s="133" t="e">
        <f>#REF!</f>
        <v>#REF!</v>
      </c>
      <c r="E38" s="133" t="e">
        <f>#REF!</f>
        <v>#REF!</v>
      </c>
      <c r="F38" s="131" t="e">
        <f>#REF!</f>
        <v>#REF!</v>
      </c>
      <c r="G38" s="133" t="e">
        <f>#REF!</f>
        <v>#REF!</v>
      </c>
      <c r="H38" s="134" t="str">
        <f t="shared" si="8"/>
        <v>-</v>
      </c>
      <c r="I38" s="114" t="e">
        <f>#REF!</f>
        <v>#REF!</v>
      </c>
      <c r="J38" s="111"/>
      <c r="K38" s="111"/>
      <c r="L38" s="5"/>
      <c r="M38"/>
      <c r="N38"/>
      <c r="O38"/>
      <c r="P38" s="106"/>
      <c r="Q38" s="105"/>
      <c r="R38" s="105"/>
      <c r="S38"/>
      <c r="T38"/>
      <c r="U38" s="145"/>
      <c r="V38"/>
      <c r="W38" s="111" t="e">
        <f>#REF!</f>
        <v>#REF!</v>
      </c>
      <c r="X38" s="111" t="e">
        <f>#REF!</f>
        <v>#REF!</v>
      </c>
      <c r="Y38" s="111" t="e">
        <f>#REF!</f>
        <v>#REF!</v>
      </c>
      <c r="Z38" s="3"/>
      <c r="AA38" s="3"/>
      <c r="AB38" s="245"/>
      <c r="AC38" s="246"/>
      <c r="AD38" s="246"/>
      <c r="AE38" s="246"/>
      <c r="AF38" s="246"/>
      <c r="AG38" s="246"/>
      <c r="AH38" s="246"/>
      <c r="AI38" s="246"/>
      <c r="AJ38" s="246"/>
      <c r="AK38" s="246"/>
      <c r="AL38" s="246"/>
      <c r="AM38" s="246"/>
      <c r="AN38" s="246"/>
      <c r="AO38" s="246"/>
      <c r="AP38" s="246"/>
      <c r="AQ38" s="246"/>
      <c r="AR38" s="246"/>
    </row>
    <row r="39" spans="1:44" s="173" customFormat="1" ht="14.25" thickTop="1" thickBot="1" x14ac:dyDescent="0.25">
      <c r="A39" s="86" t="e">
        <f>IF(Information_Page!#REF!=0,"-",Information_Page!#REF!)</f>
        <v>#REF!</v>
      </c>
      <c r="B39" s="133" t="e">
        <f>#REF!</f>
        <v>#REF!</v>
      </c>
      <c r="C39" s="133" t="e">
        <f>#REF!</f>
        <v>#REF!</v>
      </c>
      <c r="D39" s="133" t="e">
        <f>#REF!</f>
        <v>#REF!</v>
      </c>
      <c r="E39" s="133" t="e">
        <f>#REF!</f>
        <v>#REF!</v>
      </c>
      <c r="F39" s="131" t="e">
        <f>#REF!</f>
        <v>#REF!</v>
      </c>
      <c r="G39" s="133" t="e">
        <f>#REF!</f>
        <v>#REF!</v>
      </c>
      <c r="H39" s="134" t="str">
        <f t="shared" si="8"/>
        <v>-</v>
      </c>
      <c r="I39" s="114" t="e">
        <f>#REF!</f>
        <v>#REF!</v>
      </c>
      <c r="J39" s="111"/>
      <c r="K39" s="111"/>
      <c r="L39" s="5"/>
      <c r="M39"/>
      <c r="N39"/>
      <c r="O39"/>
      <c r="P39" s="106"/>
      <c r="Q39" s="105"/>
      <c r="R39" s="105"/>
      <c r="S39"/>
      <c r="T39"/>
      <c r="U39" s="145"/>
      <c r="V39"/>
      <c r="W39" s="111" t="e">
        <f>#REF!</f>
        <v>#REF!</v>
      </c>
      <c r="X39" s="111" t="e">
        <f>#REF!</f>
        <v>#REF!</v>
      </c>
      <c r="Y39" s="111" t="e">
        <f>#REF!</f>
        <v>#REF!</v>
      </c>
      <c r="Z39" s="3"/>
      <c r="AA39" s="3"/>
      <c r="AB39" s="245"/>
      <c r="AC39" s="246"/>
      <c r="AD39" s="246"/>
      <c r="AE39" s="246"/>
      <c r="AF39" s="246"/>
      <c r="AG39" s="246"/>
      <c r="AH39" s="246"/>
      <c r="AI39" s="246"/>
      <c r="AJ39" s="246"/>
      <c r="AK39" s="246"/>
      <c r="AL39" s="246"/>
      <c r="AM39" s="246"/>
      <c r="AN39" s="246"/>
      <c r="AO39" s="246"/>
      <c r="AP39" s="246"/>
      <c r="AQ39" s="246"/>
      <c r="AR39" s="246"/>
    </row>
    <row r="40" spans="1:44" s="173" customFormat="1" ht="14.25" thickTop="1" thickBot="1" x14ac:dyDescent="0.25">
      <c r="A40" s="86" t="e">
        <f>IF(Information_Page!#REF!=0,"-",Information_Page!#REF!)</f>
        <v>#REF!</v>
      </c>
      <c r="B40" s="133" t="e">
        <f>#REF!</f>
        <v>#REF!</v>
      </c>
      <c r="C40" s="133" t="e">
        <f>#REF!</f>
        <v>#REF!</v>
      </c>
      <c r="D40" s="133" t="e">
        <f>#REF!</f>
        <v>#REF!</v>
      </c>
      <c r="E40" s="133" t="e">
        <f>#REF!</f>
        <v>#REF!</v>
      </c>
      <c r="F40" s="131" t="e">
        <f>#REF!</f>
        <v>#REF!</v>
      </c>
      <c r="G40" s="133" t="e">
        <f>#REF!</f>
        <v>#REF!</v>
      </c>
      <c r="H40" s="134" t="str">
        <f t="shared" si="8"/>
        <v>-</v>
      </c>
      <c r="I40" s="114" t="e">
        <f>#REF!</f>
        <v>#REF!</v>
      </c>
      <c r="J40" s="111"/>
      <c r="K40" s="111"/>
      <c r="L40" s="5"/>
      <c r="M40"/>
      <c r="N40"/>
      <c r="O40"/>
      <c r="P40" s="106"/>
      <c r="Q40" s="105"/>
      <c r="R40" s="105"/>
      <c r="S40"/>
      <c r="T40"/>
      <c r="U40" s="145"/>
      <c r="V40"/>
      <c r="W40" s="111" t="e">
        <f>#REF!</f>
        <v>#REF!</v>
      </c>
      <c r="X40" s="111" t="e">
        <f>#REF!</f>
        <v>#REF!</v>
      </c>
      <c r="Y40" s="111" t="e">
        <f>#REF!</f>
        <v>#REF!</v>
      </c>
      <c r="Z40" s="3"/>
      <c r="AA40" s="3"/>
      <c r="AB40" s="245"/>
      <c r="AC40" s="246"/>
      <c r="AD40" s="246"/>
      <c r="AE40" s="246"/>
      <c r="AF40" s="246"/>
      <c r="AG40" s="246"/>
      <c r="AH40" s="246"/>
      <c r="AI40" s="246"/>
      <c r="AJ40" s="246"/>
      <c r="AK40" s="246"/>
      <c r="AL40" s="246"/>
      <c r="AM40" s="246"/>
      <c r="AN40" s="246"/>
      <c r="AO40" s="246"/>
      <c r="AP40" s="246"/>
      <c r="AQ40" s="246"/>
      <c r="AR40" s="246"/>
    </row>
    <row r="41" spans="1:44" s="173" customFormat="1" ht="14.25" thickTop="1" thickBot="1" x14ac:dyDescent="0.25">
      <c r="A41" s="86" t="e">
        <f>IF(Information_Page!#REF!=0,"-",Information_Page!#REF!)</f>
        <v>#REF!</v>
      </c>
      <c r="B41" s="133" t="e">
        <f>#REF!</f>
        <v>#REF!</v>
      </c>
      <c r="C41" s="133" t="e">
        <f>#REF!</f>
        <v>#REF!</v>
      </c>
      <c r="D41" s="133" t="e">
        <f>#REF!</f>
        <v>#REF!</v>
      </c>
      <c r="E41" s="133" t="e">
        <f>#REF!</f>
        <v>#REF!</v>
      </c>
      <c r="F41" s="131" t="e">
        <f>#REF!</f>
        <v>#REF!</v>
      </c>
      <c r="G41" s="133" t="e">
        <f>#REF!</f>
        <v>#REF!</v>
      </c>
      <c r="H41" s="134" t="str">
        <f t="shared" si="8"/>
        <v>-</v>
      </c>
      <c r="I41" s="114" t="e">
        <f>#REF!</f>
        <v>#REF!</v>
      </c>
      <c r="J41" s="111"/>
      <c r="K41" s="111"/>
      <c r="L41" s="5"/>
      <c r="M41"/>
      <c r="N41"/>
      <c r="O41"/>
      <c r="P41" s="106"/>
      <c r="Q41" s="105"/>
      <c r="R41" s="105"/>
      <c r="S41"/>
      <c r="T41"/>
      <c r="U41" s="145"/>
      <c r="V41"/>
      <c r="W41" s="111" t="e">
        <f>#REF!</f>
        <v>#REF!</v>
      </c>
      <c r="X41" s="111" t="e">
        <f>#REF!</f>
        <v>#REF!</v>
      </c>
      <c r="Y41" s="111" t="e">
        <f>#REF!</f>
        <v>#REF!</v>
      </c>
      <c r="Z41" s="3"/>
      <c r="AA41" s="3"/>
      <c r="AB41" s="245"/>
      <c r="AC41" s="246"/>
      <c r="AD41" s="246"/>
      <c r="AE41" s="246"/>
      <c r="AF41" s="246"/>
      <c r="AG41" s="246"/>
      <c r="AH41" s="246"/>
      <c r="AI41" s="246"/>
      <c r="AJ41" s="246"/>
      <c r="AK41" s="246"/>
      <c r="AL41" s="246"/>
      <c r="AM41" s="246"/>
      <c r="AN41" s="246"/>
      <c r="AO41" s="246"/>
      <c r="AP41" s="246"/>
      <c r="AQ41" s="246"/>
      <c r="AR41" s="246"/>
    </row>
    <row r="42" spans="1:44" s="173" customFormat="1" ht="14.25" thickTop="1" thickBot="1" x14ac:dyDescent="0.25">
      <c r="A42" s="148" t="s">
        <v>235</v>
      </c>
      <c r="B42" s="149" t="str">
        <f t="shared" ref="B42:G42" si="9">IF(ISERROR(ROUND(AVERAGE(B34:B41),2)),"-",ROUND(AVERAGE(B34:B41),2))</f>
        <v>-</v>
      </c>
      <c r="C42" s="149" t="str">
        <f t="shared" si="9"/>
        <v>-</v>
      </c>
      <c r="D42" s="149" t="str">
        <f t="shared" si="9"/>
        <v>-</v>
      </c>
      <c r="E42" s="149" t="str">
        <f t="shared" si="9"/>
        <v>-</v>
      </c>
      <c r="F42" s="149" t="str">
        <f t="shared" si="9"/>
        <v>-</v>
      </c>
      <c r="G42" s="149" t="str">
        <f t="shared" si="9"/>
        <v>-</v>
      </c>
      <c r="H42" s="150" t="str">
        <f t="shared" si="8"/>
        <v>-</v>
      </c>
      <c r="I42" s="151" t="str">
        <f>IF(ISERROR(ROUND(AVERAGE(I34:I41),2)),"-",ROUND(AVERAGE(I34:I41),2))</f>
        <v>-</v>
      </c>
      <c r="J42" s="152"/>
      <c r="K42" s="152"/>
      <c r="L42" s="153"/>
      <c r="M42" s="130"/>
      <c r="N42" s="130"/>
      <c r="O42" s="130"/>
      <c r="P42" s="154"/>
      <c r="Q42" s="155"/>
      <c r="R42" s="155"/>
      <c r="S42" s="130"/>
      <c r="T42" s="130"/>
      <c r="U42" s="156"/>
      <c r="V42" s="130"/>
      <c r="W42" s="160" t="str">
        <f>IF(ISERROR(ROUND(AVERAGE(W34:W41),2)),"-",ROUND(AVERAGE(W34:W41),2))</f>
        <v>-</v>
      </c>
      <c r="X42" s="160" t="str">
        <f>IF(ISERROR(ROUND(AVERAGE(X34:X41),2)),"-",ROUND(AVERAGE(X34:X41),2))</f>
        <v>-</v>
      </c>
      <c r="Y42" s="160" t="str">
        <f>IF(ISERROR(ROUND(AVERAGE(Y34:Y41),2)),"-",ROUND(AVERAGE(Y34:Y41),2))</f>
        <v>-</v>
      </c>
      <c r="Z42" s="129"/>
      <c r="AA42" s="129"/>
      <c r="AB42" s="129"/>
    </row>
    <row r="43" spans="1:44" s="173" customFormat="1" ht="13.5" thickTop="1" x14ac:dyDescent="0.2">
      <c r="A43" s="86" t="str">
        <f>IF(Information_Page!B48=0,"-",Information_Page!B48)</f>
        <v>-</v>
      </c>
      <c r="B43" s="135"/>
      <c r="C43" s="135"/>
      <c r="D43" s="135"/>
      <c r="E43" s="135"/>
      <c r="F43" s="135"/>
      <c r="G43" s="135"/>
      <c r="H43" s="136"/>
      <c r="I43" s="90"/>
      <c r="J43" s="87"/>
      <c r="K43" s="87"/>
      <c r="L43" s="87"/>
      <c r="M43"/>
      <c r="N43"/>
      <c r="O43"/>
      <c r="P43" s="105"/>
      <c r="Q43" s="105"/>
      <c r="R43" s="105"/>
      <c r="S43"/>
      <c r="T43"/>
      <c r="U43" s="145"/>
      <c r="V43"/>
      <c r="W43" s="3"/>
      <c r="X43" s="3"/>
      <c r="Y43" s="3"/>
      <c r="Z43" s="3"/>
      <c r="AA43" s="3"/>
      <c r="AB43" s="3"/>
    </row>
    <row r="44" spans="1:44" s="173" customFormat="1" x14ac:dyDescent="0.2">
      <c r="A44" s="85" t="e">
        <f>IF(Information_Page!#REF!=0,"-",Information_Page!#REF!)</f>
        <v>#REF!</v>
      </c>
      <c r="B44" s="133" t="e">
        <f>#REF!</f>
        <v>#REF!</v>
      </c>
      <c r="C44" s="133" t="e">
        <f>#REF!</f>
        <v>#REF!</v>
      </c>
      <c r="D44" s="133" t="e">
        <f>#REF!</f>
        <v>#REF!</v>
      </c>
      <c r="E44" s="133" t="e">
        <f>#REF!</f>
        <v>#REF!</v>
      </c>
      <c r="F44" s="133" t="e">
        <f>#REF!</f>
        <v>#REF!</v>
      </c>
      <c r="G44" s="133" t="e">
        <f>#REF!</f>
        <v>#REF!</v>
      </c>
      <c r="H44" s="134" t="str">
        <f>IF(ISERROR(ROUND(AVERAGE(B44:G44),2)),"-",ROUND(AVERAGE(B44:G44),2))</f>
        <v>-</v>
      </c>
      <c r="I44" s="114" t="e">
        <f>#REF!</f>
        <v>#REF!</v>
      </c>
      <c r="J44" s="111"/>
      <c r="K44" s="5"/>
      <c r="L44" s="5"/>
      <c r="M44"/>
      <c r="N44"/>
      <c r="O44"/>
      <c r="P44" s="106"/>
      <c r="Q44" s="105"/>
      <c r="R44" s="105"/>
      <c r="S44"/>
      <c r="T44"/>
      <c r="U44" s="145"/>
      <c r="V44"/>
      <c r="W44" s="111" t="e">
        <f>#REF!</f>
        <v>#REF!</v>
      </c>
      <c r="X44" s="111" t="e">
        <f>#REF!</f>
        <v>#REF!</v>
      </c>
      <c r="Y44" s="111" t="e">
        <f>#REF!</f>
        <v>#REF!</v>
      </c>
      <c r="Z44" s="3"/>
      <c r="AA44" s="3"/>
      <c r="AB44" s="3"/>
    </row>
    <row r="45" spans="1:44" s="173" customFormat="1" x14ac:dyDescent="0.2">
      <c r="A45" s="85" t="e">
        <f>IF(Information_Page!#REF!=0,"-",Information_Page!#REF!)</f>
        <v>#REF!</v>
      </c>
      <c r="B45" s="133" t="e">
        <f>#REF!</f>
        <v>#REF!</v>
      </c>
      <c r="C45" s="133" t="e">
        <f>#REF!</f>
        <v>#REF!</v>
      </c>
      <c r="D45" s="133" t="e">
        <f>#REF!</f>
        <v>#REF!</v>
      </c>
      <c r="E45" s="133" t="e">
        <f>#REF!</f>
        <v>#REF!</v>
      </c>
      <c r="F45" s="133" t="e">
        <f>#REF!</f>
        <v>#REF!</v>
      </c>
      <c r="G45" s="133" t="e">
        <f>#REF!</f>
        <v>#REF!</v>
      </c>
      <c r="H45" s="134" t="str">
        <f>IF(ISERROR(ROUND(AVERAGE(B45:G45),2)),"-",ROUND(AVERAGE(B45:G45),2))</f>
        <v>-</v>
      </c>
      <c r="I45" s="114" t="e">
        <f>#REF!</f>
        <v>#REF!</v>
      </c>
      <c r="J45" s="111"/>
      <c r="K45" s="5"/>
      <c r="L45" s="5"/>
      <c r="M45"/>
      <c r="N45"/>
      <c r="O45"/>
      <c r="P45" s="106"/>
      <c r="Q45" s="105"/>
      <c r="R45" s="105"/>
      <c r="S45"/>
      <c r="T45"/>
      <c r="U45" s="145"/>
      <c r="V45"/>
      <c r="W45" s="111" t="e">
        <f>#REF!</f>
        <v>#REF!</v>
      </c>
      <c r="X45" s="111" t="e">
        <f>#REF!</f>
        <v>#REF!</v>
      </c>
      <c r="Y45" s="111" t="e">
        <f>#REF!</f>
        <v>#REF!</v>
      </c>
      <c r="Z45" s="3"/>
      <c r="AA45" s="3"/>
      <c r="AB45" s="3"/>
    </row>
    <row r="46" spans="1:44" s="173" customFormat="1" x14ac:dyDescent="0.2">
      <c r="A46" s="85" t="e">
        <f>IF(Information_Page!#REF!=0,"-",Information_Page!#REF!)</f>
        <v>#REF!</v>
      </c>
      <c r="B46" s="133" t="e">
        <f>#REF!</f>
        <v>#REF!</v>
      </c>
      <c r="C46" s="133" t="e">
        <f>#REF!</f>
        <v>#REF!</v>
      </c>
      <c r="D46" s="133" t="e">
        <f>#REF!</f>
        <v>#REF!</v>
      </c>
      <c r="E46" s="133" t="e">
        <f>#REF!</f>
        <v>#REF!</v>
      </c>
      <c r="F46" s="133" t="e">
        <f>#REF!</f>
        <v>#REF!</v>
      </c>
      <c r="G46" s="133" t="e">
        <f>#REF!</f>
        <v>#REF!</v>
      </c>
      <c r="H46" s="134" t="str">
        <f>IF(ISERROR(ROUND(AVERAGE(B46:G46),2)),"-",ROUND(AVERAGE(B46:G46),2))</f>
        <v>-</v>
      </c>
      <c r="I46" s="114" t="e">
        <f>#REF!</f>
        <v>#REF!</v>
      </c>
      <c r="J46" s="111"/>
      <c r="K46" s="5"/>
      <c r="L46" s="5"/>
      <c r="M46"/>
      <c r="N46"/>
      <c r="O46"/>
      <c r="P46" s="106"/>
      <c r="Q46" s="105"/>
      <c r="R46" s="105"/>
      <c r="S46"/>
      <c r="T46"/>
      <c r="U46" s="145"/>
      <c r="V46"/>
      <c r="W46" s="111" t="e">
        <f>#REF!</f>
        <v>#REF!</v>
      </c>
      <c r="X46" s="111" t="e">
        <f>#REF!</f>
        <v>#REF!</v>
      </c>
      <c r="Y46" s="111" t="e">
        <f>#REF!</f>
        <v>#REF!</v>
      </c>
      <c r="Z46" s="3"/>
      <c r="AA46" s="3"/>
      <c r="AB46" s="3"/>
    </row>
    <row r="47" spans="1:44" s="173" customFormat="1" x14ac:dyDescent="0.2">
      <c r="A47" s="102" t="e">
        <f>IF(Information_Page!#REF!=0,"-",Information_Page!#REF!)</f>
        <v>#REF!</v>
      </c>
      <c r="B47" s="133" t="e">
        <f>#REF!</f>
        <v>#REF!</v>
      </c>
      <c r="C47" s="133" t="e">
        <f>#REF!</f>
        <v>#REF!</v>
      </c>
      <c r="D47" s="133" t="e">
        <f>#REF!</f>
        <v>#REF!</v>
      </c>
      <c r="E47" s="133" t="e">
        <f>#REF!</f>
        <v>#REF!</v>
      </c>
      <c r="F47" s="133" t="e">
        <f>#REF!</f>
        <v>#REF!</v>
      </c>
      <c r="G47" s="133" t="e">
        <f>#REF!</f>
        <v>#REF!</v>
      </c>
      <c r="H47" s="134" t="str">
        <f>IF(ISERROR(ROUND(AVERAGE(B47:G47),2)),"-",ROUND(AVERAGE(B47:G47),2))</f>
        <v>-</v>
      </c>
      <c r="I47" s="114" t="e">
        <f>#REF!</f>
        <v>#REF!</v>
      </c>
      <c r="J47" s="111"/>
      <c r="K47" s="5"/>
      <c r="L47" s="5"/>
      <c r="M47"/>
      <c r="N47"/>
      <c r="O47"/>
      <c r="P47" s="106"/>
      <c r="Q47" s="105"/>
      <c r="R47" s="105"/>
      <c r="S47"/>
      <c r="T47"/>
      <c r="U47" s="145"/>
      <c r="V47"/>
      <c r="W47" s="111" t="e">
        <f>#REF!</f>
        <v>#REF!</v>
      </c>
      <c r="X47" s="111" t="e">
        <f>#REF!</f>
        <v>#REF!</v>
      </c>
      <c r="Y47" s="111" t="e">
        <f>#REF!</f>
        <v>#REF!</v>
      </c>
      <c r="Z47" s="3"/>
      <c r="AA47" s="3"/>
      <c r="AB47" s="3"/>
    </row>
    <row r="48" spans="1:44" s="173" customFormat="1" ht="15" customHeight="1" thickBot="1" x14ac:dyDescent="0.25">
      <c r="A48" s="157" t="s">
        <v>236</v>
      </c>
      <c r="B48" s="149" t="str">
        <f t="shared" ref="B48:G48" si="10">IF(ISERROR(ROUND(AVERAGE(B44:B47),2)),"-",ROUND(AVERAGE(B44:B47),2))</f>
        <v>-</v>
      </c>
      <c r="C48" s="149" t="str">
        <f t="shared" si="10"/>
        <v>-</v>
      </c>
      <c r="D48" s="149" t="str">
        <f t="shared" si="10"/>
        <v>-</v>
      </c>
      <c r="E48" s="149" t="str">
        <f t="shared" si="10"/>
        <v>-</v>
      </c>
      <c r="F48" s="149" t="str">
        <f t="shared" si="10"/>
        <v>-</v>
      </c>
      <c r="G48" s="149" t="str">
        <f t="shared" si="10"/>
        <v>-</v>
      </c>
      <c r="H48" s="150" t="str">
        <f>IF(ISERROR(ROUND(AVERAGE(B48:G48),2)),"-",ROUND(AVERAGE(B48:G48),2))</f>
        <v>-</v>
      </c>
      <c r="I48" s="151" t="str">
        <f>IF(ISERROR(ROUND(AVERAGE(I44:I47),2)),"-",ROUND(AVERAGE(I44:I47),2))</f>
        <v>-</v>
      </c>
      <c r="J48" s="158"/>
      <c r="K48" s="159"/>
      <c r="L48" s="159"/>
      <c r="M48" s="130"/>
      <c r="N48" s="130"/>
      <c r="O48" s="130"/>
      <c r="P48" s="154"/>
      <c r="Q48" s="155"/>
      <c r="R48" s="155"/>
      <c r="S48" s="130"/>
      <c r="T48" s="130"/>
      <c r="U48" s="156"/>
      <c r="V48" s="130"/>
      <c r="W48" s="160" t="str">
        <f>IF(ISERROR(ROUND(AVERAGE(W44:W47),2)),"-",ROUND(AVERAGE(W44:W47),2))</f>
        <v>-</v>
      </c>
      <c r="X48" s="160" t="str">
        <f>IF(ISERROR(ROUND(AVERAGE(X44:X47),2)),"-",ROUND(AVERAGE(X44:X47),2))</f>
        <v>-</v>
      </c>
      <c r="Y48" s="160" t="str">
        <f>IF(ISERROR(ROUND(AVERAGE(Y44:Y47),2)),"-",ROUND(AVERAGE(Y44:Y47),2))</f>
        <v>-</v>
      </c>
      <c r="Z48" s="129"/>
      <c r="AA48" s="129"/>
      <c r="AB48" s="129"/>
    </row>
    <row r="49" spans="1:28" s="173" customFormat="1" ht="14.25" thickTop="1" thickBot="1" x14ac:dyDescent="0.25">
      <c r="A49" s="86"/>
      <c r="B49" s="137"/>
      <c r="C49" s="137"/>
      <c r="D49" s="137"/>
      <c r="E49" s="137"/>
      <c r="F49" s="137"/>
      <c r="G49" s="137"/>
      <c r="H49" s="138"/>
      <c r="I49" s="89"/>
      <c r="J49" s="88"/>
      <c r="K49" s="88"/>
      <c r="L49" s="88"/>
      <c r="M49"/>
      <c r="N49"/>
      <c r="O49"/>
      <c r="P49" s="105"/>
      <c r="Q49" s="105"/>
      <c r="R49" s="105"/>
      <c r="S49"/>
      <c r="T49"/>
      <c r="U49" s="145"/>
      <c r="V49"/>
      <c r="W49" s="3"/>
      <c r="X49" s="3"/>
      <c r="Y49" s="3"/>
      <c r="Z49" s="3"/>
      <c r="AA49" s="3"/>
      <c r="AB49" s="3"/>
    </row>
    <row r="50" spans="1:28" s="221" customFormat="1" ht="64.5" thickBot="1" x14ac:dyDescent="0.25">
      <c r="A50" s="210" t="s">
        <v>122</v>
      </c>
      <c r="B50" s="211" t="str">
        <f>'National Level - M&amp;E Unit'!AC11</f>
        <v>I - M&amp;E Structure, 
Functions and Capabilities</v>
      </c>
      <c r="C50" s="211" t="str">
        <f>'National Level - M&amp;E Unit'!$AC$12</f>
        <v>II- Indicator 
Definitions and 
Reporting 
Guidelines</v>
      </c>
      <c r="D50" s="211" t="str">
        <f>'National Level - M&amp;E Unit'!AC13</f>
        <v>III - Data-collection 
and Reporting Forms 
and Tools</v>
      </c>
      <c r="E50" s="211" t="str">
        <f>'National Level - M&amp;E Unit'!AC14</f>
        <v>IV- Data Management 
Processes</v>
      </c>
      <c r="F50" s="211" t="str">
        <f>'National Level - M&amp;E Unit'!AC15</f>
        <v>V- Evidence-based Decision-making</v>
      </c>
      <c r="G50" s="211" t="str">
        <f>'National Level - M&amp;E Unit'!AC16</f>
        <v xml:space="preserve">V I- Links with 
National 
Reporting System </v>
      </c>
      <c r="H50" s="240" t="s">
        <v>1</v>
      </c>
      <c r="I50" s="212" t="str">
        <f>'National Level - M&amp;E Unit'!$AB$20</f>
        <v>-</v>
      </c>
      <c r="J50" s="213"/>
      <c r="K50" s="214"/>
      <c r="L50" s="214"/>
      <c r="M50" s="215"/>
      <c r="N50" s="215"/>
      <c r="O50" s="215"/>
      <c r="P50" s="216"/>
      <c r="Q50" s="217"/>
      <c r="R50" s="217"/>
      <c r="S50" s="215"/>
      <c r="T50" s="215"/>
      <c r="U50" s="218"/>
      <c r="V50" s="215"/>
      <c r="W50" s="219">
        <f>'National Level - M&amp;E Unit'!$AE$26</f>
        <v>0</v>
      </c>
      <c r="X50" s="219">
        <f>'National Level - M&amp;E Unit'!$AE$27</f>
        <v>0</v>
      </c>
      <c r="Y50" s="219">
        <f>'National Level - M&amp;E Unit'!$AE$28</f>
        <v>0</v>
      </c>
      <c r="Z50" s="220"/>
      <c r="AA50" s="220"/>
      <c r="AB50" s="220"/>
    </row>
    <row r="51" spans="1:28" s="173" customFormat="1" ht="13.5" thickTop="1" x14ac:dyDescent="0.2">
      <c r="A51" s="85"/>
      <c r="B51" s="139" t="str">
        <f>IF('National Level - M&amp;E Unit'!AB11=0,"-",'National Level - M&amp;E Unit'!AB11)</f>
        <v>N/A</v>
      </c>
      <c r="C51" s="139" t="str">
        <f>IF('National Level - M&amp;E Unit'!AB12=0,"-",'National Level - M&amp;E Unit'!AB12)</f>
        <v>N/A</v>
      </c>
      <c r="D51" s="139" t="str">
        <f>IF('National Level - M&amp;E Unit'!AB13=0,"-",'National Level - M&amp;E Unit'!AB13)</f>
        <v>N/A</v>
      </c>
      <c r="E51" s="139" t="str">
        <f>IF('National Level - M&amp;E Unit'!AB14=0,"-",'National Level - M&amp;E Unit'!AB14)</f>
        <v>N/A</v>
      </c>
      <c r="F51" s="139" t="str">
        <f>IF('National Level - M&amp;E Unit'!AB15=0,"-",'National Level - M&amp;E Unit'!AB15)</f>
        <v>N/A</v>
      </c>
      <c r="G51" s="139" t="str">
        <f>IF('National Level - M&amp;E Unit'!AB16=0,"-",'National Level - M&amp;E Unit'!AB16)</f>
        <v>N/A</v>
      </c>
      <c r="H51" s="239" t="str">
        <f>IF(ISERROR(ROUND(AVERAGE(B51:G51),2)),"-",ROUND(AVERAGE(B51:G51),2))</f>
        <v>-</v>
      </c>
      <c r="I51" s="139" t="str">
        <f>IF('National Level - M&amp;E Unit'!AB21=0,"-",'National Level - M&amp;E Unit'!AB21)</f>
        <v>-</v>
      </c>
      <c r="J51" s="5"/>
      <c r="K51" s="5"/>
      <c r="L51" s="5"/>
      <c r="M51"/>
      <c r="N51"/>
      <c r="O51"/>
      <c r="P51" s="105"/>
      <c r="Q51" s="105"/>
      <c r="R51" s="105"/>
      <c r="S51"/>
      <c r="T51"/>
      <c r="U51" s="145"/>
      <c r="V51"/>
      <c r="W51" s="3"/>
      <c r="X51" s="3"/>
      <c r="Y51" s="3"/>
      <c r="Z51" s="3"/>
      <c r="AA51" s="3"/>
      <c r="AB51" s="3"/>
    </row>
    <row r="52" spans="1:28" s="173" customFormat="1" ht="13.5" thickBot="1" x14ac:dyDescent="0.25">
      <c r="A52" s="297" t="s">
        <v>347</v>
      </c>
      <c r="B52" s="139" t="str">
        <f>IF('National Level - M&amp;E Unit'!AF11=0,"-",'National Level - M&amp;E Unit'!AF11)</f>
        <v>N/A</v>
      </c>
      <c r="C52" s="139" t="str">
        <f>IF('National Level - M&amp;E Unit'!AF12=0,"-",'National Level - M&amp;E Unit'!AF12)</f>
        <v>N/A</v>
      </c>
      <c r="D52" s="139" t="str">
        <f>IF('National Level - M&amp;E Unit'!AF13=0,"-",'National Level - M&amp;E Unit'!AF13)</f>
        <v>N/A</v>
      </c>
      <c r="E52" s="139" t="str">
        <f>IF('National Level - M&amp;E Unit'!AF14=0,"-",'National Level - M&amp;E Unit'!AF14)</f>
        <v>N/A</v>
      </c>
      <c r="F52" s="139" t="str">
        <f>IF('National Level - M&amp;E Unit'!AF15=0,"-",'National Level - M&amp;E Unit'!AF15)</f>
        <v>N/A</v>
      </c>
      <c r="G52" s="139" t="str">
        <f>IF('National Level - M&amp;E Unit'!AF16=0,"-",'National Level - M&amp;E Unit'!AF16)</f>
        <v>N/A</v>
      </c>
      <c r="H52" s="239" t="str">
        <f>IF(ISERROR(ROUND(AVERAGE(B52:G52),2)),"-",ROUND(AVERAGE(B52:G52),2))</f>
        <v>-</v>
      </c>
      <c r="I52" s="12"/>
      <c r="J52" s="11"/>
      <c r="K52" s="11"/>
      <c r="L52" s="11"/>
      <c r="M52"/>
      <c r="N52"/>
      <c r="O52"/>
      <c r="P52" s="105"/>
      <c r="Q52" s="105"/>
      <c r="R52" s="105"/>
      <c r="S52"/>
      <c r="T52"/>
      <c r="U52" s="145"/>
      <c r="V52"/>
      <c r="W52" s="3"/>
      <c r="X52" s="3"/>
      <c r="Y52" s="3"/>
      <c r="Z52" s="3"/>
      <c r="AA52" s="3"/>
      <c r="AB52" s="3"/>
    </row>
    <row r="53" spans="1:28" s="173" customFormat="1" ht="14.25" thickTop="1" thickBot="1" x14ac:dyDescent="0.25">
      <c r="A53" s="161" t="s">
        <v>237</v>
      </c>
      <c r="B53" s="162" t="str">
        <f t="shared" ref="B53:G53" si="11">IF(ISERROR(ROUND(AVERAGE(B5:B28,B34:B41,B44:B47,B50),2)),"-",ROUND(AVERAGE(B5:B28,B34:B41,B44:B47,B50),2))</f>
        <v>-</v>
      </c>
      <c r="C53" s="162" t="str">
        <f t="shared" si="11"/>
        <v>-</v>
      </c>
      <c r="D53" s="162" t="str">
        <f t="shared" si="11"/>
        <v>-</v>
      </c>
      <c r="E53" s="162" t="str">
        <f t="shared" si="11"/>
        <v>-</v>
      </c>
      <c r="F53" s="162" t="str">
        <f t="shared" si="11"/>
        <v>-</v>
      </c>
      <c r="G53" s="162" t="str">
        <f t="shared" si="11"/>
        <v>-</v>
      </c>
      <c r="H53" s="163" t="str">
        <f>IF(ISERROR(ROUND(AVERAGE(B53:G53),2)),"-",ROUND(AVERAGE(B53:G53),2))</f>
        <v>-</v>
      </c>
      <c r="I53" s="164" t="str">
        <f>IF(ISERROR(ROUND(AVERAGE(I6:I28,I34:I41,I44:I47,I50),2)),"-",ROUND(AVERAGE(I6:I28,I34:I41,I44:I47,I50),2))</f>
        <v>-</v>
      </c>
      <c r="J53" s="164"/>
      <c r="K53" s="165"/>
      <c r="L53" s="165"/>
      <c r="M53" s="130"/>
      <c r="N53" s="130"/>
      <c r="O53" s="130"/>
      <c r="P53" s="166"/>
      <c r="Q53" s="155"/>
      <c r="R53" s="155"/>
      <c r="S53" s="130"/>
      <c r="T53" s="130"/>
      <c r="U53" s="156"/>
      <c r="V53" s="130"/>
      <c r="W53" s="176" t="str">
        <f>IF(ISERROR(ROUND(AVERAGE(M5:M28,W34:W41,W44:W47,W50),2)),"-",ROUND(AVERAGE(M5:M28,W34:W41,W44:W47,W50),2))</f>
        <v>-</v>
      </c>
      <c r="X53" s="176" t="str">
        <f>IF(ISERROR(ROUND(AVERAGE(Q5:Q28,X34:X41,X44:X47,X50),2)),"-",ROUND(AVERAGE(Q5:Q28,X34:X41,X44:X47,X50),2))</f>
        <v>-</v>
      </c>
      <c r="Y53" s="176" t="str">
        <f>IF(ISERROR(ROUND(AVERAGE(R5:R28,Y34:Y41,Y44:Y47,Y50),2)),"-",ROUND(AVERAGE(R5:R28,Y34:Y41,Y44:Y47,Y50),2))</f>
        <v>-</v>
      </c>
      <c r="Z53" s="129"/>
      <c r="AA53" s="129"/>
      <c r="AB53" s="129"/>
    </row>
    <row r="54" spans="1:28" s="173" customFormat="1" x14ac:dyDescent="0.2">
      <c r="A54"/>
      <c r="B54"/>
      <c r="C54"/>
      <c r="D54"/>
      <c r="E54"/>
      <c r="F54"/>
      <c r="G54"/>
      <c r="H54"/>
      <c r="I54"/>
      <c r="J54"/>
      <c r="K54"/>
      <c r="L54"/>
      <c r="M54"/>
      <c r="N54"/>
      <c r="O54"/>
      <c r="P54"/>
      <c r="Q54"/>
      <c r="R54"/>
      <c r="S54"/>
      <c r="T54"/>
      <c r="U54" s="145"/>
      <c r="V54"/>
      <c r="W54"/>
      <c r="X54"/>
      <c r="Y54"/>
      <c r="Z54"/>
      <c r="AA54"/>
      <c r="AB54"/>
    </row>
    <row r="55" spans="1:28" x14ac:dyDescent="0.2">
      <c r="U55" s="145"/>
    </row>
    <row r="56" spans="1:28" x14ac:dyDescent="0.2">
      <c r="U56" s="145"/>
    </row>
    <row r="57" spans="1:28" x14ac:dyDescent="0.2">
      <c r="U57" s="145"/>
    </row>
    <row r="60" spans="1:28" x14ac:dyDescent="0.2">
      <c r="A60" t="e">
        <f>IF(Information_Page!#REF!=0,"-",Information_Page!#REF!)</f>
        <v>#REF!</v>
      </c>
    </row>
    <row r="61" spans="1:28" x14ac:dyDescent="0.2">
      <c r="A61" t="e">
        <f>IF(Information_Page!#REF!=0,"-",Information_Page!#REF!)</f>
        <v>#REF!</v>
      </c>
    </row>
    <row r="62" spans="1:28" x14ac:dyDescent="0.2">
      <c r="A62" t="e">
        <f>IF(Information_Page!#REF!=0,"-",Information_Page!#REF!)</f>
        <v>#REF!</v>
      </c>
    </row>
    <row r="63" spans="1:28" x14ac:dyDescent="0.2">
      <c r="A63" t="e">
        <f>IF(Information_Page!#REF!=0,"-",Information_Page!#REF!)</f>
        <v>#REF!</v>
      </c>
    </row>
    <row r="66" spans="1:8" x14ac:dyDescent="0.2">
      <c r="A66" t="str">
        <f>IF(Information_Page!B23=0,"-",Information_Page!B23)</f>
        <v>-</v>
      </c>
    </row>
    <row r="67" spans="1:8" ht="51" x14ac:dyDescent="0.2">
      <c r="A67" s="261" t="s">
        <v>345</v>
      </c>
      <c r="B67" s="248" t="s">
        <v>158</v>
      </c>
      <c r="C67" s="248" t="s">
        <v>327</v>
      </c>
      <c r="D67" s="248" t="s">
        <v>328</v>
      </c>
      <c r="E67" s="248" t="s">
        <v>190</v>
      </c>
      <c r="F67" s="248" t="s">
        <v>189</v>
      </c>
      <c r="G67" s="248" t="s">
        <v>186</v>
      </c>
      <c r="H67" s="248" t="s">
        <v>136</v>
      </c>
    </row>
    <row r="68" spans="1:8" x14ac:dyDescent="0.2">
      <c r="A68" s="293" t="str">
        <f>IF(Information_Page!B26=0,"-",Information_Page!B26)</f>
        <v>-</v>
      </c>
      <c r="B68" s="294" t="str">
        <f>IF('Service Point 1'!AJ4=0,"-",'Service Point 1'!AJ4)</f>
        <v>N/A</v>
      </c>
      <c r="C68" s="294" t="str">
        <f>IF('Service Point 1'!AJ5=0,"-",'Service Point 1'!AJ5)</f>
        <v>N/A</v>
      </c>
      <c r="D68" s="294" t="str">
        <f>IF('Service Point 1'!AJ6=0,"-",'Service Point 1'!AJ6)</f>
        <v>N/A</v>
      </c>
      <c r="E68" s="294" t="str">
        <f>IF('Service Point 1'!AJ7=0,"-",'Service Point 1'!AJ7)</f>
        <v>N/A</v>
      </c>
      <c r="F68" s="294" t="str">
        <f>IF('Service Point 1'!AJ8=0,"-",'Service Point 1'!AJ8)</f>
        <v>N/A</v>
      </c>
      <c r="G68" s="294" t="str">
        <f>IF('Service Point 1'!AJ9=0,"-",'Service Point 1'!AJ9)</f>
        <v>N/A</v>
      </c>
      <c r="H68" s="133" t="str">
        <f>IF(ISERROR(ROUND(AVERAGE(B68:G68),2)),"-",ROUND(AVERAGE(B68:G68),2))</f>
        <v>-</v>
      </c>
    </row>
    <row r="69" spans="1:8" x14ac:dyDescent="0.2">
      <c r="A69" s="293" t="str">
        <f>IF(Information_Page!B27=0,"-",Information_Page!B27)</f>
        <v>-</v>
      </c>
      <c r="B69" s="294" t="str">
        <f>IF('Service Point 2'!AJ4=0,"-",'Service Point 2'!AJ4)</f>
        <v>N/A</v>
      </c>
      <c r="C69" s="294" t="str">
        <f>IF('Service Point 2'!AJ5=0,"-",'Service Point 2'!AJ5)</f>
        <v>N/A</v>
      </c>
      <c r="D69" s="294" t="str">
        <f>IF('Service Point 2'!AJ6=0,"-",'Service Point 2'!AJ6)</f>
        <v>N/A</v>
      </c>
      <c r="E69" s="294" t="str">
        <f>IF('Service Point 2'!AJ7=0,"-",'Service Point 2'!AJ7)</f>
        <v>N/A</v>
      </c>
      <c r="F69" s="294" t="str">
        <f>IF('Service Point 2'!AJ8=0,"-",'Service Point 2'!AJ8)</f>
        <v>N/A</v>
      </c>
      <c r="G69" s="294" t="str">
        <f>IF('Service Point 2'!AJ9=0,"-",'Service Point 2'!AJ9)</f>
        <v>N/A</v>
      </c>
      <c r="H69" s="133" t="str">
        <f t="shared" ref="H69:H91" si="12">IF(ISERROR(ROUND(AVERAGE(B69:G69),2)),"-",ROUND(AVERAGE(B69:G69),2))</f>
        <v>-</v>
      </c>
    </row>
    <row r="70" spans="1:8" x14ac:dyDescent="0.2">
      <c r="A70" s="293" t="str">
        <f>IF(Information_Page!B28=0,"-",Information_Page!B28)</f>
        <v>-</v>
      </c>
      <c r="B70" s="294" t="str">
        <f>IF('Service Point 3'!AJ4=0,"-",'Service Point 3'!AJ4)</f>
        <v>N/A</v>
      </c>
      <c r="C70" s="294" t="str">
        <f>IF('Service Point 3'!AJ5=0,"-",'Service Point 3'!AJ5)</f>
        <v>N/A</v>
      </c>
      <c r="D70" s="294" t="str">
        <f>IF('Service Point 3'!AJ6=0,"-",'Service Point 3'!AJ6)</f>
        <v>N/A</v>
      </c>
      <c r="E70" s="294" t="str">
        <f>IF('Service Point 3'!AJ7=0,"-",'Service Point 3'!AJ7)</f>
        <v>N/A</v>
      </c>
      <c r="F70" s="294" t="str">
        <f>IF('Service Point 3'!AJ8=0,"-",'Service Point 3'!AJ8)</f>
        <v>N/A</v>
      </c>
      <c r="G70" s="294" t="str">
        <f>IF('Service Point 3'!AJ9=0,"-",'Service Point 3'!AJ9)</f>
        <v>N/A</v>
      </c>
      <c r="H70" s="133" t="str">
        <f t="shared" si="12"/>
        <v>-</v>
      </c>
    </row>
    <row r="71" spans="1:8" x14ac:dyDescent="0.2">
      <c r="A71" s="293" t="str">
        <f>IF(Information_Page!B29=0,"-",Information_Page!B29)</f>
        <v>-</v>
      </c>
      <c r="B71" s="294" t="str">
        <f>IF('Service Point 4'!AJ4=0,"-",'Service Point 4'!AJ4)</f>
        <v>N/A</v>
      </c>
      <c r="C71" s="294" t="str">
        <f>IF('Service Point 4'!AJ5=0,"-",'Service Point 4'!AJ5)</f>
        <v>N/A</v>
      </c>
      <c r="D71" s="294" t="str">
        <f>IF('Service Point 4'!AJ6=0,"-",'Service Point 4'!AJ6)</f>
        <v>N/A</v>
      </c>
      <c r="E71" s="294" t="str">
        <f>IF('Service Point 4'!AJ7=0,"-",'Service Point 4'!AJ7)</f>
        <v>N/A</v>
      </c>
      <c r="F71" s="294" t="str">
        <f>IF('Service Point 4'!AJ8=0,"-",'Service Point 4'!AJ8)</f>
        <v>N/A</v>
      </c>
      <c r="G71" s="294" t="str">
        <f>IF('Service Point 4'!AJ9=0,"-",'Service Point 4'!AJ9)</f>
        <v>N/A</v>
      </c>
      <c r="H71" s="133" t="str">
        <f t="shared" si="12"/>
        <v>-</v>
      </c>
    </row>
    <row r="72" spans="1:8" x14ac:dyDescent="0.2">
      <c r="A72" s="293" t="str">
        <f>IF(Information_Page!B30=0,"-",Information_Page!B30)</f>
        <v>-</v>
      </c>
      <c r="B72" s="294" t="str">
        <f>IF('Service Point 5'!AJ4=0,"-",'Service Point 5'!AJ4)</f>
        <v>N/A</v>
      </c>
      <c r="C72" s="294" t="str">
        <f>IF('Service Point 5'!AJ5=0,"-",'Service Point 5'!AJ5)</f>
        <v>N/A</v>
      </c>
      <c r="D72" s="294" t="str">
        <f>IF('Service Point 5'!AJ6=0,"-",'Service Point 5'!AJ6)</f>
        <v>N/A</v>
      </c>
      <c r="E72" s="294" t="str">
        <f>IF('Service Point 5'!AJ7=0,"-",'Service Point 5'!AJ7)</f>
        <v>N/A</v>
      </c>
      <c r="F72" s="294" t="str">
        <f>IF('Service Point 5'!AJ8=0,"-",'Service Point 5'!AJ8)</f>
        <v>N/A</v>
      </c>
      <c r="G72" s="294" t="str">
        <f>IF('Service Point 5'!AJ9=0,"-",'Service Point 5'!AJ9)</f>
        <v>N/A</v>
      </c>
      <c r="H72" s="133" t="str">
        <f t="shared" si="12"/>
        <v>-</v>
      </c>
    </row>
    <row r="73" spans="1:8" x14ac:dyDescent="0.2">
      <c r="A73" s="293" t="str">
        <f>IF(Information_Page!B31=0,"-",Information_Page!B31)</f>
        <v>-</v>
      </c>
      <c r="B73" s="294" t="str">
        <f>IF('Service Point 6'!AJ4=0,"-",'Service Point 6'!AJ4)</f>
        <v>N/A</v>
      </c>
      <c r="C73" s="294" t="str">
        <f>IF('Service Point 6'!AJ5=0,"-",'Service Point 6'!AJ5)</f>
        <v>N/A</v>
      </c>
      <c r="D73" s="294" t="str">
        <f>IF('Service Point 6'!AJ6=0,"-",'Service Point 6'!AJ6)</f>
        <v>N/A</v>
      </c>
      <c r="E73" s="294" t="str">
        <f>IF('Service Point 6'!AJ7=0,"-",'Service Point 6'!AJ7)</f>
        <v>N/A</v>
      </c>
      <c r="F73" s="294" t="str">
        <f>IF('Service Point 6'!AJ8=0,"-",'Service Point 6'!AJ8)</f>
        <v>N/A</v>
      </c>
      <c r="G73" s="294" t="str">
        <f>IF('Service Point 6'!AJ9=0,"-",'Service Point 6'!AJ9)</f>
        <v>N/A</v>
      </c>
      <c r="H73" s="133" t="str">
        <f t="shared" si="12"/>
        <v>-</v>
      </c>
    </row>
    <row r="74" spans="1:8" x14ac:dyDescent="0.2">
      <c r="A74" s="293" t="str">
        <f>IF(Information_Page!B32=0,"-",Information_Page!B32)</f>
        <v>-</v>
      </c>
      <c r="B74" s="294" t="str">
        <f>IF('Service Point 7'!AJ4=0,"-",'Service Point 7'!AJ4)</f>
        <v>N/A</v>
      </c>
      <c r="C74" s="294" t="str">
        <f>IF('Service Point 7'!AJ5=0,"-",'Service Point 7'!AJ5)</f>
        <v>N/A</v>
      </c>
      <c r="D74" s="294" t="str">
        <f>IF('Service Point 7'!AJ6=0,"-",'Service Point 7'!AJ6)</f>
        <v>N/A</v>
      </c>
      <c r="E74" s="294" t="str">
        <f>IF('Service Point 7'!AJ7=0,"-",'Service Point 7'!AJ7)</f>
        <v>N/A</v>
      </c>
      <c r="F74" s="294" t="str">
        <f>IF('Service Point 7'!AJ8=0,"-",'Service Point 7'!AJ8)</f>
        <v>N/A</v>
      </c>
      <c r="G74" s="294" t="str">
        <f>IF('Service Point 7'!AJ9=0,"-",'Service Point 7'!AJ9)</f>
        <v>N/A</v>
      </c>
      <c r="H74" s="133" t="str">
        <f t="shared" si="12"/>
        <v>-</v>
      </c>
    </row>
    <row r="75" spans="1:8" x14ac:dyDescent="0.2">
      <c r="A75" s="293" t="str">
        <f>IF(Information_Page!B33=0,"-",Information_Page!B33)</f>
        <v>-</v>
      </c>
      <c r="B75" s="294" t="str">
        <f>IF('Service Point 8'!AJ4=0,"-",'Service Point 8'!AJ4)</f>
        <v>N/A</v>
      </c>
      <c r="C75" s="294" t="str">
        <f>IF('Service Point 8'!AJ5=0,"-",'Service Point 8'!AJ5)</f>
        <v>N/A</v>
      </c>
      <c r="D75" s="294" t="str">
        <f>IF('Service Point 8'!AJ6=0,"-",'Service Point 8'!AJ6)</f>
        <v>N/A</v>
      </c>
      <c r="E75" s="294" t="str">
        <f>IF('Service Point 8'!AJ7=0,"-",'Service Point 8'!AJ7)</f>
        <v>N/A</v>
      </c>
      <c r="F75" s="294" t="str">
        <f>IF('Service Point 8'!AJ8=0,"-",'Service Point 8'!AJ8)</f>
        <v>N/A</v>
      </c>
      <c r="G75" s="294" t="str">
        <f>IF('Service Point 8'!AJ9=0,"-",'Service Point 8'!AJ9)</f>
        <v>N/A</v>
      </c>
      <c r="H75" s="133" t="str">
        <f t="shared" si="12"/>
        <v>-</v>
      </c>
    </row>
    <row r="76" spans="1:8" x14ac:dyDescent="0.2">
      <c r="A76" s="293" t="str">
        <f>IF(Information_Page!B34=0,"-",Information_Page!B34)</f>
        <v>-</v>
      </c>
      <c r="B76" s="294" t="str">
        <f>IF('Service Point 9'!AJ4=0,"-",'Service Point 9'!AJ4)</f>
        <v>N/A</v>
      </c>
      <c r="C76" s="294" t="str">
        <f>IF('Service Point 9'!AJ5=0,"-",'Service Point 9'!AJ5)</f>
        <v>N/A</v>
      </c>
      <c r="D76" s="294" t="str">
        <f>IF('Service Point 9'!AJ6=0,"-",'Service Point 9'!AJ6)</f>
        <v>N/A</v>
      </c>
      <c r="E76" s="294" t="str">
        <f>IF('Service Point 9'!AJ7=0,"-",'Service Point 9'!AJ7)</f>
        <v>N/A</v>
      </c>
      <c r="F76" s="294" t="str">
        <f>IF('Service Point 9'!AJ8=0,"-",'Service Point 9'!AJ8)</f>
        <v>N/A</v>
      </c>
      <c r="G76" s="294" t="str">
        <f>IF('Service Point 9'!AJ9=0,"-",'Service Point 9'!AJ9)</f>
        <v>N/A</v>
      </c>
      <c r="H76" s="133" t="str">
        <f t="shared" si="12"/>
        <v>-</v>
      </c>
    </row>
    <row r="77" spans="1:8" x14ac:dyDescent="0.2">
      <c r="A77" s="293" t="str">
        <f>IF(Information_Page!B35=0,"-",Information_Page!B35)</f>
        <v>-</v>
      </c>
      <c r="B77" s="294" t="str">
        <f>IF('Service Point 10'!AJ4=0,"-",'Service Point 10'!AJ4)</f>
        <v>N/A</v>
      </c>
      <c r="C77" s="294" t="str">
        <f>IF('Service Point 10'!AJ5=0,"-",'Service Point 10'!AJ5)</f>
        <v>N/A</v>
      </c>
      <c r="D77" s="294" t="str">
        <f>IF('Service Point 10'!AJ6=0,"-",'Service Point 10'!AJ6)</f>
        <v>N/A</v>
      </c>
      <c r="E77" s="294" t="str">
        <f>IF('Service Point 10'!AJ9=0,"-",'Service Point 10'!AJ7)</f>
        <v>N/A</v>
      </c>
      <c r="F77" s="294" t="str">
        <f>IF('Service Point 10'!AJ8=0,"-",'Service Point 10'!AJ8)</f>
        <v>N/A</v>
      </c>
      <c r="G77" s="294" t="str">
        <f>IF('Service Point 10'!AJ9=0,"-",'Service Point 10'!AJ9)</f>
        <v>N/A</v>
      </c>
      <c r="H77" s="133" t="str">
        <f t="shared" si="12"/>
        <v>-</v>
      </c>
    </row>
    <row r="78" spans="1:8" x14ac:dyDescent="0.2">
      <c r="A78" s="293" t="str">
        <f>IF(Information_Page!B36=0,"-",Information_Page!B36)</f>
        <v>-</v>
      </c>
      <c r="B78" s="294" t="str">
        <f>IF('Service Point 11'!AJ4=0,"-",'Service Point 11'!AJ4)</f>
        <v>N/A</v>
      </c>
      <c r="C78" s="294" t="str">
        <f>IF('Service Point 11'!AJ5=0,"-",'Service Point 11'!AJ5)</f>
        <v>N/A</v>
      </c>
      <c r="D78" s="294" t="str">
        <f>IF('Service Point 11'!AJ6=0,"-",'Service Point 11'!AJ6)</f>
        <v>N/A</v>
      </c>
      <c r="E78" s="294" t="str">
        <f>IF('Service Point 11'!AJ7=0,"-",'Service Point 11'!AJ7)</f>
        <v>N/A</v>
      </c>
      <c r="F78" s="294" t="str">
        <f>IF('Service Point 11'!AJ8=0,"-",'Service Point 11'!AJ8)</f>
        <v>N/A</v>
      </c>
      <c r="G78" s="294" t="str">
        <f>IF('Service Point 11'!AJ9=0,"-",'Service Point 11'!AJ9)</f>
        <v>N/A</v>
      </c>
      <c r="H78" s="133" t="str">
        <f t="shared" si="12"/>
        <v>-</v>
      </c>
    </row>
    <row r="79" spans="1:8" x14ac:dyDescent="0.2">
      <c r="A79" s="293" t="str">
        <f>IF(Information_Page!B37=0,"-",Information_Page!B37)</f>
        <v>-</v>
      </c>
      <c r="B79" s="294" t="str">
        <f>IF('Service Point 12'!AJ4=0,"-",'Service Point 12'!AJ4)</f>
        <v>N/A</v>
      </c>
      <c r="C79" s="294" t="str">
        <f>IF('Service Point 12'!AJ5=0,"-",'Service Point 12'!AJ5)</f>
        <v>N/A</v>
      </c>
      <c r="D79" s="294" t="str">
        <f>IF('Service Point 12'!AJ6=0,"-",'Service Point 12'!AJ6)</f>
        <v>N/A</v>
      </c>
      <c r="E79" s="294" t="str">
        <f>IF('Service Point 12'!AJ7=0,"-",'Service Point 12'!AJ7)</f>
        <v>N/A</v>
      </c>
      <c r="F79" s="294" t="str">
        <f>IF('Service Point 12'!AJ8=0,"-",'Service Point 12'!AJ8)</f>
        <v>N/A</v>
      </c>
      <c r="G79" s="294" t="str">
        <f>IF('Service Point 12'!AJ9=0,"-",'Service Point 12'!AJ9)</f>
        <v>N/A</v>
      </c>
      <c r="H79" s="133" t="str">
        <f t="shared" si="12"/>
        <v>-</v>
      </c>
    </row>
    <row r="80" spans="1:8" x14ac:dyDescent="0.2">
      <c r="A80" s="293" t="str">
        <f>IF(Information_Page!B38=0,"-",Information_Page!B38)</f>
        <v>-</v>
      </c>
      <c r="B80" s="294" t="str">
        <f>IF('Service Point 13'!AJ4=0,"-",'Service Point 13'!AJ4)</f>
        <v>N/A</v>
      </c>
      <c r="C80" s="294" t="str">
        <f>IF('Service Point 13'!AJ5=0,"-",'Service Point 13'!AJ5)</f>
        <v>N/A</v>
      </c>
      <c r="D80" s="294" t="str">
        <f>IF('Service Point 13'!AJ6=0,"-",'Service Point 13'!AJ6)</f>
        <v>N/A</v>
      </c>
      <c r="E80" s="294" t="str">
        <f>IF('Service Point 13'!AJ7=0,"-",'Service Point 13'!AJ7)</f>
        <v>N/A</v>
      </c>
      <c r="F80" s="294" t="str">
        <f>IF('Service Point 13'!AJ8=0,"-",'Service Point 13'!AJ8)</f>
        <v>N/A</v>
      </c>
      <c r="G80" s="294" t="str">
        <f>IF('Service Point 13'!AJ9=0,"-",'Service Point 13'!AJ9)</f>
        <v>N/A</v>
      </c>
      <c r="H80" s="133" t="str">
        <f t="shared" si="12"/>
        <v>-</v>
      </c>
    </row>
    <row r="81" spans="1:8" x14ac:dyDescent="0.2">
      <c r="A81" s="293" t="str">
        <f>IF(Information_Page!B39=0,"-",Information_Page!B39)</f>
        <v>-</v>
      </c>
      <c r="B81" s="294" t="str">
        <f>IF('Service Point 14'!AJ4=0,"-",'Service Point 14'!AJ4)</f>
        <v>N/A</v>
      </c>
      <c r="C81" s="294" t="str">
        <f>IF('Service Point 14'!AJ5=0,"-",'Service Point 14'!AJ5)</f>
        <v>N/A</v>
      </c>
      <c r="D81" s="294" t="str">
        <f>IF('Service Point 14'!AJ6=0,"-",'Service Point 14'!AJ6)</f>
        <v>N/A</v>
      </c>
      <c r="E81" s="294" t="str">
        <f>IF('Service Point 14'!AJ7=0,"-",'Service Point 14'!AJ7)</f>
        <v>N/A</v>
      </c>
      <c r="F81" s="294" t="str">
        <f>IF('Service Point 14'!AJ8=0,"-",'Service Point 14'!AJ8)</f>
        <v>N/A</v>
      </c>
      <c r="G81" s="294" t="str">
        <f>IF('Service Point 14'!AJ9=0,"-",'Service Point 14'!AJ9)</f>
        <v>N/A</v>
      </c>
      <c r="H81" s="133" t="str">
        <f t="shared" si="12"/>
        <v>-</v>
      </c>
    </row>
    <row r="82" spans="1:8" x14ac:dyDescent="0.2">
      <c r="A82" s="293" t="str">
        <f>IF(Information_Page!B40=0,"-",Information_Page!B40)</f>
        <v>-</v>
      </c>
      <c r="B82" s="294" t="str">
        <f>IF('Service Point 15'!AJ4=0,"-",'Service Point 15'!AJ4)</f>
        <v>N/A</v>
      </c>
      <c r="C82" s="294" t="str">
        <f>IF('Service Point 15'!AJ5=0,"-",'Service Point 15'!AJ5)</f>
        <v>N/A</v>
      </c>
      <c r="D82" s="294" t="str">
        <f>IF('Service Point 15'!AJ6=0,"-",'Service Point 15'!AJ6)</f>
        <v>N/A</v>
      </c>
      <c r="E82" s="294" t="str">
        <f>IF('Service Point 15'!AJ7=0,"-",'Service Point 15'!AJ7)</f>
        <v>N/A</v>
      </c>
      <c r="F82" s="294" t="str">
        <f>IF('Service Point 15'!AJ8=0,"-",'Service Point 15'!AJ8)</f>
        <v>N/A</v>
      </c>
      <c r="G82" s="294" t="str">
        <f>IF('Service Point 15'!AJ9=0,"-",'Service Point 15'!AJ9)</f>
        <v>N/A</v>
      </c>
      <c r="H82" s="133" t="str">
        <f t="shared" si="12"/>
        <v>-</v>
      </c>
    </row>
    <row r="83" spans="1:8" x14ac:dyDescent="0.2">
      <c r="A83" s="293" t="str">
        <f>IF(Information_Page!B41=0,"-",Information_Page!B41)</f>
        <v>-</v>
      </c>
      <c r="B83" s="294" t="str">
        <f>IF('Service Point 16'!AJ4=0,"-",'Service Point 16'!AJ4)</f>
        <v>N/A</v>
      </c>
      <c r="C83" s="294" t="str">
        <f>IF('Service Point 16'!AJ5=0,"-",'Service Point 16'!AJ5)</f>
        <v>N/A</v>
      </c>
      <c r="D83" s="294" t="str">
        <f>IF('Service Point 16'!AJ6=0,"-",'Service Point 16'!AJ6)</f>
        <v>N/A</v>
      </c>
      <c r="E83" s="294" t="str">
        <f>IF('Service Point 16'!AJ7=0,"-",'Service Point 16'!AJ7)</f>
        <v>N/A</v>
      </c>
      <c r="F83" s="294" t="str">
        <f>IF('Service Point 16'!AJ8=0,"-",'Service Point 16'!AJ8)</f>
        <v>N/A</v>
      </c>
      <c r="G83" s="294" t="str">
        <f>IF('Service Point 16'!AJ9=0,"-",'Service Point 16'!AJ9)</f>
        <v>N/A</v>
      </c>
      <c r="H83" s="133" t="str">
        <f t="shared" si="12"/>
        <v>-</v>
      </c>
    </row>
    <row r="84" spans="1:8" x14ac:dyDescent="0.2">
      <c r="A84" s="293" t="str">
        <f>IF(Information_Page!B42=0,"-",Information_Page!B42)</f>
        <v>-</v>
      </c>
      <c r="B84" s="294" t="str">
        <f>IF('Service Point 17'!AJ4=0,"-",'Service Point 17'!AJ4)</f>
        <v>N/A</v>
      </c>
      <c r="C84" s="294" t="str">
        <f>IF('Service Point 17'!AJ5=0,"-",'Service Point 17'!AJ5)</f>
        <v>N/A</v>
      </c>
      <c r="D84" s="294" t="str">
        <f>IF('Service Point 17'!AJ6=0,"-",'Service Point 17'!AJ6)</f>
        <v>N/A</v>
      </c>
      <c r="E84" s="294" t="str">
        <f>IF('Service Point 17'!AJ7=0,"-",'Service Point 17'!AJ7)</f>
        <v>N/A</v>
      </c>
      <c r="F84" s="294" t="str">
        <f>IF('Service Point 17'!AJ8=0,"-",'Service Point 17'!AJ8)</f>
        <v>N/A</v>
      </c>
      <c r="G84" s="294" t="str">
        <f>IF('Service Point 17'!AJ9=0,"-",'Service Point 17'!AJ9)</f>
        <v>N/A</v>
      </c>
      <c r="H84" s="133" t="str">
        <f t="shared" si="12"/>
        <v>-</v>
      </c>
    </row>
    <row r="85" spans="1:8" x14ac:dyDescent="0.2">
      <c r="A85" s="293" t="str">
        <f>IF(Information_Page!B43=0,"-",Information_Page!B43)</f>
        <v>-</v>
      </c>
      <c r="B85" s="294" t="str">
        <f>IF('Service Point 18'!AJ4=0,"-",'Service Point 18'!AJ4)</f>
        <v>N/A</v>
      </c>
      <c r="C85" s="294" t="str">
        <f>IF('Service Point 18'!AJ5=0,"-",'Service Point 18'!AJ5)</f>
        <v>N/A</v>
      </c>
      <c r="D85" s="294" t="str">
        <f>IF('Service Point 18'!AJ6=0,"-",'Service Point 18'!AJ6)</f>
        <v>N/A</v>
      </c>
      <c r="E85" s="294" t="str">
        <f>IF('Service Point 18'!AJ7=0,"-",'Service Point 18'!AJ7)</f>
        <v>N/A</v>
      </c>
      <c r="F85" s="294" t="str">
        <f>IF('Service Point 18'!AJ8=0,"-",'Service Point 18'!AJ8)</f>
        <v>N/A</v>
      </c>
      <c r="G85" s="294" t="str">
        <f>IF('Service Point 18'!AJ9=0,"-",'Service Point 18'!AJ9)</f>
        <v>N/A</v>
      </c>
      <c r="H85" s="133" t="str">
        <f t="shared" si="12"/>
        <v>-</v>
      </c>
    </row>
    <row r="86" spans="1:8" x14ac:dyDescent="0.2">
      <c r="A86" s="293" t="str">
        <f>IF(Information_Page!B44=0,"-",Information_Page!B44)</f>
        <v>-</v>
      </c>
      <c r="B86" s="294" t="str">
        <f>IF('Service Point 19'!AJ4=0,"-",'Service Point 19'!AJ4)</f>
        <v>N/A</v>
      </c>
      <c r="C86" s="294" t="str">
        <f>IF('Service Point 19'!AJ5=0,"-",'Service Point 19'!AJ5)</f>
        <v>N/A</v>
      </c>
      <c r="D86" s="294" t="str">
        <f>IF('Service Point 19'!AJ6=0,"-",'Service Point 19'!AJ6)</f>
        <v>N/A</v>
      </c>
      <c r="E86" s="294" t="str">
        <f>IF('Service Point 19'!AJ7=0,"-",'Service Point 19'!AJ7)</f>
        <v>N/A</v>
      </c>
      <c r="F86" s="294" t="str">
        <f>IF('Service Point 19'!AJ8=0,"-",'Service Point 19'!AJ8)</f>
        <v>N/A</v>
      </c>
      <c r="G86" s="294" t="str">
        <f>IF('Service Point 19'!AJ9=0,"-",'Service Point 19'!AJ9)</f>
        <v>N/A</v>
      </c>
      <c r="H86" s="133" t="str">
        <f t="shared" si="12"/>
        <v>-</v>
      </c>
    </row>
    <row r="87" spans="1:8" x14ac:dyDescent="0.2">
      <c r="A87" s="293" t="str">
        <f>IF(Information_Page!B45=0,"-",Information_Page!B45)</f>
        <v>-</v>
      </c>
      <c r="B87" s="294" t="str">
        <f>IF('Service Point 20'!AJ4=0,"-",'Service Point 20'!AJ4)</f>
        <v>N/A</v>
      </c>
      <c r="C87" s="294" t="str">
        <f>IF('Service Point 20'!AJ5=0,"-",'Service Point 20'!AJ5)</f>
        <v>N/A</v>
      </c>
      <c r="D87" s="294" t="str">
        <f>IF('Service Point 20'!AJ6=0,"-",'Service Point 20'!AJ6)</f>
        <v>N/A</v>
      </c>
      <c r="E87" s="294" t="str">
        <f>IF('Service Point 20'!AJ7=0,"-",'Service Point 20'!AJ7)</f>
        <v>N/A</v>
      </c>
      <c r="F87" s="294" t="str">
        <f>IF('Service Point 20'!AJ8=0,"-",'Service Point 20'!AJ8)</f>
        <v>N/A</v>
      </c>
      <c r="G87" s="294" t="str">
        <f>IF('Service Point 20'!AJ9=0,"-",'Service Point 20'!AJ9)</f>
        <v>N/A</v>
      </c>
      <c r="H87" s="133" t="str">
        <f t="shared" si="12"/>
        <v>-</v>
      </c>
    </row>
    <row r="88" spans="1:8" x14ac:dyDescent="0.2">
      <c r="A88" s="293" t="str">
        <f>IF(Information_Page!B46=0,"-",Information_Page!B46)</f>
        <v>-</v>
      </c>
      <c r="B88" s="294" t="str">
        <f>IF('Service Point 21'!AJ4=0,"-",'Service Point 21'!AJ4)</f>
        <v>N/A</v>
      </c>
      <c r="C88" s="294" t="str">
        <f>IF('Service Point 21'!AJ5=0,"-",'Service Point 21'!AJ5)</f>
        <v>N/A</v>
      </c>
      <c r="D88" s="294" t="str">
        <f>IF('Service Point 21'!AJ6=0,"-",'Service Point 21'!AJ6)</f>
        <v>N/A</v>
      </c>
      <c r="E88" s="294" t="str">
        <f>IF('Service Point 21'!AJ7=0,"-",'Service Point 21'!AJ7)</f>
        <v>N/A</v>
      </c>
      <c r="F88" s="294" t="str">
        <f>IF('Service Point 21'!AJ8=0,"-",'Service Point 21'!AJ8)</f>
        <v>N/A</v>
      </c>
      <c r="G88" s="294" t="str">
        <f>IF('Service Point 21'!AJ9=0,"-",'Service Point 21'!AJ9)</f>
        <v>N/A</v>
      </c>
      <c r="H88" s="133" t="str">
        <f t="shared" si="12"/>
        <v>-</v>
      </c>
    </row>
    <row r="89" spans="1:8" x14ac:dyDescent="0.2">
      <c r="A89" s="293" t="str">
        <f>IF(Information_Page!B47=0,"-",Information_Page!B47)</f>
        <v>-</v>
      </c>
      <c r="B89" s="294" t="str">
        <f>IF('Service Point 22'!AJ4=0,"-",'Service Point 22'!AJ4)</f>
        <v>N/A</v>
      </c>
      <c r="C89" s="294" t="str">
        <f>IF('Service Point 22'!AJ5=0,"-",'Service Point 22'!AJ5)</f>
        <v>N/A</v>
      </c>
      <c r="D89" s="294" t="str">
        <f>IF('Service Point 22'!AJ6=0,"-",'Service Point 22'!AJ6)</f>
        <v>N/A</v>
      </c>
      <c r="E89" s="294" t="str">
        <f>IF('Service Point 22'!AJ7=0,"-",'Service Point 22'!AJ7)</f>
        <v>N/A</v>
      </c>
      <c r="F89" s="294" t="str">
        <f>IF('Service Point 22'!AJ8=0,"-",'Service Point 22'!AJ8)</f>
        <v>N/A</v>
      </c>
      <c r="G89" s="294" t="str">
        <f>IF('Service Point 22'!AJ9=0,"-",'Service Point 22'!AJ9)</f>
        <v>N/A</v>
      </c>
      <c r="H89" s="133" t="str">
        <f t="shared" si="12"/>
        <v>-</v>
      </c>
    </row>
    <row r="90" spans="1:8" x14ac:dyDescent="0.2">
      <c r="A90" s="293" t="str">
        <f>IF(Information_Page!B48=0,"-",Information_Page!B48)</f>
        <v>-</v>
      </c>
      <c r="B90" s="294" t="str">
        <f>IF('Service Point 23'!AJ4=0,"-",'Service Point 23'!AJ4)</f>
        <v>N/A</v>
      </c>
      <c r="C90" s="294" t="str">
        <f>IF('Service Point 23'!AJ5=0,"-",'Service Point 23'!AJ5)</f>
        <v>N/A</v>
      </c>
      <c r="D90" s="294" t="str">
        <f>IF('Service Point 23'!AJ6=0,"-",'Service Point 23'!AJ6)</f>
        <v>N/A</v>
      </c>
      <c r="E90" s="294" t="str">
        <f>IF('Service Point 23'!AJ7=0,"-",'Service Point 23'!AJ7)</f>
        <v>N/A</v>
      </c>
      <c r="F90" s="294" t="str">
        <f>IF('Service Point 23'!AJ8=0,"-",'Service Point 23'!AJ8)</f>
        <v>N/A</v>
      </c>
      <c r="G90" s="294" t="str">
        <f>IF('Service Point 23'!AJ9=0,"-",'Service Point 23'!AJ9)</f>
        <v>N/A</v>
      </c>
      <c r="H90" s="133" t="str">
        <f t="shared" si="12"/>
        <v>-</v>
      </c>
    </row>
    <row r="91" spans="1:8" x14ac:dyDescent="0.2">
      <c r="A91" s="293" t="str">
        <f>IF(Information_Page!B49=0,"-",Information_Page!B49)</f>
        <v>-</v>
      </c>
      <c r="B91" s="294" t="str">
        <f>IF('Service Point 24'!AJ4=0,"-",'Service Point 24'!AJ4)</f>
        <v>N/A</v>
      </c>
      <c r="C91" s="294" t="str">
        <f>IF('Service Point 24'!AJ5=0,"-",'Service Point 24'!AJ5)</f>
        <v>N/A</v>
      </c>
      <c r="D91" s="294" t="str">
        <f>IF('Service Point 24'!AJ6=0,"-",'Service Point 24'!AJ6)</f>
        <v>N/A</v>
      </c>
      <c r="E91" s="294" t="str">
        <f>IF('Service Point 24'!AJ7=0,"-",'Service Point 24'!AJ7)</f>
        <v>N/A</v>
      </c>
      <c r="F91" s="294" t="str">
        <f>IF('Service Point 24'!AJ8=0,"-",'Service Point 24'!AJ8)</f>
        <v>N/A</v>
      </c>
      <c r="G91" s="294" t="str">
        <f>IF('Service Point 24'!AJ9=0,"-",'Service Point 24'!AJ9)</f>
        <v>N/A</v>
      </c>
      <c r="H91" s="133" t="str">
        <f t="shared" si="12"/>
        <v>-</v>
      </c>
    </row>
    <row r="92" spans="1:8" ht="16.149999999999999" customHeight="1" x14ac:dyDescent="0.2">
      <c r="A92" s="296" t="s">
        <v>346</v>
      </c>
      <c r="B92" s="295" t="str">
        <f t="shared" ref="B92:H92" si="13">IF(ISERROR(ROUND(AVERAGE(B68:B91),2)),"-",ROUND(AVERAGE(B68:B91),2))</f>
        <v>-</v>
      </c>
      <c r="C92" s="295" t="str">
        <f t="shared" si="13"/>
        <v>-</v>
      </c>
      <c r="D92" s="295" t="str">
        <f t="shared" si="13"/>
        <v>-</v>
      </c>
      <c r="E92" s="295" t="str">
        <f t="shared" si="13"/>
        <v>-</v>
      </c>
      <c r="F92" s="295" t="str">
        <f t="shared" si="13"/>
        <v>-</v>
      </c>
      <c r="G92" s="295" t="str">
        <f t="shared" si="13"/>
        <v>-</v>
      </c>
      <c r="H92" s="295" t="str">
        <f t="shared" si="13"/>
        <v>-</v>
      </c>
    </row>
  </sheetData>
  <mergeCells count="7">
    <mergeCell ref="AF3:AH3"/>
    <mergeCell ref="Q4:S4"/>
    <mergeCell ref="I32:L32"/>
    <mergeCell ref="B32:H32"/>
    <mergeCell ref="W32:Y32"/>
    <mergeCell ref="W3:Y3"/>
    <mergeCell ref="Z3:AB3"/>
  </mergeCells>
  <phoneticPr fontId="2" type="noConversion"/>
  <conditionalFormatting sqref="B34:H42 B44:H48 B53:L53 P53 W53:Y53 B29:H29 B5:H5 H6:H8 B50:G50">
    <cfRule type="cellIs" dxfId="41" priority="43" stopIfTrue="1" operator="between">
      <formula>2.5</formula>
      <formula>3.0000000001</formula>
    </cfRule>
    <cfRule type="cellIs" dxfId="40" priority="44" stopIfTrue="1" operator="lessThan">
      <formula>1.5</formula>
    </cfRule>
    <cfRule type="cellIs" dxfId="39" priority="45" stopIfTrue="1" operator="between">
      <formula>2.499999999</formula>
      <formula>1.5</formula>
    </cfRule>
  </conditionalFormatting>
  <conditionalFormatting sqref="B7:B28">
    <cfRule type="cellIs" dxfId="38" priority="37" stopIfTrue="1" operator="between">
      <formula>2.5</formula>
      <formula>3.0000000001</formula>
    </cfRule>
    <cfRule type="cellIs" dxfId="37" priority="38" stopIfTrue="1" operator="lessThan">
      <formula>1.5</formula>
    </cfRule>
    <cfRule type="cellIs" dxfId="36" priority="39" stopIfTrue="1" operator="between">
      <formula>2.499999999</formula>
      <formula>1.5</formula>
    </cfRule>
  </conditionalFormatting>
  <conditionalFormatting sqref="C7:C28">
    <cfRule type="cellIs" dxfId="35" priority="34" stopIfTrue="1" operator="between">
      <formula>2.5</formula>
      <formula>3.0000000001</formula>
    </cfRule>
    <cfRule type="cellIs" dxfId="34" priority="35" stopIfTrue="1" operator="lessThan">
      <formula>1.5</formula>
    </cfRule>
    <cfRule type="cellIs" dxfId="33" priority="36" stopIfTrue="1" operator="between">
      <formula>2.499999999</formula>
      <formula>1.5</formula>
    </cfRule>
  </conditionalFormatting>
  <conditionalFormatting sqref="D6:D28">
    <cfRule type="cellIs" dxfId="32" priority="31" stopIfTrue="1" operator="between">
      <formula>2.5</formula>
      <formula>3.0000000001</formula>
    </cfRule>
    <cfRule type="cellIs" dxfId="31" priority="32" stopIfTrue="1" operator="lessThan">
      <formula>1.5</formula>
    </cfRule>
    <cfRule type="cellIs" dxfId="30" priority="33" stopIfTrue="1" operator="between">
      <formula>2.499999999</formula>
      <formula>1.5</formula>
    </cfRule>
  </conditionalFormatting>
  <conditionalFormatting sqref="E6:E28">
    <cfRule type="cellIs" dxfId="29" priority="28" stopIfTrue="1" operator="between">
      <formula>2.5</formula>
      <formula>3.0000000001</formula>
    </cfRule>
    <cfRule type="cellIs" dxfId="28" priority="29" stopIfTrue="1" operator="lessThan">
      <formula>1.5</formula>
    </cfRule>
    <cfRule type="cellIs" dxfId="27" priority="30" stopIfTrue="1" operator="between">
      <formula>2.499999999</formula>
      <formula>1.5</formula>
    </cfRule>
  </conditionalFormatting>
  <conditionalFormatting sqref="F6:F28">
    <cfRule type="cellIs" dxfId="26" priority="25" stopIfTrue="1" operator="between">
      <formula>2.5</formula>
      <formula>3.0000000001</formula>
    </cfRule>
    <cfRule type="cellIs" dxfId="25" priority="26" stopIfTrue="1" operator="lessThan">
      <formula>1.5</formula>
    </cfRule>
    <cfRule type="cellIs" dxfId="24" priority="27" stopIfTrue="1" operator="between">
      <formula>2.499999999</formula>
      <formula>1.5</formula>
    </cfRule>
  </conditionalFormatting>
  <conditionalFormatting sqref="G6:G28">
    <cfRule type="cellIs" dxfId="23" priority="22" stopIfTrue="1" operator="between">
      <formula>2.5</formula>
      <formula>3.0000000001</formula>
    </cfRule>
    <cfRule type="cellIs" dxfId="22" priority="23" stopIfTrue="1" operator="lessThan">
      <formula>1.5</formula>
    </cfRule>
    <cfRule type="cellIs" dxfId="21" priority="24" stopIfTrue="1" operator="between">
      <formula>2.499999999</formula>
      <formula>1.5</formula>
    </cfRule>
  </conditionalFormatting>
  <conditionalFormatting sqref="H9:H28">
    <cfRule type="cellIs" dxfId="20" priority="19" stopIfTrue="1" operator="between">
      <formula>2.5</formula>
      <formula>3.0000000001</formula>
    </cfRule>
    <cfRule type="cellIs" dxfId="19" priority="20" stopIfTrue="1" operator="lessThan">
      <formula>1.5</formula>
    </cfRule>
    <cfRule type="cellIs" dxfId="18" priority="21" stopIfTrue="1" operator="between">
      <formula>2.499999999</formula>
      <formula>1.5</formula>
    </cfRule>
  </conditionalFormatting>
  <conditionalFormatting sqref="H51">
    <cfRule type="cellIs" dxfId="17" priority="16" stopIfTrue="1" operator="between">
      <formula>2.5</formula>
      <formula>3.0000000001</formula>
    </cfRule>
    <cfRule type="cellIs" dxfId="16" priority="17" stopIfTrue="1" operator="lessThan">
      <formula>1.5</formula>
    </cfRule>
    <cfRule type="cellIs" dxfId="15" priority="18" stopIfTrue="1" operator="between">
      <formula>2.499999999</formula>
      <formula>1.5</formula>
    </cfRule>
  </conditionalFormatting>
  <conditionalFormatting sqref="B6">
    <cfRule type="cellIs" dxfId="14" priority="13" stopIfTrue="1" operator="between">
      <formula>2.5</formula>
      <formula>3.0000000001</formula>
    </cfRule>
    <cfRule type="cellIs" dxfId="13" priority="14" stopIfTrue="1" operator="lessThan">
      <formula>1.5</formula>
    </cfRule>
    <cfRule type="cellIs" dxfId="12" priority="15" stopIfTrue="1" operator="between">
      <formula>2.499999999</formula>
      <formula>1.5</formula>
    </cfRule>
  </conditionalFormatting>
  <conditionalFormatting sqref="C6">
    <cfRule type="cellIs" dxfId="11" priority="10" stopIfTrue="1" operator="between">
      <formula>2.5</formula>
      <formula>3.0000000001</formula>
    </cfRule>
    <cfRule type="cellIs" dxfId="10" priority="11" stopIfTrue="1" operator="lessThan">
      <formula>1.5</formula>
    </cfRule>
    <cfRule type="cellIs" dxfId="9" priority="12" stopIfTrue="1" operator="between">
      <formula>2.499999999</formula>
      <formula>1.5</formula>
    </cfRule>
  </conditionalFormatting>
  <conditionalFormatting sqref="H68">
    <cfRule type="cellIs" dxfId="8" priority="7" stopIfTrue="1" operator="between">
      <formula>2.5</formula>
      <formula>3.0000000001</formula>
    </cfRule>
    <cfRule type="cellIs" dxfId="7" priority="8" stopIfTrue="1" operator="lessThan">
      <formula>1.5</formula>
    </cfRule>
    <cfRule type="cellIs" dxfId="6" priority="9" stopIfTrue="1" operator="between">
      <formula>2.499999999</formula>
      <formula>1.5</formula>
    </cfRule>
  </conditionalFormatting>
  <conditionalFormatting sqref="H69:H91">
    <cfRule type="cellIs" dxfId="5" priority="4" stopIfTrue="1" operator="between">
      <formula>2.5</formula>
      <formula>3.0000000001</formula>
    </cfRule>
    <cfRule type="cellIs" dxfId="4" priority="5" stopIfTrue="1" operator="lessThan">
      <formula>1.5</formula>
    </cfRule>
    <cfRule type="cellIs" dxfId="3" priority="6" stopIfTrue="1" operator="between">
      <formula>2.499999999</formula>
      <formula>1.5</formula>
    </cfRule>
  </conditionalFormatting>
  <conditionalFormatting sqref="H52">
    <cfRule type="cellIs" dxfId="2" priority="1" stopIfTrue="1" operator="between">
      <formula>2.5</formula>
      <formula>3.0000000001</formula>
    </cfRule>
    <cfRule type="cellIs" dxfId="1" priority="2" stopIfTrue="1" operator="lessThan">
      <formula>1.5</formula>
    </cfRule>
    <cfRule type="cellIs" dxfId="0" priority="3" stopIfTrue="1" operator="between">
      <formula>2.499999999</formula>
      <formula>1.5</formula>
    </cfRule>
  </conditionalFormatting>
  <pageMargins left="0.75" right="0.75" top="1" bottom="1" header="0.5" footer="0.5"/>
  <pageSetup orientation="portrait" r:id="rId1"/>
  <headerFooter alignWithMargins="0"/>
  <ignoredErrors>
    <ignoredError sqref="R20" formula="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1"/>
  <dimension ref="A1:AC43"/>
  <sheetViews>
    <sheetView topLeftCell="H1" workbookViewId="0">
      <selection activeCell="I6" sqref="I6"/>
    </sheetView>
  </sheetViews>
  <sheetFormatPr defaultRowHeight="12.75" x14ac:dyDescent="0.2"/>
  <cols>
    <col min="1" max="1" width="41.28515625" bestFit="1" customWidth="1"/>
    <col min="2" max="2" width="7.42578125" customWidth="1"/>
  </cols>
  <sheetData>
    <row r="1" spans="1:29" x14ac:dyDescent="0.2">
      <c r="A1" s="1" t="s">
        <v>66</v>
      </c>
      <c r="B1" s="1" t="s">
        <v>126</v>
      </c>
      <c r="C1" s="1" t="s">
        <v>67</v>
      </c>
      <c r="D1" s="1" t="s">
        <v>68</v>
      </c>
      <c r="E1" s="1" t="s">
        <v>69</v>
      </c>
      <c r="F1" s="1" t="s">
        <v>70</v>
      </c>
      <c r="G1" s="1" t="s">
        <v>71</v>
      </c>
      <c r="H1" s="1" t="s">
        <v>72</v>
      </c>
      <c r="I1" s="21" t="s">
        <v>73</v>
      </c>
      <c r="J1" s="21" t="s">
        <v>74</v>
      </c>
      <c r="K1" s="21" t="s">
        <v>75</v>
      </c>
      <c r="L1" s="21" t="s">
        <v>76</v>
      </c>
      <c r="M1" s="21" t="s">
        <v>77</v>
      </c>
      <c r="N1" s="21" t="s">
        <v>78</v>
      </c>
      <c r="O1" s="24" t="s">
        <v>55</v>
      </c>
      <c r="P1" s="108" t="s">
        <v>174</v>
      </c>
      <c r="Q1" s="108" t="s">
        <v>175</v>
      </c>
      <c r="R1" s="24" t="s">
        <v>56</v>
      </c>
      <c r="S1" s="108" t="s">
        <v>176</v>
      </c>
      <c r="T1" s="108" t="s">
        <v>177</v>
      </c>
      <c r="U1" s="24" t="s">
        <v>57</v>
      </c>
      <c r="V1" s="108" t="s">
        <v>178</v>
      </c>
      <c r="W1" s="108" t="s">
        <v>179</v>
      </c>
      <c r="X1" s="24" t="s">
        <v>58</v>
      </c>
      <c r="Y1" s="108" t="s">
        <v>180</v>
      </c>
      <c r="Z1" s="108" t="s">
        <v>181</v>
      </c>
      <c r="AA1" s="24" t="s">
        <v>171</v>
      </c>
      <c r="AB1" s="24" t="s">
        <v>172</v>
      </c>
      <c r="AC1" s="24" t="s">
        <v>173</v>
      </c>
    </row>
    <row r="2" spans="1:29" x14ac:dyDescent="0.2">
      <c r="A2" t="s">
        <v>65</v>
      </c>
      <c r="B2">
        <v>1</v>
      </c>
      <c r="I2" s="4" t="str">
        <f>Data!B53</f>
        <v>-</v>
      </c>
      <c r="J2" s="4" t="str">
        <f>Data!C53</f>
        <v>-</v>
      </c>
      <c r="K2" s="4" t="str">
        <f>Data!D53</f>
        <v>-</v>
      </c>
      <c r="L2" s="4" t="str">
        <f>Data!E53</f>
        <v>-</v>
      </c>
      <c r="M2" s="4" t="str">
        <f>Data!G53</f>
        <v>-</v>
      </c>
      <c r="N2" s="4"/>
      <c r="O2" s="4" t="str">
        <f>Data!I53</f>
        <v>-</v>
      </c>
      <c r="P2" s="4"/>
      <c r="Q2" s="4"/>
      <c r="R2" s="4">
        <f>Data!J53</f>
        <v>0</v>
      </c>
      <c r="S2" s="4"/>
      <c r="T2" s="4"/>
      <c r="U2" s="4">
        <f>Data!K53</f>
        <v>0</v>
      </c>
      <c r="V2" s="4"/>
      <c r="W2" s="4"/>
      <c r="X2" s="4">
        <f>Data!L53</f>
        <v>0</v>
      </c>
      <c r="Y2" s="4"/>
      <c r="Z2" s="4"/>
      <c r="AA2" s="4" t="str">
        <f>Data!W53</f>
        <v>-</v>
      </c>
      <c r="AB2" s="4" t="str">
        <f>Data!X53</f>
        <v>-</v>
      </c>
      <c r="AC2" s="4" t="str">
        <f>Data!Y53</f>
        <v>-</v>
      </c>
    </row>
    <row r="3" spans="1:29" x14ac:dyDescent="0.2">
      <c r="I3" s="21"/>
      <c r="J3" s="21"/>
      <c r="K3" s="21"/>
      <c r="L3" s="21"/>
      <c r="M3" s="21"/>
      <c r="N3" s="21"/>
      <c r="O3" s="24"/>
      <c r="P3" s="108"/>
      <c r="Q3" s="108"/>
      <c r="R3" s="24"/>
      <c r="S3" s="108"/>
      <c r="T3" s="108"/>
      <c r="U3" s="24"/>
      <c r="V3" s="108"/>
      <c r="W3" s="108"/>
      <c r="X3" s="24"/>
      <c r="Y3" s="108"/>
      <c r="Z3" s="108"/>
      <c r="AA3" s="24"/>
      <c r="AB3" s="24"/>
      <c r="AC3" s="24"/>
    </row>
    <row r="4" spans="1:29" x14ac:dyDescent="0.2">
      <c r="A4" t="str">
        <f>Data!A50</f>
        <v>M&amp;E Unit</v>
      </c>
      <c r="B4">
        <v>2</v>
      </c>
      <c r="C4">
        <f>Information_Page!I23</f>
        <v>0</v>
      </c>
      <c r="D4">
        <f>Information_Page!J26</f>
        <v>0</v>
      </c>
      <c r="E4">
        <f>Information_Page!K23</f>
        <v>0</v>
      </c>
      <c r="F4">
        <f>Information_Page!L26</f>
        <v>0</v>
      </c>
      <c r="G4">
        <f>Information_Page!M23</f>
        <v>0</v>
      </c>
      <c r="H4" s="20">
        <f>Information_Page!N23</f>
        <v>0</v>
      </c>
      <c r="I4" s="4" t="str">
        <f>Data!B50</f>
        <v>I - M&amp;E Structure, 
Functions and Capabilities</v>
      </c>
      <c r="J4" s="4" t="str">
        <f>Data!C50</f>
        <v>II- Indicator 
Definitions and 
Reporting 
Guidelines</v>
      </c>
      <c r="K4" s="4" t="str">
        <f>Data!D50</f>
        <v>III - Data-collection 
and Reporting Forms 
and Tools</v>
      </c>
      <c r="L4" s="4" t="str">
        <f>Data!E50</f>
        <v>IV- Data Management 
Processes</v>
      </c>
      <c r="M4" s="4" t="str">
        <f>Data!G50</f>
        <v xml:space="preserve">V I- Links with 
National 
Reporting System </v>
      </c>
      <c r="N4" s="4"/>
      <c r="O4" s="4" t="str">
        <f>Data!I50</f>
        <v>-</v>
      </c>
      <c r="P4" s="4">
        <f>'National Level - M&amp;E Unit'!$E$15</f>
        <v>0</v>
      </c>
      <c r="Q4" s="4">
        <f>'National Level - M&amp;E Unit'!$E$17</f>
        <v>0</v>
      </c>
      <c r="R4" s="4">
        <f>Data!J50</f>
        <v>0</v>
      </c>
      <c r="S4" s="4">
        <f>'National Level - M&amp;E Unit'!$F$15</f>
        <v>0</v>
      </c>
      <c r="T4" s="4">
        <f>'National Level - M&amp;E Unit'!$F$17</f>
        <v>0</v>
      </c>
      <c r="U4" s="4">
        <f>Data!K50</f>
        <v>0</v>
      </c>
      <c r="V4" s="4">
        <f>'National Level - M&amp;E Unit'!$G$15</f>
        <v>0</v>
      </c>
      <c r="W4" s="4">
        <f>'National Level - M&amp;E Unit'!$G$17</f>
        <v>0</v>
      </c>
      <c r="X4" s="4">
        <f>Data!L50</f>
        <v>0</v>
      </c>
      <c r="Y4" s="4">
        <f>'National Level - M&amp;E Unit'!$H$15</f>
        <v>0</v>
      </c>
      <c r="Z4" s="4">
        <f>'National Level - M&amp;E Unit'!$H$17</f>
        <v>0</v>
      </c>
      <c r="AA4" s="4">
        <f>Data!W50</f>
        <v>0</v>
      </c>
      <c r="AB4" s="4">
        <f>Data!X50</f>
        <v>0</v>
      </c>
      <c r="AC4" s="4">
        <f>Data!Y50</f>
        <v>0</v>
      </c>
    </row>
    <row r="6" spans="1:29" x14ac:dyDescent="0.2">
      <c r="A6" t="e">
        <f>Data!A44</f>
        <v>#REF!</v>
      </c>
      <c r="B6">
        <v>3</v>
      </c>
      <c r="C6" t="e">
        <f>Information_Page!#REF!</f>
        <v>#REF!</v>
      </c>
      <c r="D6" t="e">
        <f>Information_Page!#REF!</f>
        <v>#REF!</v>
      </c>
      <c r="E6" t="e">
        <f>Information_Page!#REF!</f>
        <v>#REF!</v>
      </c>
      <c r="F6" t="e">
        <f>Information_Page!#REF!</f>
        <v>#REF!</v>
      </c>
      <c r="G6" t="e">
        <f>Information_Page!#REF!</f>
        <v>#REF!</v>
      </c>
      <c r="H6" s="20" t="e">
        <f>Information_Page!#REF!</f>
        <v>#REF!</v>
      </c>
      <c r="I6" s="4" t="e">
        <f>Data!B44</f>
        <v>#REF!</v>
      </c>
      <c r="J6" s="4" t="e">
        <f>Data!C44</f>
        <v>#REF!</v>
      </c>
      <c r="K6" s="4" t="e">
        <f>Data!D44</f>
        <v>#REF!</v>
      </c>
      <c r="L6" s="4" t="e">
        <f>Data!E44</f>
        <v>#REF!</v>
      </c>
      <c r="M6" s="4" t="e">
        <f>Data!G44</f>
        <v>#REF!</v>
      </c>
      <c r="N6" s="4"/>
      <c r="O6" s="4" t="e">
        <f>Data!I44</f>
        <v>#REF!</v>
      </c>
      <c r="P6" s="4" t="e">
        <f>#REF!</f>
        <v>#REF!</v>
      </c>
      <c r="Q6" s="4" t="e">
        <f>#REF!</f>
        <v>#REF!</v>
      </c>
      <c r="R6" s="4">
        <f>Data!J44</f>
        <v>0</v>
      </c>
      <c r="S6" s="4" t="e">
        <f>#REF!</f>
        <v>#REF!</v>
      </c>
      <c r="T6" s="4" t="e">
        <f>#REF!</f>
        <v>#REF!</v>
      </c>
      <c r="U6" s="4">
        <f>Data!K44</f>
        <v>0</v>
      </c>
      <c r="V6" s="4" t="e">
        <f>#REF!</f>
        <v>#REF!</v>
      </c>
      <c r="W6" s="4" t="e">
        <f>#REF!</f>
        <v>#REF!</v>
      </c>
      <c r="X6" s="4">
        <f>Data!L44</f>
        <v>0</v>
      </c>
      <c r="Y6" s="4" t="e">
        <f>#REF!</f>
        <v>#REF!</v>
      </c>
      <c r="Z6" s="4" t="e">
        <f>#REF!</f>
        <v>#REF!</v>
      </c>
      <c r="AA6" s="4" t="e">
        <f>Data!W44</f>
        <v>#REF!</v>
      </c>
      <c r="AB6" s="4" t="e">
        <f>Data!X44</f>
        <v>#REF!</v>
      </c>
      <c r="AC6" s="4" t="e">
        <f>Data!Y44</f>
        <v>#REF!</v>
      </c>
    </row>
    <row r="7" spans="1:29" x14ac:dyDescent="0.2">
      <c r="A7" t="e">
        <f>Data!A45</f>
        <v>#REF!</v>
      </c>
      <c r="B7">
        <v>3</v>
      </c>
      <c r="C7" t="e">
        <f>Information_Page!#REF!</f>
        <v>#REF!</v>
      </c>
      <c r="D7" t="e">
        <f>Information_Page!#REF!</f>
        <v>#REF!</v>
      </c>
      <c r="E7" t="e">
        <f>Information_Page!#REF!</f>
        <v>#REF!</v>
      </c>
      <c r="F7" t="e">
        <f>Information_Page!#REF!</f>
        <v>#REF!</v>
      </c>
      <c r="G7" t="e">
        <f>Information_Page!#REF!</f>
        <v>#REF!</v>
      </c>
      <c r="H7" s="20" t="e">
        <f>Information_Page!#REF!</f>
        <v>#REF!</v>
      </c>
      <c r="I7" s="4" t="e">
        <f>Data!B45</f>
        <v>#REF!</v>
      </c>
      <c r="J7" s="4" t="e">
        <f>Data!C45</f>
        <v>#REF!</v>
      </c>
      <c r="K7" s="4" t="e">
        <f>Data!D45</f>
        <v>#REF!</v>
      </c>
      <c r="L7" s="4" t="e">
        <f>Data!E45</f>
        <v>#REF!</v>
      </c>
      <c r="M7" s="4" t="e">
        <f>Data!G45</f>
        <v>#REF!</v>
      </c>
      <c r="N7" s="4"/>
      <c r="O7" s="4" t="e">
        <f>Data!I45</f>
        <v>#REF!</v>
      </c>
      <c r="P7" s="4" t="e">
        <f>#REF!</f>
        <v>#REF!</v>
      </c>
      <c r="Q7" s="4" t="e">
        <f>#REF!</f>
        <v>#REF!</v>
      </c>
      <c r="R7" s="4">
        <f>Data!J45</f>
        <v>0</v>
      </c>
      <c r="S7" s="4" t="e">
        <f>#REF!</f>
        <v>#REF!</v>
      </c>
      <c r="T7" s="4" t="e">
        <f>#REF!</f>
        <v>#REF!</v>
      </c>
      <c r="U7" s="4">
        <f>Data!K45</f>
        <v>0</v>
      </c>
      <c r="V7" s="4" t="e">
        <f>#REF!</f>
        <v>#REF!</v>
      </c>
      <c r="W7" s="4" t="e">
        <f>#REF!</f>
        <v>#REF!</v>
      </c>
      <c r="X7" s="4">
        <f>Data!L45</f>
        <v>0</v>
      </c>
      <c r="Y7" s="4" t="e">
        <f>#REF!</f>
        <v>#REF!</v>
      </c>
      <c r="Z7" s="4" t="e">
        <f>#REF!</f>
        <v>#REF!</v>
      </c>
      <c r="AA7" s="4" t="e">
        <f>Data!W45</f>
        <v>#REF!</v>
      </c>
      <c r="AB7" s="4" t="e">
        <f>Data!X45</f>
        <v>#REF!</v>
      </c>
      <c r="AC7" s="4" t="e">
        <f>Data!Y45</f>
        <v>#REF!</v>
      </c>
    </row>
    <row r="8" spans="1:29" x14ac:dyDescent="0.2">
      <c r="A8" t="e">
        <f>Data!A46</f>
        <v>#REF!</v>
      </c>
      <c r="B8">
        <v>3</v>
      </c>
      <c r="C8" t="e">
        <f>Information_Page!#REF!</f>
        <v>#REF!</v>
      </c>
      <c r="D8" t="e">
        <f>Information_Page!#REF!</f>
        <v>#REF!</v>
      </c>
      <c r="E8" t="e">
        <f>Information_Page!#REF!</f>
        <v>#REF!</v>
      </c>
      <c r="F8" t="e">
        <f>Information_Page!#REF!</f>
        <v>#REF!</v>
      </c>
      <c r="G8" t="e">
        <f>Information_Page!#REF!</f>
        <v>#REF!</v>
      </c>
      <c r="H8" s="20" t="e">
        <f>Information_Page!#REF!</f>
        <v>#REF!</v>
      </c>
      <c r="I8" s="4" t="e">
        <f>Data!B46</f>
        <v>#REF!</v>
      </c>
      <c r="J8" s="4" t="e">
        <f>Data!C46</f>
        <v>#REF!</v>
      </c>
      <c r="K8" s="4" t="e">
        <f>Data!D46</f>
        <v>#REF!</v>
      </c>
      <c r="L8" s="4" t="e">
        <f>Data!E46</f>
        <v>#REF!</v>
      </c>
      <c r="M8" s="4" t="e">
        <f>Data!G46</f>
        <v>#REF!</v>
      </c>
      <c r="N8" s="4"/>
      <c r="O8" s="4" t="e">
        <f>Data!I46</f>
        <v>#REF!</v>
      </c>
      <c r="P8" s="4" t="e">
        <f>#REF!</f>
        <v>#REF!</v>
      </c>
      <c r="Q8" s="4" t="e">
        <f>#REF!</f>
        <v>#REF!</v>
      </c>
      <c r="R8" s="4">
        <f>Data!J46</f>
        <v>0</v>
      </c>
      <c r="S8" s="4" t="e">
        <f>#REF!</f>
        <v>#REF!</v>
      </c>
      <c r="T8" s="4" t="e">
        <f>#REF!</f>
        <v>#REF!</v>
      </c>
      <c r="U8" s="4">
        <f>Data!K46</f>
        <v>0</v>
      </c>
      <c r="V8" s="4" t="e">
        <f>#REF!</f>
        <v>#REF!</v>
      </c>
      <c r="W8" s="4" t="e">
        <f>#REF!</f>
        <v>#REF!</v>
      </c>
      <c r="X8" s="4">
        <f>Data!L46</f>
        <v>0</v>
      </c>
      <c r="Y8" s="4" t="e">
        <f>#REF!</f>
        <v>#REF!</v>
      </c>
      <c r="Z8" s="4" t="e">
        <f>#REF!</f>
        <v>#REF!</v>
      </c>
      <c r="AA8" s="4" t="e">
        <f>Data!W46</f>
        <v>#REF!</v>
      </c>
      <c r="AB8" s="4" t="e">
        <f>Data!X46</f>
        <v>#REF!</v>
      </c>
      <c r="AC8" s="4" t="e">
        <f>Data!Y46</f>
        <v>#REF!</v>
      </c>
    </row>
    <row r="9" spans="1:29" x14ac:dyDescent="0.2">
      <c r="A9" t="e">
        <f>Data!A47</f>
        <v>#REF!</v>
      </c>
      <c r="B9">
        <v>3</v>
      </c>
      <c r="C9" t="e">
        <f>Information_Page!#REF!</f>
        <v>#REF!</v>
      </c>
      <c r="D9" t="e">
        <f>Information_Page!#REF!</f>
        <v>#REF!</v>
      </c>
      <c r="E9" t="e">
        <f>Information_Page!#REF!</f>
        <v>#REF!</v>
      </c>
      <c r="F9" t="e">
        <f>Information_Page!#REF!</f>
        <v>#REF!</v>
      </c>
      <c r="G9" t="e">
        <f>Information_Page!#REF!</f>
        <v>#REF!</v>
      </c>
      <c r="H9" s="20" t="e">
        <f>Information_Page!#REF!</f>
        <v>#REF!</v>
      </c>
      <c r="I9" s="4" t="e">
        <f>Data!B47</f>
        <v>#REF!</v>
      </c>
      <c r="J9" s="4" t="e">
        <f>Data!C47</f>
        <v>#REF!</v>
      </c>
      <c r="K9" s="4" t="e">
        <f>Data!D47</f>
        <v>#REF!</v>
      </c>
      <c r="L9" s="4" t="e">
        <f>Data!E47</f>
        <v>#REF!</v>
      </c>
      <c r="M9" s="4" t="e">
        <f>Data!G47</f>
        <v>#REF!</v>
      </c>
      <c r="N9" s="4"/>
      <c r="O9" s="4" t="e">
        <f>Data!I47</f>
        <v>#REF!</v>
      </c>
      <c r="P9" s="4" t="e">
        <f>#REF!</f>
        <v>#REF!</v>
      </c>
      <c r="Q9" s="4" t="e">
        <f>#REF!</f>
        <v>#REF!</v>
      </c>
      <c r="R9" s="4">
        <f>Data!J47</f>
        <v>0</v>
      </c>
      <c r="S9" s="4" t="e">
        <f>#REF!</f>
        <v>#REF!</v>
      </c>
      <c r="T9" s="4" t="e">
        <f>#REF!</f>
        <v>#REF!</v>
      </c>
      <c r="U9" s="4">
        <f>Data!K47</f>
        <v>0</v>
      </c>
      <c r="V9" s="4" t="e">
        <f>#REF!</f>
        <v>#REF!</v>
      </c>
      <c r="W9" s="4" t="e">
        <f>#REF!</f>
        <v>#REF!</v>
      </c>
      <c r="X9" s="4">
        <f>Data!L47</f>
        <v>0</v>
      </c>
      <c r="Y9" s="4" t="e">
        <f>#REF!</f>
        <v>#REF!</v>
      </c>
      <c r="Z9" s="4" t="e">
        <f>#REF!</f>
        <v>#REF!</v>
      </c>
      <c r="AA9" s="4" t="e">
        <f>Data!W47</f>
        <v>#REF!</v>
      </c>
      <c r="AB9" s="4" t="e">
        <f>Data!X47</f>
        <v>#REF!</v>
      </c>
      <c r="AC9" s="4" t="e">
        <f>Data!Y47</f>
        <v>#REF!</v>
      </c>
    </row>
    <row r="11" spans="1:29" x14ac:dyDescent="0.2">
      <c r="A11" t="e">
        <f>Data!A34</f>
        <v>#REF!</v>
      </c>
      <c r="B11">
        <v>4</v>
      </c>
      <c r="C11" t="e">
        <f>Information_Page!#REF!</f>
        <v>#REF!</v>
      </c>
      <c r="D11" t="e">
        <f>Information_Page!#REF!</f>
        <v>#REF!</v>
      </c>
      <c r="E11" t="e">
        <f>Information_Page!#REF!</f>
        <v>#REF!</v>
      </c>
      <c r="F11" t="e">
        <f>Information_Page!#REF!</f>
        <v>#REF!</v>
      </c>
      <c r="G11" t="e">
        <f>Information_Page!#REF!</f>
        <v>#REF!</v>
      </c>
      <c r="H11" s="20" t="e">
        <f>Information_Page!#REF!</f>
        <v>#REF!</v>
      </c>
      <c r="I11" s="4" t="e">
        <f>Data!B34</f>
        <v>#REF!</v>
      </c>
      <c r="J11" s="4" t="e">
        <f>Data!C34</f>
        <v>#REF!</v>
      </c>
      <c r="K11" s="4" t="e">
        <f>Data!D34</f>
        <v>#REF!</v>
      </c>
      <c r="L11" s="4" t="e">
        <f>Data!E34</f>
        <v>#REF!</v>
      </c>
      <c r="M11" s="4" t="e">
        <f>Data!G34</f>
        <v>#REF!</v>
      </c>
      <c r="N11" s="4"/>
      <c r="O11" s="4" t="e">
        <f>Data!I34</f>
        <v>#REF!</v>
      </c>
      <c r="P11" s="4" t="e">
        <f>#REF!</f>
        <v>#REF!</v>
      </c>
      <c r="Q11" s="4" t="e">
        <f>#REF!</f>
        <v>#REF!</v>
      </c>
      <c r="R11" s="4">
        <f>Data!J34</f>
        <v>0</v>
      </c>
      <c r="S11" s="4" t="e">
        <f>#REF!</f>
        <v>#REF!</v>
      </c>
      <c r="T11" s="4" t="e">
        <f>#REF!</f>
        <v>#REF!</v>
      </c>
      <c r="U11" s="4">
        <f>Data!K34</f>
        <v>0</v>
      </c>
      <c r="V11" s="4" t="e">
        <f>#REF!</f>
        <v>#REF!</v>
      </c>
      <c r="W11" s="4" t="e">
        <f>#REF!</f>
        <v>#REF!</v>
      </c>
      <c r="X11" s="4">
        <f>Data!L34</f>
        <v>0</v>
      </c>
      <c r="Y11" s="4" t="e">
        <f>#REF!</f>
        <v>#REF!</v>
      </c>
      <c r="Z11" s="4" t="e">
        <f>#REF!</f>
        <v>#REF!</v>
      </c>
      <c r="AA11" s="4" t="e">
        <f>Data!W34</f>
        <v>#REF!</v>
      </c>
      <c r="AB11" s="4" t="e">
        <f>Data!X34</f>
        <v>#REF!</v>
      </c>
      <c r="AC11" s="4" t="e">
        <f>Data!Y34</f>
        <v>#REF!</v>
      </c>
    </row>
    <row r="12" spans="1:29" x14ac:dyDescent="0.2">
      <c r="A12" t="e">
        <f>Data!A35</f>
        <v>#REF!</v>
      </c>
      <c r="B12">
        <v>4</v>
      </c>
      <c r="C12" t="e">
        <f>Information_Page!#REF!</f>
        <v>#REF!</v>
      </c>
      <c r="D12" t="e">
        <f>Information_Page!#REF!</f>
        <v>#REF!</v>
      </c>
      <c r="E12" t="e">
        <f>Information_Page!#REF!</f>
        <v>#REF!</v>
      </c>
      <c r="F12" t="e">
        <f>Information_Page!#REF!</f>
        <v>#REF!</v>
      </c>
      <c r="G12" t="e">
        <f>Information_Page!#REF!</f>
        <v>#REF!</v>
      </c>
      <c r="H12" s="20" t="e">
        <f>Information_Page!#REF!</f>
        <v>#REF!</v>
      </c>
      <c r="I12" s="4" t="e">
        <f>Data!B35</f>
        <v>#REF!</v>
      </c>
      <c r="J12" s="4" t="e">
        <f>Data!C35</f>
        <v>#REF!</v>
      </c>
      <c r="K12" s="4" t="e">
        <f>Data!D35</f>
        <v>#REF!</v>
      </c>
      <c r="L12" s="4" t="e">
        <f>Data!E35</f>
        <v>#REF!</v>
      </c>
      <c r="M12" s="4" t="e">
        <f>Data!G35</f>
        <v>#REF!</v>
      </c>
      <c r="N12" s="4"/>
      <c r="O12" s="4" t="e">
        <f>Data!I35</f>
        <v>#REF!</v>
      </c>
      <c r="P12" s="4" t="e">
        <f>#REF!</f>
        <v>#REF!</v>
      </c>
      <c r="Q12" s="4" t="e">
        <f>#REF!</f>
        <v>#REF!</v>
      </c>
      <c r="R12" s="4">
        <f>Data!J35</f>
        <v>0</v>
      </c>
      <c r="S12" s="4" t="e">
        <f>#REF!</f>
        <v>#REF!</v>
      </c>
      <c r="T12" s="4" t="e">
        <f>#REF!</f>
        <v>#REF!</v>
      </c>
      <c r="U12" s="4">
        <f>Data!K35</f>
        <v>0</v>
      </c>
      <c r="V12" s="4" t="e">
        <f>#REF!</f>
        <v>#REF!</v>
      </c>
      <c r="W12" s="4" t="e">
        <f>#REF!</f>
        <v>#REF!</v>
      </c>
      <c r="X12" s="4">
        <f>Data!L35</f>
        <v>0</v>
      </c>
      <c r="Y12" s="4" t="e">
        <f>#REF!</f>
        <v>#REF!</v>
      </c>
      <c r="Z12" s="4" t="e">
        <f>#REF!</f>
        <v>#REF!</v>
      </c>
      <c r="AA12" s="4" t="e">
        <f>Data!W35</f>
        <v>#REF!</v>
      </c>
      <c r="AB12" s="4" t="e">
        <f>Data!X35</f>
        <v>#REF!</v>
      </c>
      <c r="AC12" s="4" t="e">
        <f>Data!Y35</f>
        <v>#REF!</v>
      </c>
    </row>
    <row r="13" spans="1:29" x14ac:dyDescent="0.2">
      <c r="A13" t="e">
        <f>Data!A36</f>
        <v>#REF!</v>
      </c>
      <c r="B13">
        <v>4</v>
      </c>
      <c r="C13" t="e">
        <f>Information_Page!#REF!</f>
        <v>#REF!</v>
      </c>
      <c r="D13" t="e">
        <f>Information_Page!#REF!</f>
        <v>#REF!</v>
      </c>
      <c r="E13" t="e">
        <f>Information_Page!#REF!</f>
        <v>#REF!</v>
      </c>
      <c r="F13" t="e">
        <f>Information_Page!#REF!</f>
        <v>#REF!</v>
      </c>
      <c r="G13" t="e">
        <f>Information_Page!#REF!</f>
        <v>#REF!</v>
      </c>
      <c r="H13" s="20" t="e">
        <f>Information_Page!#REF!</f>
        <v>#REF!</v>
      </c>
      <c r="I13" s="4" t="e">
        <f>Data!B36</f>
        <v>#REF!</v>
      </c>
      <c r="J13" s="4" t="e">
        <f>Data!C36</f>
        <v>#REF!</v>
      </c>
      <c r="K13" s="4" t="e">
        <f>Data!D36</f>
        <v>#REF!</v>
      </c>
      <c r="L13" s="4" t="e">
        <f>Data!E36</f>
        <v>#REF!</v>
      </c>
      <c r="M13" s="4" t="e">
        <f>Data!G36</f>
        <v>#REF!</v>
      </c>
      <c r="N13" s="4"/>
      <c r="O13" s="4" t="e">
        <f>Data!I36</f>
        <v>#REF!</v>
      </c>
      <c r="P13" s="4" t="e">
        <f>#REF!</f>
        <v>#REF!</v>
      </c>
      <c r="Q13" s="4" t="e">
        <f>#REF!</f>
        <v>#REF!</v>
      </c>
      <c r="R13" s="4">
        <f>Data!J36</f>
        <v>0</v>
      </c>
      <c r="S13" s="4" t="e">
        <f>#REF!</f>
        <v>#REF!</v>
      </c>
      <c r="T13" s="4" t="e">
        <f>#REF!</f>
        <v>#REF!</v>
      </c>
      <c r="U13" s="4">
        <f>Data!K36</f>
        <v>0</v>
      </c>
      <c r="V13" s="4" t="e">
        <f>#REF!</f>
        <v>#REF!</v>
      </c>
      <c r="W13" s="4" t="e">
        <f>#REF!</f>
        <v>#REF!</v>
      </c>
      <c r="X13" s="4">
        <f>Data!L36</f>
        <v>0</v>
      </c>
      <c r="Y13" s="4" t="e">
        <f>#REF!</f>
        <v>#REF!</v>
      </c>
      <c r="Z13" s="4" t="e">
        <f>#REF!</f>
        <v>#REF!</v>
      </c>
      <c r="AA13" s="4" t="e">
        <f>Data!W36</f>
        <v>#REF!</v>
      </c>
      <c r="AB13" s="4" t="e">
        <f>Data!X36</f>
        <v>#REF!</v>
      </c>
      <c r="AC13" s="4" t="e">
        <f>Data!Y36</f>
        <v>#REF!</v>
      </c>
    </row>
    <row r="14" spans="1:29" x14ac:dyDescent="0.2">
      <c r="A14" t="e">
        <f>Data!A37</f>
        <v>#REF!</v>
      </c>
      <c r="B14">
        <v>4</v>
      </c>
      <c r="C14" t="e">
        <f>Information_Page!#REF!</f>
        <v>#REF!</v>
      </c>
      <c r="D14" t="e">
        <f>Information_Page!#REF!</f>
        <v>#REF!</v>
      </c>
      <c r="E14" t="e">
        <f>Information_Page!#REF!</f>
        <v>#REF!</v>
      </c>
      <c r="F14" t="e">
        <f>Information_Page!#REF!</f>
        <v>#REF!</v>
      </c>
      <c r="G14" t="e">
        <f>Information_Page!#REF!</f>
        <v>#REF!</v>
      </c>
      <c r="H14" s="20" t="e">
        <f>Information_Page!#REF!</f>
        <v>#REF!</v>
      </c>
      <c r="I14" s="4" t="e">
        <f>Data!B37</f>
        <v>#REF!</v>
      </c>
      <c r="J14" s="4" t="e">
        <f>Data!C37</f>
        <v>#REF!</v>
      </c>
      <c r="K14" s="4" t="e">
        <f>Data!D37</f>
        <v>#REF!</v>
      </c>
      <c r="L14" s="4" t="e">
        <f>Data!E37</f>
        <v>#REF!</v>
      </c>
      <c r="M14" s="4" t="e">
        <f>Data!G37</f>
        <v>#REF!</v>
      </c>
      <c r="N14" s="4"/>
      <c r="O14" s="4" t="e">
        <f>Data!I37</f>
        <v>#REF!</v>
      </c>
      <c r="P14" s="4" t="e">
        <f>#REF!</f>
        <v>#REF!</v>
      </c>
      <c r="Q14" s="4" t="e">
        <f>#REF!</f>
        <v>#REF!</v>
      </c>
      <c r="R14" s="4">
        <f>Data!J37</f>
        <v>0</v>
      </c>
      <c r="S14" s="4" t="e">
        <f>#REF!</f>
        <v>#REF!</v>
      </c>
      <c r="T14" s="4" t="e">
        <f>#REF!</f>
        <v>#REF!</v>
      </c>
      <c r="U14" s="4">
        <f>Data!K37</f>
        <v>0</v>
      </c>
      <c r="V14" s="4" t="e">
        <f>#REF!</f>
        <v>#REF!</v>
      </c>
      <c r="W14" s="4" t="e">
        <f>#REF!</f>
        <v>#REF!</v>
      </c>
      <c r="X14" s="4">
        <f>Data!L37</f>
        <v>0</v>
      </c>
      <c r="Y14" s="4" t="e">
        <f>#REF!</f>
        <v>#REF!</v>
      </c>
      <c r="Z14" s="4" t="e">
        <f>#REF!</f>
        <v>#REF!</v>
      </c>
      <c r="AA14" s="4" t="e">
        <f>Data!W37</f>
        <v>#REF!</v>
      </c>
      <c r="AB14" s="4" t="e">
        <f>Data!X37</f>
        <v>#REF!</v>
      </c>
      <c r="AC14" s="4" t="e">
        <f>Data!Y37</f>
        <v>#REF!</v>
      </c>
    </row>
    <row r="15" spans="1:29" x14ac:dyDescent="0.2">
      <c r="A15" t="e">
        <f>Data!A38</f>
        <v>#REF!</v>
      </c>
      <c r="B15">
        <v>4</v>
      </c>
      <c r="C15" t="e">
        <f>Information_Page!#REF!</f>
        <v>#REF!</v>
      </c>
      <c r="D15" t="e">
        <f>Information_Page!#REF!</f>
        <v>#REF!</v>
      </c>
      <c r="E15" t="e">
        <f>Information_Page!#REF!</f>
        <v>#REF!</v>
      </c>
      <c r="F15" t="e">
        <f>Information_Page!#REF!</f>
        <v>#REF!</v>
      </c>
      <c r="G15" t="e">
        <f>Information_Page!#REF!</f>
        <v>#REF!</v>
      </c>
      <c r="H15" s="20" t="e">
        <f>Information_Page!#REF!</f>
        <v>#REF!</v>
      </c>
      <c r="I15" s="4" t="e">
        <f>Data!B38</f>
        <v>#REF!</v>
      </c>
      <c r="J15" s="4" t="e">
        <f>Data!C38</f>
        <v>#REF!</v>
      </c>
      <c r="K15" s="4" t="e">
        <f>Data!D38</f>
        <v>#REF!</v>
      </c>
      <c r="L15" s="4" t="e">
        <f>Data!E38</f>
        <v>#REF!</v>
      </c>
      <c r="M15" s="4" t="e">
        <f>Data!G38</f>
        <v>#REF!</v>
      </c>
      <c r="N15" s="4"/>
      <c r="O15" s="4" t="e">
        <f>Data!I38</f>
        <v>#REF!</v>
      </c>
      <c r="P15" s="4" t="e">
        <f>#REF!</f>
        <v>#REF!</v>
      </c>
      <c r="Q15" s="4" t="e">
        <f>#REF!</f>
        <v>#REF!</v>
      </c>
      <c r="R15" s="4">
        <f>Data!J38</f>
        <v>0</v>
      </c>
      <c r="S15" s="4" t="e">
        <f>#REF!</f>
        <v>#REF!</v>
      </c>
      <c r="T15" s="4" t="e">
        <f>#REF!</f>
        <v>#REF!</v>
      </c>
      <c r="U15" s="4">
        <f>Data!K38</f>
        <v>0</v>
      </c>
      <c r="V15" s="4" t="e">
        <f>#REF!</f>
        <v>#REF!</v>
      </c>
      <c r="W15" s="4" t="e">
        <f>#REF!</f>
        <v>#REF!</v>
      </c>
      <c r="X15" s="4">
        <f>Data!L38</f>
        <v>0</v>
      </c>
      <c r="Y15" s="4" t="e">
        <f>#REF!</f>
        <v>#REF!</v>
      </c>
      <c r="Z15" s="4" t="e">
        <f>#REF!</f>
        <v>#REF!</v>
      </c>
      <c r="AA15" s="4" t="e">
        <f>Data!W38</f>
        <v>#REF!</v>
      </c>
      <c r="AB15" s="4" t="e">
        <f>Data!X38</f>
        <v>#REF!</v>
      </c>
      <c r="AC15" s="4" t="e">
        <f>Data!Y38</f>
        <v>#REF!</v>
      </c>
    </row>
    <row r="16" spans="1:29" x14ac:dyDescent="0.2">
      <c r="A16" t="e">
        <f>Data!A39</f>
        <v>#REF!</v>
      </c>
      <c r="B16">
        <v>4</v>
      </c>
      <c r="C16" t="e">
        <f>Information_Page!#REF!</f>
        <v>#REF!</v>
      </c>
      <c r="D16" t="e">
        <f>Information_Page!#REF!</f>
        <v>#REF!</v>
      </c>
      <c r="E16" t="e">
        <f>Information_Page!#REF!</f>
        <v>#REF!</v>
      </c>
      <c r="F16" t="e">
        <f>Information_Page!#REF!</f>
        <v>#REF!</v>
      </c>
      <c r="G16" t="e">
        <f>Information_Page!#REF!</f>
        <v>#REF!</v>
      </c>
      <c r="H16" s="20" t="e">
        <f>Information_Page!#REF!</f>
        <v>#REF!</v>
      </c>
      <c r="I16" s="4" t="e">
        <f>Data!B39</f>
        <v>#REF!</v>
      </c>
      <c r="J16" s="4" t="e">
        <f>Data!C39</f>
        <v>#REF!</v>
      </c>
      <c r="K16" s="4" t="e">
        <f>Data!D39</f>
        <v>#REF!</v>
      </c>
      <c r="L16" s="4" t="e">
        <f>Data!E39</f>
        <v>#REF!</v>
      </c>
      <c r="M16" s="4" t="e">
        <f>Data!G39</f>
        <v>#REF!</v>
      </c>
      <c r="N16" s="4"/>
      <c r="O16" s="4" t="e">
        <f>Data!I39</f>
        <v>#REF!</v>
      </c>
      <c r="P16" s="4" t="e">
        <f>#REF!</f>
        <v>#REF!</v>
      </c>
      <c r="Q16" s="4" t="e">
        <f>#REF!</f>
        <v>#REF!</v>
      </c>
      <c r="R16" s="4">
        <f>Data!J39</f>
        <v>0</v>
      </c>
      <c r="S16" s="4" t="e">
        <f>#REF!</f>
        <v>#REF!</v>
      </c>
      <c r="T16" s="4" t="e">
        <f>#REF!</f>
        <v>#REF!</v>
      </c>
      <c r="U16" s="4">
        <f>Data!K39</f>
        <v>0</v>
      </c>
      <c r="V16" s="4" t="e">
        <f>#REF!</f>
        <v>#REF!</v>
      </c>
      <c r="W16" s="4" t="e">
        <f>#REF!</f>
        <v>#REF!</v>
      </c>
      <c r="X16" s="4">
        <f>Data!L39</f>
        <v>0</v>
      </c>
      <c r="Y16" s="4" t="e">
        <f>#REF!</f>
        <v>#REF!</v>
      </c>
      <c r="Z16" s="4" t="e">
        <f>#REF!</f>
        <v>#REF!</v>
      </c>
      <c r="AA16" s="4" t="e">
        <f>Data!W39</f>
        <v>#REF!</v>
      </c>
      <c r="AB16" s="4" t="e">
        <f>Data!X39</f>
        <v>#REF!</v>
      </c>
      <c r="AC16" s="4" t="e">
        <f>Data!Y39</f>
        <v>#REF!</v>
      </c>
    </row>
    <row r="17" spans="1:29" x14ac:dyDescent="0.2">
      <c r="A17" t="e">
        <f>Data!A40</f>
        <v>#REF!</v>
      </c>
      <c r="B17">
        <v>4</v>
      </c>
      <c r="C17" t="e">
        <f>Information_Page!#REF!</f>
        <v>#REF!</v>
      </c>
      <c r="D17" t="e">
        <f>Information_Page!#REF!</f>
        <v>#REF!</v>
      </c>
      <c r="E17" t="e">
        <f>Information_Page!#REF!</f>
        <v>#REF!</v>
      </c>
      <c r="F17" t="e">
        <f>Information_Page!#REF!</f>
        <v>#REF!</v>
      </c>
      <c r="G17" t="e">
        <f>Information_Page!#REF!</f>
        <v>#REF!</v>
      </c>
      <c r="H17" s="20" t="e">
        <f>Information_Page!#REF!</f>
        <v>#REF!</v>
      </c>
      <c r="I17" s="4" t="e">
        <f>Data!B40</f>
        <v>#REF!</v>
      </c>
      <c r="J17" s="4" t="e">
        <f>Data!C40</f>
        <v>#REF!</v>
      </c>
      <c r="K17" s="4" t="e">
        <f>Data!D40</f>
        <v>#REF!</v>
      </c>
      <c r="L17" s="4" t="e">
        <f>Data!E40</f>
        <v>#REF!</v>
      </c>
      <c r="M17" s="4" t="e">
        <f>Data!G40</f>
        <v>#REF!</v>
      </c>
      <c r="N17" s="4"/>
      <c r="O17" s="4" t="e">
        <f>Data!I40</f>
        <v>#REF!</v>
      </c>
      <c r="P17" s="4" t="e">
        <f>#REF!</f>
        <v>#REF!</v>
      </c>
      <c r="Q17" s="4" t="e">
        <f>#REF!</f>
        <v>#REF!</v>
      </c>
      <c r="R17" s="4">
        <f>Data!J40</f>
        <v>0</v>
      </c>
      <c r="S17" s="4" t="e">
        <f>#REF!</f>
        <v>#REF!</v>
      </c>
      <c r="T17" s="4" t="e">
        <f>#REF!</f>
        <v>#REF!</v>
      </c>
      <c r="U17" s="4">
        <f>Data!K40</f>
        <v>0</v>
      </c>
      <c r="V17" s="4" t="e">
        <f>#REF!</f>
        <v>#REF!</v>
      </c>
      <c r="W17" s="4" t="e">
        <f>#REF!</f>
        <v>#REF!</v>
      </c>
      <c r="X17" s="4">
        <f>Data!L40</f>
        <v>0</v>
      </c>
      <c r="Y17" s="4" t="e">
        <f>#REF!</f>
        <v>#REF!</v>
      </c>
      <c r="Z17" s="4" t="e">
        <f>#REF!</f>
        <v>#REF!</v>
      </c>
      <c r="AA17" s="4" t="e">
        <f>Data!W40</f>
        <v>#REF!</v>
      </c>
      <c r="AB17" s="4" t="e">
        <f>Data!X40</f>
        <v>#REF!</v>
      </c>
      <c r="AC17" s="4" t="e">
        <f>Data!Y40</f>
        <v>#REF!</v>
      </c>
    </row>
    <row r="18" spans="1:29" x14ac:dyDescent="0.2">
      <c r="A18" t="e">
        <f>Data!A41</f>
        <v>#REF!</v>
      </c>
      <c r="B18">
        <v>4</v>
      </c>
      <c r="C18" t="e">
        <f>Information_Page!#REF!</f>
        <v>#REF!</v>
      </c>
      <c r="D18" t="e">
        <f>Information_Page!#REF!</f>
        <v>#REF!</v>
      </c>
      <c r="E18" t="e">
        <f>Information_Page!#REF!</f>
        <v>#REF!</v>
      </c>
      <c r="F18" t="e">
        <f>Information_Page!#REF!</f>
        <v>#REF!</v>
      </c>
      <c r="G18" t="e">
        <f>Information_Page!#REF!</f>
        <v>#REF!</v>
      </c>
      <c r="H18" s="20" t="e">
        <f>Information_Page!#REF!</f>
        <v>#REF!</v>
      </c>
      <c r="I18" s="4" t="e">
        <f>Data!B41</f>
        <v>#REF!</v>
      </c>
      <c r="J18" s="4" t="e">
        <f>Data!C41</f>
        <v>#REF!</v>
      </c>
      <c r="K18" s="4" t="e">
        <f>Data!D41</f>
        <v>#REF!</v>
      </c>
      <c r="L18" s="4" t="e">
        <f>Data!E41</f>
        <v>#REF!</v>
      </c>
      <c r="M18" s="4" t="e">
        <f>Data!G41</f>
        <v>#REF!</v>
      </c>
      <c r="N18" s="4"/>
      <c r="O18" s="4" t="e">
        <f>Data!I41</f>
        <v>#REF!</v>
      </c>
      <c r="P18" s="4" t="e">
        <f>#REF!</f>
        <v>#REF!</v>
      </c>
      <c r="Q18" s="4" t="e">
        <f>#REF!</f>
        <v>#REF!</v>
      </c>
      <c r="R18" s="4">
        <f>Data!J41</f>
        <v>0</v>
      </c>
      <c r="S18" s="4" t="e">
        <f>#REF!</f>
        <v>#REF!</v>
      </c>
      <c r="T18" s="4" t="e">
        <f>#REF!</f>
        <v>#REF!</v>
      </c>
      <c r="U18" s="4">
        <f>Data!K41</f>
        <v>0</v>
      </c>
      <c r="V18" s="4" t="e">
        <f>#REF!</f>
        <v>#REF!</v>
      </c>
      <c r="W18" s="4" t="e">
        <f>#REF!</f>
        <v>#REF!</v>
      </c>
      <c r="X18" s="4">
        <f>Data!L41</f>
        <v>0</v>
      </c>
      <c r="Y18" s="4" t="e">
        <f>#REF!</f>
        <v>#REF!</v>
      </c>
      <c r="Z18" s="4" t="e">
        <f>#REF!</f>
        <v>#REF!</v>
      </c>
      <c r="AA18" s="4" t="e">
        <f>Data!W41</f>
        <v>#REF!</v>
      </c>
      <c r="AB18" s="4" t="e">
        <f>Data!X41</f>
        <v>#REF!</v>
      </c>
      <c r="AC18" s="4" t="e">
        <f>Data!Y41</f>
        <v>#REF!</v>
      </c>
    </row>
    <row r="20" spans="1:29" x14ac:dyDescent="0.2">
      <c r="A20" t="str">
        <f>Data!A8</f>
        <v>-</v>
      </c>
      <c r="B20">
        <v>5</v>
      </c>
      <c r="C20">
        <f>Information_Page!I26</f>
        <v>0</v>
      </c>
      <c r="D20" t="e">
        <f>Information_Page!#REF!</f>
        <v>#REF!</v>
      </c>
      <c r="E20">
        <f>Information_Page!K26</f>
        <v>0</v>
      </c>
      <c r="F20" t="e">
        <f>Information_Page!#REF!</f>
        <v>#REF!</v>
      </c>
      <c r="G20">
        <f>Information_Page!M26</f>
        <v>0</v>
      </c>
      <c r="H20" s="20">
        <f>Information_Page!N26</f>
        <v>0</v>
      </c>
      <c r="I20" s="4" t="str">
        <f>Data!B8</f>
        <v>N/A</v>
      </c>
      <c r="J20" s="4" t="str">
        <f>Data!C8</f>
        <v>N/A</v>
      </c>
      <c r="K20" s="4" t="str">
        <f>Data!D8</f>
        <v>N/A</v>
      </c>
      <c r="L20" s="4" t="str">
        <f>Data!E8</f>
        <v>N/A</v>
      </c>
      <c r="M20" s="4" t="str">
        <f>Data!G8</f>
        <v>N/A</v>
      </c>
      <c r="N20" s="4" t="str">
        <f>Data!H8</f>
        <v>-</v>
      </c>
      <c r="O20" s="4" t="str">
        <f>Data!I8</f>
        <v>-</v>
      </c>
      <c r="P20" s="4" t="e">
        <f>#REF!</f>
        <v>#REF!</v>
      </c>
      <c r="Q20" s="4" t="e">
        <f>#REF!</f>
        <v>#REF!</v>
      </c>
      <c r="R20" s="4">
        <f>Data!J8</f>
        <v>0</v>
      </c>
      <c r="S20" s="4" t="e">
        <f>#REF!</f>
        <v>#REF!</v>
      </c>
      <c r="T20" s="4" t="e">
        <f>#REF!</f>
        <v>#REF!</v>
      </c>
      <c r="U20" s="4" t="e">
        <f>Data!#REF!</f>
        <v>#REF!</v>
      </c>
      <c r="V20" s="4" t="e">
        <f>#REF!</f>
        <v>#REF!</v>
      </c>
      <c r="W20" s="4" t="e">
        <f>#REF!</f>
        <v>#REF!</v>
      </c>
      <c r="X20" s="4" t="e">
        <f>Data!#REF!</f>
        <v>#REF!</v>
      </c>
      <c r="Y20" s="4" t="e">
        <f>#REF!</f>
        <v>#REF!</v>
      </c>
      <c r="Z20" s="4" t="e">
        <f>#REF!</f>
        <v>#REF!</v>
      </c>
      <c r="AA20" t="e">
        <f>Data!W5</f>
        <v>#REF!</v>
      </c>
      <c r="AB20" s="4" t="e">
        <f>Data!Y5</f>
        <v>#REF!</v>
      </c>
      <c r="AC20" s="4" t="e">
        <f>Data!X5</f>
        <v>#REF!</v>
      </c>
    </row>
    <row r="21" spans="1:29" x14ac:dyDescent="0.2">
      <c r="A21" t="str">
        <f>Data!A6</f>
        <v>-</v>
      </c>
      <c r="B21">
        <v>5</v>
      </c>
      <c r="C21">
        <f>Information_Page!I27</f>
        <v>0</v>
      </c>
      <c r="D21">
        <f>Information_Page!J27</f>
        <v>0</v>
      </c>
      <c r="E21">
        <f>Information_Page!K27</f>
        <v>0</v>
      </c>
      <c r="F21">
        <f>Information_Page!L27</f>
        <v>0</v>
      </c>
      <c r="G21">
        <f>Information_Page!M27</f>
        <v>0</v>
      </c>
      <c r="H21" s="20">
        <f>Information_Page!N27</f>
        <v>0</v>
      </c>
      <c r="I21" s="4" t="str">
        <f>Data!B6</f>
        <v>N/A</v>
      </c>
      <c r="J21" s="4" t="str">
        <f>Data!C6</f>
        <v>N/A</v>
      </c>
      <c r="K21" s="4" t="str">
        <f>Data!D6</f>
        <v>N/A</v>
      </c>
      <c r="L21" s="4" t="str">
        <f>Data!E6</f>
        <v>N/A</v>
      </c>
      <c r="M21" s="4" t="str">
        <f>Data!G6</f>
        <v>N/A</v>
      </c>
      <c r="N21" s="4" t="str">
        <f>Data!H6</f>
        <v>-</v>
      </c>
      <c r="O21" s="4" t="str">
        <f>Data!I6</f>
        <v>-</v>
      </c>
      <c r="P21" s="4" t="e">
        <f>#REF!</f>
        <v>#REF!</v>
      </c>
      <c r="Q21" s="4" t="e">
        <f>#REF!</f>
        <v>#REF!</v>
      </c>
      <c r="R21" s="4">
        <f>Data!J6</f>
        <v>0</v>
      </c>
      <c r="S21" s="4" t="e">
        <f>#REF!</f>
        <v>#REF!</v>
      </c>
      <c r="T21" s="4" t="e">
        <f>#REF!</f>
        <v>#REF!</v>
      </c>
      <c r="U21" s="4">
        <f>Data!K6</f>
        <v>0</v>
      </c>
      <c r="V21" s="4" t="e">
        <f>#REF!</f>
        <v>#REF!</v>
      </c>
      <c r="W21" s="4" t="e">
        <f>#REF!</f>
        <v>#REF!</v>
      </c>
      <c r="X21" s="4">
        <f>Data!L6</f>
        <v>0</v>
      </c>
      <c r="Y21" s="4" t="e">
        <f>#REF!</f>
        <v>#REF!</v>
      </c>
      <c r="Z21" s="4" t="e">
        <f>#REF!</f>
        <v>#REF!</v>
      </c>
      <c r="AA21" t="e">
        <f>Data!W6</f>
        <v>#REF!</v>
      </c>
      <c r="AB21" s="4" t="e">
        <f>Data!Y6</f>
        <v>#REF!</v>
      </c>
      <c r="AC21" s="4" t="e">
        <f>Data!X6</f>
        <v>#REF!</v>
      </c>
    </row>
    <row r="22" spans="1:29" x14ac:dyDescent="0.2">
      <c r="A22" t="str">
        <f>Data!A5</f>
        <v>-</v>
      </c>
      <c r="B22">
        <v>5</v>
      </c>
      <c r="C22">
        <f>Information_Page!I28</f>
        <v>0</v>
      </c>
      <c r="D22">
        <f>Information_Page!J28</f>
        <v>0</v>
      </c>
      <c r="E22">
        <f>Information_Page!K28</f>
        <v>0</v>
      </c>
      <c r="F22">
        <f>Information_Page!L28</f>
        <v>0</v>
      </c>
      <c r="G22">
        <f>Information_Page!M28</f>
        <v>0</v>
      </c>
      <c r="H22" s="20">
        <f>Information_Page!N28</f>
        <v>0</v>
      </c>
      <c r="I22" s="4" t="str">
        <f>Data!B5</f>
        <v>N/A</v>
      </c>
      <c r="J22" s="4" t="str">
        <f>Data!C5</f>
        <v>N/A</v>
      </c>
      <c r="K22" s="4" t="str">
        <f>Data!D5</f>
        <v>N/A</v>
      </c>
      <c r="L22" s="4" t="str">
        <f>Data!E5</f>
        <v>N/A</v>
      </c>
      <c r="M22" s="4" t="str">
        <f>Data!G5</f>
        <v>N/A</v>
      </c>
      <c r="N22" s="4" t="str">
        <f>Data!H5</f>
        <v>-</v>
      </c>
      <c r="O22" s="4" t="str">
        <f>Data!I5</f>
        <v>-</v>
      </c>
      <c r="P22" s="4" t="e">
        <f>#REF!</f>
        <v>#REF!</v>
      </c>
      <c r="Q22" s="4" t="e">
        <f>#REF!</f>
        <v>#REF!</v>
      </c>
      <c r="R22" s="4">
        <f>Data!J5</f>
        <v>0</v>
      </c>
      <c r="S22" s="4" t="e">
        <f>#REF!</f>
        <v>#REF!</v>
      </c>
      <c r="T22" s="4" t="e">
        <f>#REF!</f>
        <v>#REF!</v>
      </c>
      <c r="U22" s="4">
        <f>Data!K5</f>
        <v>0</v>
      </c>
      <c r="V22" s="4" t="e">
        <f>#REF!</f>
        <v>#REF!</v>
      </c>
      <c r="W22" s="4" t="e">
        <f>#REF!</f>
        <v>#REF!</v>
      </c>
      <c r="X22" s="4">
        <f>Data!L5</f>
        <v>0</v>
      </c>
      <c r="Y22" s="4" t="e">
        <f>#REF!</f>
        <v>#REF!</v>
      </c>
      <c r="Z22" s="4" t="e">
        <f>#REF!</f>
        <v>#REF!</v>
      </c>
      <c r="AA22" t="e">
        <f>Data!W7</f>
        <v>#REF!</v>
      </c>
      <c r="AB22" s="4" t="e">
        <f>Data!Y7</f>
        <v>#REF!</v>
      </c>
      <c r="AC22" s="4" t="e">
        <f>Data!X7</f>
        <v>#REF!</v>
      </c>
    </row>
    <row r="23" spans="1:29" x14ac:dyDescent="0.2">
      <c r="A23" t="str">
        <f>Data!A7</f>
        <v>-</v>
      </c>
      <c r="B23">
        <v>5</v>
      </c>
      <c r="C23">
        <f>Information_Page!I29</f>
        <v>0</v>
      </c>
      <c r="D23">
        <f>Information_Page!J29</f>
        <v>0</v>
      </c>
      <c r="E23">
        <f>Information_Page!K29</f>
        <v>0</v>
      </c>
      <c r="F23">
        <f>Information_Page!L29</f>
        <v>0</v>
      </c>
      <c r="G23">
        <f>Information_Page!M29</f>
        <v>0</v>
      </c>
      <c r="H23" s="20">
        <f>Information_Page!N29</f>
        <v>0</v>
      </c>
      <c r="I23" s="4" t="str">
        <f>Data!B7</f>
        <v>N/A</v>
      </c>
      <c r="J23" s="4" t="str">
        <f>Data!C7</f>
        <v>N/A</v>
      </c>
      <c r="K23" s="4" t="str">
        <f>Data!D7</f>
        <v>N/A</v>
      </c>
      <c r="L23" s="4" t="str">
        <f>Data!E7</f>
        <v>N/A</v>
      </c>
      <c r="M23" s="4" t="str">
        <f>Data!G7</f>
        <v>N/A</v>
      </c>
      <c r="N23" s="4" t="str">
        <f>Data!H7</f>
        <v>-</v>
      </c>
      <c r="O23" s="4" t="str">
        <f>Data!I7</f>
        <v>-</v>
      </c>
      <c r="P23" s="4" t="e">
        <f>#REF!</f>
        <v>#REF!</v>
      </c>
      <c r="Q23" s="4" t="e">
        <f>#REF!</f>
        <v>#REF!</v>
      </c>
      <c r="R23" s="4">
        <f>Data!J7</f>
        <v>0</v>
      </c>
      <c r="S23" s="4" t="e">
        <f>#REF!</f>
        <v>#REF!</v>
      </c>
      <c r="T23" s="4" t="e">
        <f>#REF!</f>
        <v>#REF!</v>
      </c>
      <c r="U23" s="4">
        <f>Data!K7</f>
        <v>0</v>
      </c>
      <c r="V23" s="4" t="e">
        <f>#REF!</f>
        <v>#REF!</v>
      </c>
      <c r="W23" s="4" t="e">
        <f>#REF!</f>
        <v>#REF!</v>
      </c>
      <c r="X23" s="4">
        <f>Data!L7</f>
        <v>0</v>
      </c>
      <c r="Y23" s="4" t="e">
        <f>#REF!</f>
        <v>#REF!</v>
      </c>
      <c r="Z23" s="4" t="e">
        <f>#REF!</f>
        <v>#REF!</v>
      </c>
      <c r="AA23" t="e">
        <f>Data!W8</f>
        <v>#REF!</v>
      </c>
      <c r="AB23" s="4" t="e">
        <f>Data!Y8</f>
        <v>#REF!</v>
      </c>
      <c r="AC23" s="4" t="e">
        <f>Data!X8</f>
        <v>#REF!</v>
      </c>
    </row>
    <row r="24" spans="1:29" x14ac:dyDescent="0.2">
      <c r="A24" t="e">
        <f>Data!#REF!</f>
        <v>#REF!</v>
      </c>
      <c r="B24">
        <v>5</v>
      </c>
      <c r="C24">
        <f>Information_Page!I30</f>
        <v>0</v>
      </c>
      <c r="D24">
        <f>Information_Page!J30</f>
        <v>0</v>
      </c>
      <c r="E24">
        <f>Information_Page!K30</f>
        <v>0</v>
      </c>
      <c r="F24">
        <f>Information_Page!L30</f>
        <v>0</v>
      </c>
      <c r="G24">
        <f>Information_Page!M30</f>
        <v>0</v>
      </c>
      <c r="H24" s="20">
        <f>Information_Page!N30</f>
        <v>0</v>
      </c>
      <c r="I24" s="4" t="e">
        <f>Data!#REF!</f>
        <v>#REF!</v>
      </c>
      <c r="J24" s="4" t="e">
        <f>Data!#REF!</f>
        <v>#REF!</v>
      </c>
      <c r="K24" s="4" t="e">
        <f>Data!#REF!</f>
        <v>#REF!</v>
      </c>
      <c r="L24" s="4" t="e">
        <f>Data!#REF!</f>
        <v>#REF!</v>
      </c>
      <c r="M24" s="4" t="e">
        <f>Data!#REF!</f>
        <v>#REF!</v>
      </c>
      <c r="N24" s="4" t="e">
        <f>Data!#REF!</f>
        <v>#REF!</v>
      </c>
      <c r="O24" s="4" t="e">
        <f>Data!#REF!</f>
        <v>#REF!</v>
      </c>
      <c r="P24" s="4" t="e">
        <f>'Service Point 5'!#REF!</f>
        <v>#REF!</v>
      </c>
      <c r="Q24" s="4" t="e">
        <f>'Service Point 5'!#REF!</f>
        <v>#REF!</v>
      </c>
      <c r="R24" s="4" t="e">
        <f>Data!#REF!</f>
        <v>#REF!</v>
      </c>
      <c r="S24" s="4" t="e">
        <f>'Service Point 5'!#REF!</f>
        <v>#REF!</v>
      </c>
      <c r="T24" s="4" t="e">
        <f>'Service Point 5'!#REF!</f>
        <v>#REF!</v>
      </c>
      <c r="U24" s="4">
        <f>Data!K8</f>
        <v>0</v>
      </c>
      <c r="V24" s="4" t="e">
        <f>'Service Point 5'!#REF!</f>
        <v>#REF!</v>
      </c>
      <c r="W24" s="4" t="e">
        <f>'Service Point 5'!#REF!</f>
        <v>#REF!</v>
      </c>
      <c r="X24" s="4">
        <f>Data!L8</f>
        <v>0</v>
      </c>
      <c r="Y24" s="4" t="e">
        <f>'Service Point 5'!#REF!</f>
        <v>#REF!</v>
      </c>
      <c r="Z24" s="4" t="e">
        <f>'Service Point 5'!#REF!</f>
        <v>#REF!</v>
      </c>
      <c r="AA24" t="e">
        <f>Data!W9</f>
        <v>#REF!</v>
      </c>
      <c r="AB24" s="4" t="e">
        <f>Data!Y9</f>
        <v>#REF!</v>
      </c>
      <c r="AC24" s="4" t="e">
        <f>Data!X9</f>
        <v>#REF!</v>
      </c>
    </row>
    <row r="25" spans="1:29" x14ac:dyDescent="0.2">
      <c r="A25" t="str">
        <f>Data!A10</f>
        <v>-</v>
      </c>
      <c r="B25">
        <v>5</v>
      </c>
      <c r="C25">
        <f>Information_Page!I31</f>
        <v>0</v>
      </c>
      <c r="D25">
        <f>Information_Page!J31</f>
        <v>0</v>
      </c>
      <c r="E25">
        <f>Information_Page!K31</f>
        <v>0</v>
      </c>
      <c r="F25">
        <f>Information_Page!L31</f>
        <v>0</v>
      </c>
      <c r="G25">
        <f>Information_Page!M31</f>
        <v>0</v>
      </c>
      <c r="H25" s="20">
        <f>Information_Page!N31</f>
        <v>0</v>
      </c>
      <c r="I25" s="4" t="str">
        <f>Data!B10</f>
        <v>N/A</v>
      </c>
      <c r="J25" s="4" t="str">
        <f>Data!C10</f>
        <v>N/A</v>
      </c>
      <c r="K25" s="4" t="str">
        <f>Data!D10</f>
        <v>N/A</v>
      </c>
      <c r="L25" s="4" t="str">
        <f>Data!E10</f>
        <v>N/A</v>
      </c>
      <c r="M25" s="4" t="str">
        <f>Data!G10</f>
        <v>N/A</v>
      </c>
      <c r="N25" s="4" t="str">
        <f>Data!H10</f>
        <v>-</v>
      </c>
      <c r="O25" s="4" t="str">
        <f>Data!I10</f>
        <v>-</v>
      </c>
      <c r="P25" s="4" t="e">
        <f>'Service Point 6'!#REF!</f>
        <v>#REF!</v>
      </c>
      <c r="Q25" s="4" t="e">
        <f>'Service Point 6'!#REF!</f>
        <v>#REF!</v>
      </c>
      <c r="R25" s="4">
        <f>Data!J10</f>
        <v>0</v>
      </c>
      <c r="S25" s="4" t="e">
        <f>'Service Point 6'!#REF!</f>
        <v>#REF!</v>
      </c>
      <c r="T25" s="4" t="e">
        <f>'Service Point 6'!#REF!</f>
        <v>#REF!</v>
      </c>
      <c r="U25" s="4">
        <f>Data!K10</f>
        <v>0</v>
      </c>
      <c r="V25" s="4" t="e">
        <f>'Service Point 6'!#REF!</f>
        <v>#REF!</v>
      </c>
      <c r="W25" s="4" t="e">
        <f>'Service Point 6'!#REF!</f>
        <v>#REF!</v>
      </c>
      <c r="X25" s="4">
        <f>Data!L10</f>
        <v>0</v>
      </c>
      <c r="Y25" s="4" t="e">
        <f>'Service Point 6'!#REF!</f>
        <v>#REF!</v>
      </c>
      <c r="Z25" s="4" t="e">
        <f>'Service Point 6'!#REF!</f>
        <v>#REF!</v>
      </c>
      <c r="AA25" t="e">
        <f>Data!W10</f>
        <v>#REF!</v>
      </c>
      <c r="AB25" s="4" t="e">
        <f>Data!Y10</f>
        <v>#REF!</v>
      </c>
      <c r="AC25" s="4" t="e">
        <f>Data!X10</f>
        <v>#REF!</v>
      </c>
    </row>
    <row r="26" spans="1:29" x14ac:dyDescent="0.2">
      <c r="A26" t="str">
        <f>Data!A11</f>
        <v>-</v>
      </c>
      <c r="B26">
        <v>5</v>
      </c>
      <c r="C26">
        <f>Information_Page!I32</f>
        <v>0</v>
      </c>
      <c r="D26">
        <f>Information_Page!J32</f>
        <v>0</v>
      </c>
      <c r="E26">
        <f>Information_Page!K32</f>
        <v>0</v>
      </c>
      <c r="F26">
        <f>Information_Page!L32</f>
        <v>0</v>
      </c>
      <c r="G26">
        <f>Information_Page!M32</f>
        <v>0</v>
      </c>
      <c r="H26" s="20">
        <f>Information_Page!N32</f>
        <v>0</v>
      </c>
      <c r="I26" s="4" t="str">
        <f>Data!B11</f>
        <v>N/A</v>
      </c>
      <c r="J26" s="4" t="str">
        <f>Data!C11</f>
        <v>N/A</v>
      </c>
      <c r="K26" s="4" t="str">
        <f>Data!D11</f>
        <v>N/A</v>
      </c>
      <c r="L26" s="4" t="str">
        <f>Data!E11</f>
        <v>N/A</v>
      </c>
      <c r="M26" s="4" t="str">
        <f>Data!G11</f>
        <v>N/A</v>
      </c>
      <c r="N26" s="4" t="str">
        <f>Data!H11</f>
        <v>-</v>
      </c>
      <c r="O26" s="4" t="str">
        <f>Data!I11</f>
        <v>-</v>
      </c>
      <c r="P26" s="4" t="e">
        <f>'Service Point 7'!#REF!</f>
        <v>#REF!</v>
      </c>
      <c r="Q26" s="4" t="e">
        <f>'Service Point 7'!#REF!</f>
        <v>#REF!</v>
      </c>
      <c r="R26" s="4">
        <f>Data!J11</f>
        <v>0</v>
      </c>
      <c r="S26" s="4" t="e">
        <f>'Service Point 7'!#REF!</f>
        <v>#REF!</v>
      </c>
      <c r="T26" s="4" t="e">
        <f>'Service Point 7'!#REF!</f>
        <v>#REF!</v>
      </c>
      <c r="U26" s="4">
        <f>Data!K11</f>
        <v>0</v>
      </c>
      <c r="V26" s="4" t="e">
        <f>'Service Point 7'!#REF!</f>
        <v>#REF!</v>
      </c>
      <c r="W26" s="4" t="e">
        <f>'Service Point 7'!#REF!</f>
        <v>#REF!</v>
      </c>
      <c r="X26" s="4">
        <f>Data!L11</f>
        <v>0</v>
      </c>
      <c r="Y26" s="4" t="e">
        <f>'Service Point 7'!#REF!</f>
        <v>#REF!</v>
      </c>
      <c r="Z26" s="4" t="e">
        <f>'Service Point 7'!#REF!</f>
        <v>#REF!</v>
      </c>
      <c r="AA26" t="e">
        <f>Data!W11</f>
        <v>#REF!</v>
      </c>
      <c r="AB26" s="4" t="e">
        <f>Data!Y11</f>
        <v>#REF!</v>
      </c>
      <c r="AC26" s="4" t="e">
        <f>Data!X11</f>
        <v>#REF!</v>
      </c>
    </row>
    <row r="27" spans="1:29" x14ac:dyDescent="0.2">
      <c r="A27" t="str">
        <f>Data!A12</f>
        <v>-</v>
      </c>
      <c r="B27">
        <v>5</v>
      </c>
      <c r="C27">
        <f>Information_Page!I33</f>
        <v>0</v>
      </c>
      <c r="D27">
        <f>Information_Page!J33</f>
        <v>0</v>
      </c>
      <c r="E27">
        <f>Information_Page!K33</f>
        <v>0</v>
      </c>
      <c r="F27">
        <f>Information_Page!L33</f>
        <v>0</v>
      </c>
      <c r="G27">
        <f>Information_Page!M33</f>
        <v>0</v>
      </c>
      <c r="H27" s="20">
        <f>Information_Page!N33</f>
        <v>0</v>
      </c>
      <c r="I27" s="4" t="str">
        <f>Data!B12</f>
        <v>N/A</v>
      </c>
      <c r="J27" s="4" t="str">
        <f>Data!C12</f>
        <v>N/A</v>
      </c>
      <c r="K27" s="4" t="str">
        <f>Data!D12</f>
        <v>N/A</v>
      </c>
      <c r="L27" s="4" t="str">
        <f>Data!E12</f>
        <v>N/A</v>
      </c>
      <c r="M27" s="4" t="str">
        <f>Data!G12</f>
        <v>N/A</v>
      </c>
      <c r="N27" s="4" t="str">
        <f>Data!H12</f>
        <v>-</v>
      </c>
      <c r="O27" s="4" t="str">
        <f>Data!I12</f>
        <v>-</v>
      </c>
      <c r="P27" s="4" t="e">
        <f>'Service Point 8'!#REF!</f>
        <v>#REF!</v>
      </c>
      <c r="Q27" s="4" t="e">
        <f>'Service Point 8'!#REF!</f>
        <v>#REF!</v>
      </c>
      <c r="R27" s="4">
        <f>Data!J12</f>
        <v>0</v>
      </c>
      <c r="S27" s="4" t="e">
        <f>'Service Point 8'!#REF!</f>
        <v>#REF!</v>
      </c>
      <c r="T27" s="4" t="e">
        <f>'Service Point 8'!#REF!</f>
        <v>#REF!</v>
      </c>
      <c r="U27" s="4">
        <f>Data!K12</f>
        <v>0</v>
      </c>
      <c r="V27" s="4" t="e">
        <f>'Service Point 8'!#REF!</f>
        <v>#REF!</v>
      </c>
      <c r="W27" s="4" t="e">
        <f>'Service Point 8'!#REF!</f>
        <v>#REF!</v>
      </c>
      <c r="X27" s="4">
        <f>Data!L12</f>
        <v>0</v>
      </c>
      <c r="Y27" s="4" t="e">
        <f>'Service Point 8'!#REF!</f>
        <v>#REF!</v>
      </c>
      <c r="Z27" s="4" t="e">
        <f>'Service Point 8'!#REF!</f>
        <v>#REF!</v>
      </c>
      <c r="AA27" t="e">
        <f>Data!W12</f>
        <v>#REF!</v>
      </c>
      <c r="AB27" s="4" t="e">
        <f>Data!Y12</f>
        <v>#REF!</v>
      </c>
      <c r="AC27" s="4" t="e">
        <f>Data!X12</f>
        <v>#REF!</v>
      </c>
    </row>
    <row r="28" spans="1:29" x14ac:dyDescent="0.2">
      <c r="A28" t="str">
        <f>Data!A13</f>
        <v>-</v>
      </c>
      <c r="B28">
        <v>5</v>
      </c>
      <c r="C28">
        <f>Information_Page!I34</f>
        <v>0</v>
      </c>
      <c r="D28">
        <f>Information_Page!J34</f>
        <v>0</v>
      </c>
      <c r="E28">
        <f>Information_Page!K34</f>
        <v>0</v>
      </c>
      <c r="F28">
        <f>Information_Page!L34</f>
        <v>0</v>
      </c>
      <c r="G28">
        <f>Information_Page!M34</f>
        <v>0</v>
      </c>
      <c r="H28" s="20">
        <f>Information_Page!N34</f>
        <v>0</v>
      </c>
      <c r="I28" s="4" t="str">
        <f>Data!B13</f>
        <v>N/A</v>
      </c>
      <c r="J28" s="4" t="str">
        <f>Data!C13</f>
        <v>N/A</v>
      </c>
      <c r="K28" s="4" t="str">
        <f>Data!D13</f>
        <v>N/A</v>
      </c>
      <c r="L28" s="4" t="str">
        <f>Data!E13</f>
        <v>N/A</v>
      </c>
      <c r="M28" s="4" t="str">
        <f>Data!G13</f>
        <v>N/A</v>
      </c>
      <c r="N28" s="4" t="str">
        <f>Data!H13</f>
        <v>-</v>
      </c>
      <c r="O28" s="4" t="str">
        <f>Data!I13</f>
        <v>-</v>
      </c>
      <c r="P28" s="4" t="e">
        <f>'Service Point 9'!#REF!</f>
        <v>#REF!</v>
      </c>
      <c r="Q28" s="4" t="e">
        <f>'Service Point 9'!#REF!</f>
        <v>#REF!</v>
      </c>
      <c r="R28" s="4">
        <f>Data!J13</f>
        <v>0</v>
      </c>
      <c r="S28" s="4" t="e">
        <f>'Service Point 9'!#REF!</f>
        <v>#REF!</v>
      </c>
      <c r="T28" s="4" t="e">
        <f>'Service Point 9'!#REF!</f>
        <v>#REF!</v>
      </c>
      <c r="U28" s="4">
        <f>Data!K13</f>
        <v>0</v>
      </c>
      <c r="V28" s="4" t="e">
        <f>'Service Point 9'!#REF!</f>
        <v>#REF!</v>
      </c>
      <c r="W28" s="4" t="e">
        <f>'Service Point 9'!#REF!</f>
        <v>#REF!</v>
      </c>
      <c r="X28" s="4">
        <f>Data!L13</f>
        <v>0</v>
      </c>
      <c r="Y28" s="4" t="e">
        <f>'Service Point 9'!#REF!</f>
        <v>#REF!</v>
      </c>
      <c r="Z28" s="4" t="e">
        <f>'Service Point 9'!#REF!</f>
        <v>#REF!</v>
      </c>
      <c r="AA28" t="e">
        <f>Data!W13</f>
        <v>#REF!</v>
      </c>
      <c r="AB28" s="4" t="e">
        <f>Data!Y13</f>
        <v>#REF!</v>
      </c>
      <c r="AC28" s="4" t="e">
        <f>Data!X13</f>
        <v>#REF!</v>
      </c>
    </row>
    <row r="29" spans="1:29" x14ac:dyDescent="0.2">
      <c r="A29" t="str">
        <f>Data!A14</f>
        <v>-</v>
      </c>
      <c r="B29">
        <v>5</v>
      </c>
      <c r="C29">
        <f>Information_Page!I35</f>
        <v>0</v>
      </c>
      <c r="D29">
        <f>Information_Page!J35</f>
        <v>0</v>
      </c>
      <c r="E29">
        <f>Information_Page!K35</f>
        <v>0</v>
      </c>
      <c r="F29">
        <f>Information_Page!L35</f>
        <v>0</v>
      </c>
      <c r="G29">
        <f>Information_Page!M35</f>
        <v>0</v>
      </c>
      <c r="H29" s="20">
        <f>Information_Page!N35</f>
        <v>0</v>
      </c>
      <c r="I29" s="4" t="str">
        <f>Data!B14</f>
        <v>N/A</v>
      </c>
      <c r="J29" s="4" t="str">
        <f>Data!C14</f>
        <v>N/A</v>
      </c>
      <c r="K29" s="4" t="str">
        <f>Data!D14</f>
        <v>N/A</v>
      </c>
      <c r="L29" s="4" t="str">
        <f>Data!E14</f>
        <v>N/A</v>
      </c>
      <c r="M29" s="4" t="str">
        <f>Data!G14</f>
        <v>N/A</v>
      </c>
      <c r="N29" s="4" t="str">
        <f>Data!H14</f>
        <v>-</v>
      </c>
      <c r="O29" s="4" t="str">
        <f>Data!I14</f>
        <v>-</v>
      </c>
      <c r="P29" s="4" t="e">
        <f>'Service Point 10'!#REF!</f>
        <v>#REF!</v>
      </c>
      <c r="Q29" s="4" t="e">
        <f>'Service Point 10'!#REF!</f>
        <v>#REF!</v>
      </c>
      <c r="R29" s="4">
        <f>Data!J14</f>
        <v>0</v>
      </c>
      <c r="S29" s="4" t="e">
        <f>'Service Point 10'!#REF!</f>
        <v>#REF!</v>
      </c>
      <c r="T29" s="4" t="e">
        <f>'Service Point 10'!#REF!</f>
        <v>#REF!</v>
      </c>
      <c r="U29" s="4">
        <f>Data!K14</f>
        <v>0</v>
      </c>
      <c r="V29" s="4" t="e">
        <f>'Service Point 10'!#REF!</f>
        <v>#REF!</v>
      </c>
      <c r="W29" s="4" t="e">
        <f>'Service Point 10'!#REF!</f>
        <v>#REF!</v>
      </c>
      <c r="X29" s="4">
        <f>Data!L14</f>
        <v>0</v>
      </c>
      <c r="Y29" s="4" t="e">
        <f>'Service Point 10'!#REF!</f>
        <v>#REF!</v>
      </c>
      <c r="Z29" s="4" t="e">
        <f>'Service Point 10'!#REF!</f>
        <v>#REF!</v>
      </c>
      <c r="AA29" t="e">
        <f>Data!W14</f>
        <v>#REF!</v>
      </c>
      <c r="AB29" s="4" t="e">
        <f>Data!Y14</f>
        <v>#REF!</v>
      </c>
      <c r="AC29" s="4" t="e">
        <f>Data!X14</f>
        <v>#REF!</v>
      </c>
    </row>
    <row r="30" spans="1:29" x14ac:dyDescent="0.2">
      <c r="A30" t="str">
        <f>Data!A15</f>
        <v>-</v>
      </c>
      <c r="B30">
        <v>5</v>
      </c>
      <c r="C30">
        <f>Information_Page!I36</f>
        <v>0</v>
      </c>
      <c r="D30">
        <f>Information_Page!J36</f>
        <v>0</v>
      </c>
      <c r="E30">
        <f>Information_Page!K36</f>
        <v>0</v>
      </c>
      <c r="F30">
        <f>Information_Page!L36</f>
        <v>0</v>
      </c>
      <c r="G30">
        <f>Information_Page!M36</f>
        <v>0</v>
      </c>
      <c r="H30" s="20">
        <f>Information_Page!N36</f>
        <v>0</v>
      </c>
      <c r="I30" s="4" t="str">
        <f>Data!B15</f>
        <v>N/A</v>
      </c>
      <c r="J30" s="4" t="str">
        <f>Data!C15</f>
        <v>N/A</v>
      </c>
      <c r="K30" s="4" t="str">
        <f>Data!D15</f>
        <v>N/A</v>
      </c>
      <c r="L30" s="4" t="str">
        <f>Data!E15</f>
        <v>N/A</v>
      </c>
      <c r="M30" s="4" t="str">
        <f>Data!G15</f>
        <v>N/A</v>
      </c>
      <c r="N30" s="4" t="str">
        <f>Data!H15</f>
        <v>-</v>
      </c>
      <c r="O30" s="4" t="str">
        <f>Data!I15</f>
        <v>-</v>
      </c>
      <c r="P30" s="4" t="e">
        <f>'Service Point 11'!#REF!</f>
        <v>#REF!</v>
      </c>
      <c r="Q30" s="4" t="e">
        <f>'Service Point 11'!#REF!</f>
        <v>#REF!</v>
      </c>
      <c r="R30" s="4">
        <f>Data!J15</f>
        <v>0</v>
      </c>
      <c r="S30" s="4" t="e">
        <f>'Service Point 11'!#REF!</f>
        <v>#REF!</v>
      </c>
      <c r="T30" s="4" t="e">
        <f>'Service Point 11'!#REF!</f>
        <v>#REF!</v>
      </c>
      <c r="U30" s="4">
        <f>Data!K15</f>
        <v>0</v>
      </c>
      <c r="V30" s="4" t="e">
        <f>'Service Point 11'!#REF!</f>
        <v>#REF!</v>
      </c>
      <c r="W30" s="4" t="e">
        <f>'Service Point 11'!#REF!</f>
        <v>#REF!</v>
      </c>
      <c r="X30" s="4">
        <f>Data!L15</f>
        <v>0</v>
      </c>
      <c r="Y30" s="4" t="e">
        <f>'Service Point 11'!#REF!</f>
        <v>#REF!</v>
      </c>
      <c r="Z30" s="4" t="e">
        <f>'Service Point 11'!#REF!</f>
        <v>#REF!</v>
      </c>
      <c r="AA30" t="e">
        <f>Data!W15</f>
        <v>#REF!</v>
      </c>
      <c r="AB30" s="4" t="e">
        <f>Data!Y15</f>
        <v>#REF!</v>
      </c>
      <c r="AC30" s="4" t="e">
        <f>Data!X15</f>
        <v>#REF!</v>
      </c>
    </row>
    <row r="31" spans="1:29" x14ac:dyDescent="0.2">
      <c r="A31" t="str">
        <f>Data!A16</f>
        <v>-</v>
      </c>
      <c r="B31">
        <v>5</v>
      </c>
      <c r="C31">
        <f>Information_Page!I37</f>
        <v>0</v>
      </c>
      <c r="D31">
        <f>Information_Page!J37</f>
        <v>0</v>
      </c>
      <c r="E31">
        <f>Information_Page!K37</f>
        <v>0</v>
      </c>
      <c r="F31">
        <f>Information_Page!L37</f>
        <v>0</v>
      </c>
      <c r="G31">
        <f>Information_Page!M37</f>
        <v>0</v>
      </c>
      <c r="H31" s="20">
        <f>Information_Page!N37</f>
        <v>0</v>
      </c>
      <c r="I31" s="4" t="str">
        <f>Data!B16</f>
        <v>N/A</v>
      </c>
      <c r="J31" s="4" t="str">
        <f>Data!C16</f>
        <v>N/A</v>
      </c>
      <c r="K31" s="4" t="str">
        <f>Data!D16</f>
        <v>N/A</v>
      </c>
      <c r="L31" s="4" t="str">
        <f>Data!E16</f>
        <v>N/A</v>
      </c>
      <c r="M31" s="4" t="str">
        <f>Data!G16</f>
        <v>N/A</v>
      </c>
      <c r="N31" s="4" t="str">
        <f>Data!H16</f>
        <v>-</v>
      </c>
      <c r="O31" s="4" t="str">
        <f>Data!I16</f>
        <v>-</v>
      </c>
      <c r="P31" s="4" t="e">
        <f>'Service Point 12'!#REF!</f>
        <v>#REF!</v>
      </c>
      <c r="Q31" s="4" t="e">
        <f>'Service Point 12'!#REF!</f>
        <v>#REF!</v>
      </c>
      <c r="R31" s="4">
        <f>Data!J16</f>
        <v>0</v>
      </c>
      <c r="S31" s="4" t="e">
        <f>'Service Point 12'!#REF!</f>
        <v>#REF!</v>
      </c>
      <c r="T31" s="4" t="e">
        <f>'Service Point 12'!#REF!</f>
        <v>#REF!</v>
      </c>
      <c r="U31" s="4">
        <f>Data!K16</f>
        <v>0</v>
      </c>
      <c r="V31" s="4" t="e">
        <f>'Service Point 12'!#REF!</f>
        <v>#REF!</v>
      </c>
      <c r="W31" s="4" t="e">
        <f>'Service Point 12'!#REF!</f>
        <v>#REF!</v>
      </c>
      <c r="X31" s="4">
        <f>Data!L16</f>
        <v>0</v>
      </c>
      <c r="Y31" s="4" t="e">
        <f>'Service Point 12'!#REF!</f>
        <v>#REF!</v>
      </c>
      <c r="Z31" s="4" t="e">
        <f>'Service Point 12'!#REF!</f>
        <v>#REF!</v>
      </c>
      <c r="AA31" t="e">
        <f>Data!W16</f>
        <v>#REF!</v>
      </c>
      <c r="AB31" s="4" t="e">
        <f>Data!Y16</f>
        <v>#REF!</v>
      </c>
      <c r="AC31" s="4" t="e">
        <f>Data!X16</f>
        <v>#REF!</v>
      </c>
    </row>
    <row r="32" spans="1:29" x14ac:dyDescent="0.2">
      <c r="A32" t="str">
        <f>Data!A17</f>
        <v>-</v>
      </c>
      <c r="B32">
        <v>5</v>
      </c>
      <c r="C32">
        <f>Information_Page!I38</f>
        <v>0</v>
      </c>
      <c r="D32">
        <f>Information_Page!J38</f>
        <v>0</v>
      </c>
      <c r="E32">
        <f>Information_Page!K38</f>
        <v>0</v>
      </c>
      <c r="F32">
        <f>Information_Page!L38</f>
        <v>0</v>
      </c>
      <c r="G32">
        <f>Information_Page!M38</f>
        <v>0</v>
      </c>
      <c r="H32" s="20">
        <f>Information_Page!N38</f>
        <v>0</v>
      </c>
      <c r="I32" s="4" t="str">
        <f>Data!B17</f>
        <v>N/A</v>
      </c>
      <c r="J32" s="4" t="str">
        <f>Data!C17</f>
        <v>N/A</v>
      </c>
      <c r="K32" s="4" t="str">
        <f>Data!D17</f>
        <v>N/A</v>
      </c>
      <c r="L32" s="4" t="str">
        <f>Data!E17</f>
        <v>N/A</v>
      </c>
      <c r="M32" s="4" t="str">
        <f>Data!G17</f>
        <v>N/A</v>
      </c>
      <c r="N32" s="4" t="str">
        <f>Data!H17</f>
        <v>-</v>
      </c>
      <c r="O32" s="4" t="str">
        <f>Data!I17</f>
        <v>-</v>
      </c>
      <c r="P32" s="4" t="e">
        <f>'Service Point 13'!#REF!</f>
        <v>#REF!</v>
      </c>
      <c r="Q32" s="4" t="e">
        <f>'Service Point 13'!#REF!</f>
        <v>#REF!</v>
      </c>
      <c r="R32" s="4">
        <f>Data!J17</f>
        <v>0</v>
      </c>
      <c r="S32" s="4" t="e">
        <f>'Service Point 13'!#REF!</f>
        <v>#REF!</v>
      </c>
      <c r="T32" s="4" t="e">
        <f>'Service Point 13'!#REF!</f>
        <v>#REF!</v>
      </c>
      <c r="U32" s="4">
        <f>Data!K17</f>
        <v>0</v>
      </c>
      <c r="V32" s="4" t="e">
        <f>'Service Point 13'!#REF!</f>
        <v>#REF!</v>
      </c>
      <c r="W32" s="4" t="e">
        <f>'Service Point 13'!#REF!</f>
        <v>#REF!</v>
      </c>
      <c r="X32" s="4">
        <f>Data!L17</f>
        <v>0</v>
      </c>
      <c r="Y32" s="4" t="e">
        <f>'Service Point 13'!#REF!</f>
        <v>#REF!</v>
      </c>
      <c r="Z32" s="4" t="e">
        <f>'Service Point 13'!#REF!</f>
        <v>#REF!</v>
      </c>
      <c r="AA32" t="e">
        <f>Data!W17</f>
        <v>#REF!</v>
      </c>
      <c r="AB32" s="4" t="e">
        <f>Data!Y17</f>
        <v>#REF!</v>
      </c>
      <c r="AC32" s="4" t="e">
        <f>Data!X17</f>
        <v>#REF!</v>
      </c>
    </row>
    <row r="33" spans="1:29" x14ac:dyDescent="0.2">
      <c r="A33" t="str">
        <f>Data!A18</f>
        <v>-</v>
      </c>
      <c r="B33">
        <v>5</v>
      </c>
      <c r="C33">
        <f>Information_Page!I39</f>
        <v>0</v>
      </c>
      <c r="D33">
        <f>Information_Page!J39</f>
        <v>0</v>
      </c>
      <c r="E33">
        <f>Information_Page!K39</f>
        <v>0</v>
      </c>
      <c r="F33">
        <f>Information_Page!L39</f>
        <v>0</v>
      </c>
      <c r="G33">
        <f>Information_Page!M39</f>
        <v>0</v>
      </c>
      <c r="H33" s="20">
        <f>Information_Page!N39</f>
        <v>0</v>
      </c>
      <c r="I33" s="4" t="str">
        <f>Data!B18</f>
        <v>N/A</v>
      </c>
      <c r="J33" s="4" t="str">
        <f>Data!C18</f>
        <v>N/A</v>
      </c>
      <c r="K33" s="4" t="str">
        <f>Data!D18</f>
        <v>N/A</v>
      </c>
      <c r="L33" s="4" t="str">
        <f>Data!E18</f>
        <v>N/A</v>
      </c>
      <c r="M33" s="4" t="str">
        <f>Data!G18</f>
        <v>N/A</v>
      </c>
      <c r="N33" s="4" t="str">
        <f>Data!H18</f>
        <v>-</v>
      </c>
      <c r="O33" s="4" t="str">
        <f>Data!I18</f>
        <v>-</v>
      </c>
      <c r="P33" s="4" t="e">
        <f>'Service Point 14'!#REF!</f>
        <v>#REF!</v>
      </c>
      <c r="Q33" s="4" t="e">
        <f>'Service Point 14'!#REF!</f>
        <v>#REF!</v>
      </c>
      <c r="R33" s="4">
        <f>Data!J18</f>
        <v>0</v>
      </c>
      <c r="S33" s="4" t="e">
        <f>'Service Point 14'!#REF!</f>
        <v>#REF!</v>
      </c>
      <c r="T33" s="4" t="e">
        <f>'Service Point 14'!#REF!</f>
        <v>#REF!</v>
      </c>
      <c r="U33" s="4">
        <f>Data!K18</f>
        <v>0</v>
      </c>
      <c r="V33" s="4" t="e">
        <f>'Service Point 14'!#REF!</f>
        <v>#REF!</v>
      </c>
      <c r="W33" s="4" t="e">
        <f>'Service Point 14'!#REF!</f>
        <v>#REF!</v>
      </c>
      <c r="X33" s="4">
        <f>Data!L18</f>
        <v>0</v>
      </c>
      <c r="Y33" s="4" t="e">
        <f>'Service Point 14'!#REF!</f>
        <v>#REF!</v>
      </c>
      <c r="Z33" s="4" t="e">
        <f>'Service Point 14'!#REF!</f>
        <v>#REF!</v>
      </c>
      <c r="AA33" t="e">
        <f>Data!W18</f>
        <v>#REF!</v>
      </c>
      <c r="AB33" s="4" t="e">
        <f>Data!Y18</f>
        <v>#REF!</v>
      </c>
      <c r="AC33" s="4" t="e">
        <f>Data!X18</f>
        <v>#REF!</v>
      </c>
    </row>
    <row r="34" spans="1:29" x14ac:dyDescent="0.2">
      <c r="A34" t="str">
        <f>Data!A19</f>
        <v>-</v>
      </c>
      <c r="B34">
        <v>5</v>
      </c>
      <c r="C34">
        <f>Information_Page!I40</f>
        <v>0</v>
      </c>
      <c r="D34">
        <f>Information_Page!J40</f>
        <v>0</v>
      </c>
      <c r="E34">
        <f>Information_Page!K40</f>
        <v>0</v>
      </c>
      <c r="F34">
        <f>Information_Page!L40</f>
        <v>0</v>
      </c>
      <c r="G34">
        <f>Information_Page!M40</f>
        <v>0</v>
      </c>
      <c r="H34" s="20">
        <f>Information_Page!N40</f>
        <v>0</v>
      </c>
      <c r="I34" s="4" t="str">
        <f>Data!B19</f>
        <v>N/A</v>
      </c>
      <c r="J34" s="4" t="str">
        <f>Data!C19</f>
        <v>N/A</v>
      </c>
      <c r="K34" s="4" t="str">
        <f>Data!D19</f>
        <v>N/A</v>
      </c>
      <c r="L34" s="4" t="str">
        <f>Data!E19</f>
        <v>N/A</v>
      </c>
      <c r="M34" s="4" t="str">
        <f>Data!G19</f>
        <v>N/A</v>
      </c>
      <c r="N34" s="4" t="str">
        <f>Data!H19</f>
        <v>-</v>
      </c>
      <c r="O34" s="4" t="str">
        <f>Data!I19</f>
        <v>-</v>
      </c>
      <c r="P34" s="4" t="e">
        <f>'Service Point 15'!#REF!</f>
        <v>#REF!</v>
      </c>
      <c r="Q34" s="4" t="e">
        <f>'Service Point 15'!#REF!</f>
        <v>#REF!</v>
      </c>
      <c r="R34" s="4">
        <f>Data!J19</f>
        <v>0</v>
      </c>
      <c r="S34" s="4" t="e">
        <f>'Service Point 15'!#REF!</f>
        <v>#REF!</v>
      </c>
      <c r="T34" s="4" t="e">
        <f>'Service Point 15'!#REF!</f>
        <v>#REF!</v>
      </c>
      <c r="U34" s="4">
        <f>Data!K19</f>
        <v>0</v>
      </c>
      <c r="V34" s="4" t="e">
        <f>'Service Point 15'!#REF!</f>
        <v>#REF!</v>
      </c>
      <c r="W34" s="4" t="e">
        <f>'Service Point 15'!#REF!</f>
        <v>#REF!</v>
      </c>
      <c r="X34" s="4">
        <f>Data!L19</f>
        <v>0</v>
      </c>
      <c r="Y34" s="4" t="e">
        <f>'Service Point 15'!#REF!</f>
        <v>#REF!</v>
      </c>
      <c r="Z34" s="4" t="e">
        <f>'Service Point 15'!#REF!</f>
        <v>#REF!</v>
      </c>
      <c r="AA34" t="e">
        <f>Data!W19</f>
        <v>#REF!</v>
      </c>
      <c r="AB34" s="4" t="e">
        <f>Data!Y19</f>
        <v>#REF!</v>
      </c>
      <c r="AC34" s="4" t="e">
        <f>Data!X19</f>
        <v>#REF!</v>
      </c>
    </row>
    <row r="35" spans="1:29" x14ac:dyDescent="0.2">
      <c r="A35" t="str">
        <f>Data!A20</f>
        <v>-</v>
      </c>
      <c r="B35">
        <v>5</v>
      </c>
      <c r="C35">
        <f>Information_Page!I41</f>
        <v>0</v>
      </c>
      <c r="D35">
        <f>Information_Page!J41</f>
        <v>0</v>
      </c>
      <c r="E35">
        <f>Information_Page!K41</f>
        <v>0</v>
      </c>
      <c r="F35">
        <f>Information_Page!L41</f>
        <v>0</v>
      </c>
      <c r="G35">
        <f>Information_Page!M41</f>
        <v>0</v>
      </c>
      <c r="H35" s="20">
        <f>Information_Page!N41</f>
        <v>0</v>
      </c>
      <c r="I35" s="4" t="str">
        <f>Data!B20</f>
        <v>N/A</v>
      </c>
      <c r="J35" s="4" t="str">
        <f>Data!C20</f>
        <v>N/A</v>
      </c>
      <c r="K35" s="4" t="str">
        <f>Data!D20</f>
        <v>N/A</v>
      </c>
      <c r="L35" s="4" t="str">
        <f>Data!E20</f>
        <v>N/A</v>
      </c>
      <c r="M35" s="4" t="str">
        <f>Data!G20</f>
        <v>N/A</v>
      </c>
      <c r="N35" s="4" t="str">
        <f>Data!H20</f>
        <v>-</v>
      </c>
      <c r="O35" s="4" t="str">
        <f>Data!I20</f>
        <v>-</v>
      </c>
      <c r="P35" s="4" t="e">
        <f>'Service Point 16'!#REF!</f>
        <v>#REF!</v>
      </c>
      <c r="Q35" s="4" t="e">
        <f>'Service Point 16'!#REF!</f>
        <v>#REF!</v>
      </c>
      <c r="R35" s="4">
        <f>Data!J20</f>
        <v>0</v>
      </c>
      <c r="S35" s="4" t="e">
        <f>'Service Point 16'!#REF!</f>
        <v>#REF!</v>
      </c>
      <c r="T35" s="4" t="e">
        <f>'Service Point 16'!#REF!</f>
        <v>#REF!</v>
      </c>
      <c r="U35" s="4">
        <f>Data!K20</f>
        <v>0</v>
      </c>
      <c r="V35" s="4" t="e">
        <f>'Service Point 16'!#REF!</f>
        <v>#REF!</v>
      </c>
      <c r="W35" s="4" t="e">
        <f>'Service Point 16'!#REF!</f>
        <v>#REF!</v>
      </c>
      <c r="X35" s="4">
        <f>Data!L20</f>
        <v>0</v>
      </c>
      <c r="Y35" s="4" t="e">
        <f>'Service Point 16'!#REF!</f>
        <v>#REF!</v>
      </c>
      <c r="Z35" s="4" t="e">
        <f>'Service Point 16'!#REF!</f>
        <v>#REF!</v>
      </c>
      <c r="AA35" t="e">
        <f>Data!W20</f>
        <v>#REF!</v>
      </c>
      <c r="AB35" s="4" t="e">
        <f>Data!Y20</f>
        <v>#REF!</v>
      </c>
      <c r="AC35" s="4" t="e">
        <f>Data!X20</f>
        <v>#REF!</v>
      </c>
    </row>
    <row r="36" spans="1:29" x14ac:dyDescent="0.2">
      <c r="A36" t="str">
        <f>Data!A21</f>
        <v>-</v>
      </c>
      <c r="B36">
        <v>5</v>
      </c>
      <c r="C36">
        <f>Information_Page!I42</f>
        <v>0</v>
      </c>
      <c r="D36">
        <f>Information_Page!J42</f>
        <v>0</v>
      </c>
      <c r="E36">
        <f>Information_Page!K42</f>
        <v>0</v>
      </c>
      <c r="F36">
        <f>Information_Page!L42</f>
        <v>0</v>
      </c>
      <c r="G36">
        <f>Information_Page!M42</f>
        <v>0</v>
      </c>
      <c r="H36" s="20">
        <f>Information_Page!N42</f>
        <v>0</v>
      </c>
      <c r="I36" s="4" t="str">
        <f>Data!B21</f>
        <v>N/A</v>
      </c>
      <c r="J36" s="4" t="str">
        <f>Data!C21</f>
        <v>N/A</v>
      </c>
      <c r="K36" s="4" t="str">
        <f>Data!D21</f>
        <v>N/A</v>
      </c>
      <c r="L36" s="4" t="str">
        <f>Data!E21</f>
        <v>N/A</v>
      </c>
      <c r="M36" s="4" t="str">
        <f>Data!G21</f>
        <v>N/A</v>
      </c>
      <c r="N36" s="4" t="str">
        <f>Data!H21</f>
        <v>-</v>
      </c>
      <c r="O36" s="4" t="str">
        <f>Data!I21</f>
        <v>-</v>
      </c>
      <c r="P36" s="4" t="e">
        <f>'Service Point 17'!#REF!</f>
        <v>#REF!</v>
      </c>
      <c r="Q36" s="4" t="e">
        <f>'Service Point 17'!#REF!</f>
        <v>#REF!</v>
      </c>
      <c r="R36" s="4">
        <f>Data!J21</f>
        <v>0</v>
      </c>
      <c r="S36" s="4" t="e">
        <f>'Service Point 17'!#REF!</f>
        <v>#REF!</v>
      </c>
      <c r="T36" s="4" t="e">
        <f>'Service Point 17'!#REF!</f>
        <v>#REF!</v>
      </c>
      <c r="U36" s="4">
        <f>Data!K21</f>
        <v>0</v>
      </c>
      <c r="V36" s="4" t="e">
        <f>'Service Point 17'!#REF!</f>
        <v>#REF!</v>
      </c>
      <c r="W36" s="4" t="e">
        <f>'Service Point 17'!#REF!</f>
        <v>#REF!</v>
      </c>
      <c r="X36" s="4">
        <f>Data!L21</f>
        <v>0</v>
      </c>
      <c r="Y36" s="4" t="e">
        <f>'Service Point 17'!#REF!</f>
        <v>#REF!</v>
      </c>
      <c r="Z36" s="4" t="e">
        <f>'Service Point 17'!#REF!</f>
        <v>#REF!</v>
      </c>
      <c r="AA36" t="e">
        <f>Data!W21</f>
        <v>#REF!</v>
      </c>
      <c r="AB36" s="4" t="e">
        <f>Data!Y21</f>
        <v>#REF!</v>
      </c>
      <c r="AC36" s="4" t="e">
        <f>Data!X21</f>
        <v>#REF!</v>
      </c>
    </row>
    <row r="37" spans="1:29" x14ac:dyDescent="0.2">
      <c r="A37" t="str">
        <f>Data!A22</f>
        <v>-</v>
      </c>
      <c r="B37">
        <v>5</v>
      </c>
      <c r="C37">
        <f>Information_Page!I43</f>
        <v>0</v>
      </c>
      <c r="D37">
        <f>Information_Page!J43</f>
        <v>0</v>
      </c>
      <c r="E37">
        <f>Information_Page!K43</f>
        <v>0</v>
      </c>
      <c r="F37">
        <f>Information_Page!L43</f>
        <v>0</v>
      </c>
      <c r="G37">
        <f>Information_Page!M43</f>
        <v>0</v>
      </c>
      <c r="H37" s="20">
        <f>Information_Page!N43</f>
        <v>0</v>
      </c>
      <c r="I37" s="4" t="str">
        <f>Data!B22</f>
        <v>N/A</v>
      </c>
      <c r="J37" s="4" t="str">
        <f>Data!C22</f>
        <v>N/A</v>
      </c>
      <c r="K37" s="4" t="str">
        <f>Data!D22</f>
        <v>N/A</v>
      </c>
      <c r="L37" s="4" t="str">
        <f>Data!E22</f>
        <v>N/A</v>
      </c>
      <c r="M37" s="4" t="str">
        <f>Data!G22</f>
        <v>N/A</v>
      </c>
      <c r="N37" s="4" t="str">
        <f>Data!H22</f>
        <v>-</v>
      </c>
      <c r="O37" s="4" t="str">
        <f>Data!I22</f>
        <v>-</v>
      </c>
      <c r="P37" s="4" t="e">
        <f>'Service Point 18'!#REF!</f>
        <v>#REF!</v>
      </c>
      <c r="Q37" s="4" t="e">
        <f>'Service Point 18'!#REF!</f>
        <v>#REF!</v>
      </c>
      <c r="R37" s="4">
        <f>Data!J22</f>
        <v>0</v>
      </c>
      <c r="S37" s="4" t="e">
        <f>'Service Point 18'!#REF!</f>
        <v>#REF!</v>
      </c>
      <c r="T37" s="4" t="e">
        <f>'Service Point 18'!#REF!</f>
        <v>#REF!</v>
      </c>
      <c r="U37" s="4">
        <f>Data!K22</f>
        <v>0</v>
      </c>
      <c r="V37" s="4" t="e">
        <f>'Service Point 18'!#REF!</f>
        <v>#REF!</v>
      </c>
      <c r="W37" s="4" t="e">
        <f>'Service Point 18'!#REF!</f>
        <v>#REF!</v>
      </c>
      <c r="X37" s="4">
        <f>Data!L22</f>
        <v>0</v>
      </c>
      <c r="Y37" s="4" t="e">
        <f>'Service Point 18'!#REF!</f>
        <v>#REF!</v>
      </c>
      <c r="Z37" s="4" t="e">
        <f>'Service Point 18'!#REF!</f>
        <v>#REF!</v>
      </c>
      <c r="AA37" t="e">
        <f>Data!W22</f>
        <v>#REF!</v>
      </c>
      <c r="AB37" s="4" t="e">
        <f>Data!Y22</f>
        <v>#REF!</v>
      </c>
      <c r="AC37" s="4" t="e">
        <f>Data!X22</f>
        <v>#REF!</v>
      </c>
    </row>
    <row r="38" spans="1:29" x14ac:dyDescent="0.2">
      <c r="A38" t="str">
        <f>Data!A23</f>
        <v>-</v>
      </c>
      <c r="B38">
        <v>5</v>
      </c>
      <c r="C38">
        <f>Information_Page!I44</f>
        <v>0</v>
      </c>
      <c r="D38">
        <f>Information_Page!J44</f>
        <v>0</v>
      </c>
      <c r="E38">
        <f>Information_Page!K44</f>
        <v>0</v>
      </c>
      <c r="F38">
        <f>Information_Page!L44</f>
        <v>0</v>
      </c>
      <c r="G38">
        <f>Information_Page!M44</f>
        <v>0</v>
      </c>
      <c r="H38" s="20">
        <f>Information_Page!N44</f>
        <v>0</v>
      </c>
      <c r="I38" s="4" t="str">
        <f>Data!B23</f>
        <v>N/A</v>
      </c>
      <c r="J38" s="4" t="str">
        <f>Data!C23</f>
        <v>N/A</v>
      </c>
      <c r="K38" s="4" t="str">
        <f>Data!D23</f>
        <v>N/A</v>
      </c>
      <c r="L38" s="4" t="str">
        <f>Data!E23</f>
        <v>N/A</v>
      </c>
      <c r="M38" s="4" t="str">
        <f>Data!G23</f>
        <v>N/A</v>
      </c>
      <c r="N38" s="4" t="str">
        <f>Data!H23</f>
        <v>-</v>
      </c>
      <c r="O38" s="4" t="str">
        <f>Data!I23</f>
        <v>-</v>
      </c>
      <c r="P38" s="4" t="e">
        <f>'Service Point 19'!#REF!</f>
        <v>#REF!</v>
      </c>
      <c r="Q38" s="4" t="e">
        <f>'Service Point 19'!#REF!</f>
        <v>#REF!</v>
      </c>
      <c r="R38" s="4">
        <f>Data!J23</f>
        <v>0</v>
      </c>
      <c r="S38" s="4" t="e">
        <f>'Service Point 19'!#REF!</f>
        <v>#REF!</v>
      </c>
      <c r="T38" s="4" t="e">
        <f>'Service Point 19'!#REF!</f>
        <v>#REF!</v>
      </c>
      <c r="U38" s="4">
        <f>Data!K23</f>
        <v>0</v>
      </c>
      <c r="V38" s="4" t="e">
        <f>'Service Point 19'!#REF!</f>
        <v>#REF!</v>
      </c>
      <c r="W38" s="4" t="e">
        <f>'Service Point 19'!#REF!</f>
        <v>#REF!</v>
      </c>
      <c r="X38" s="4">
        <f>Data!L23</f>
        <v>0</v>
      </c>
      <c r="Y38" s="4" t="e">
        <f>'Service Point 19'!#REF!</f>
        <v>#REF!</v>
      </c>
      <c r="Z38" s="4" t="e">
        <f>'Service Point 19'!#REF!</f>
        <v>#REF!</v>
      </c>
      <c r="AA38" t="e">
        <f>Data!W23</f>
        <v>#REF!</v>
      </c>
      <c r="AB38" s="4" t="e">
        <f>Data!Y23</f>
        <v>#REF!</v>
      </c>
      <c r="AC38" s="4" t="e">
        <f>Data!X23</f>
        <v>#REF!</v>
      </c>
    </row>
    <row r="39" spans="1:29" x14ac:dyDescent="0.2">
      <c r="A39" t="str">
        <f>Data!A24</f>
        <v>-</v>
      </c>
      <c r="B39">
        <v>5</v>
      </c>
      <c r="C39">
        <f>Information_Page!I45</f>
        <v>0</v>
      </c>
      <c r="D39">
        <f>Information_Page!J45</f>
        <v>0</v>
      </c>
      <c r="E39">
        <f>Information_Page!K45</f>
        <v>0</v>
      </c>
      <c r="F39">
        <f>Information_Page!L45</f>
        <v>0</v>
      </c>
      <c r="G39">
        <f>Information_Page!M45</f>
        <v>0</v>
      </c>
      <c r="H39" s="20">
        <f>Information_Page!N45</f>
        <v>0</v>
      </c>
      <c r="I39" s="4" t="str">
        <f>Data!B24</f>
        <v>N/A</v>
      </c>
      <c r="J39" s="4" t="str">
        <f>Data!C24</f>
        <v>N/A</v>
      </c>
      <c r="K39" s="4" t="str">
        <f>Data!D24</f>
        <v>N/A</v>
      </c>
      <c r="L39" s="4" t="str">
        <f>Data!E24</f>
        <v>N/A</v>
      </c>
      <c r="M39" s="4" t="str">
        <f>Data!G24</f>
        <v>N/A</v>
      </c>
      <c r="N39" s="4" t="str">
        <f>Data!H24</f>
        <v>-</v>
      </c>
      <c r="O39" s="4" t="str">
        <f>Data!I24</f>
        <v>-</v>
      </c>
      <c r="P39" s="4" t="e">
        <f>'Service Point 20'!#REF!</f>
        <v>#REF!</v>
      </c>
      <c r="Q39" s="4" t="e">
        <f>'Service Point 20'!#REF!</f>
        <v>#REF!</v>
      </c>
      <c r="R39" s="4">
        <f>Data!J24</f>
        <v>0</v>
      </c>
      <c r="S39" s="4" t="e">
        <f>'Service Point 20'!#REF!</f>
        <v>#REF!</v>
      </c>
      <c r="T39" s="4" t="e">
        <f>'Service Point 20'!#REF!</f>
        <v>#REF!</v>
      </c>
      <c r="U39" s="4">
        <f>Data!K24</f>
        <v>0</v>
      </c>
      <c r="V39" s="4" t="e">
        <f>'Service Point 20'!#REF!</f>
        <v>#REF!</v>
      </c>
      <c r="W39" s="4" t="e">
        <f>'Service Point 20'!#REF!</f>
        <v>#REF!</v>
      </c>
      <c r="X39" s="4">
        <f>Data!L24</f>
        <v>0</v>
      </c>
      <c r="Y39" s="4" t="e">
        <f>'Service Point 20'!#REF!</f>
        <v>#REF!</v>
      </c>
      <c r="Z39" s="4" t="e">
        <f>'Service Point 20'!#REF!</f>
        <v>#REF!</v>
      </c>
      <c r="AA39" t="e">
        <f>Data!W24</f>
        <v>#REF!</v>
      </c>
      <c r="AB39" s="4" t="e">
        <f>Data!Y24</f>
        <v>#REF!</v>
      </c>
      <c r="AC39" s="4" t="e">
        <f>Data!X24</f>
        <v>#REF!</v>
      </c>
    </row>
    <row r="40" spans="1:29" x14ac:dyDescent="0.2">
      <c r="A40" t="str">
        <f>Data!A25</f>
        <v>-</v>
      </c>
      <c r="B40">
        <v>5</v>
      </c>
      <c r="C40">
        <f>Information_Page!I46</f>
        <v>0</v>
      </c>
      <c r="D40">
        <f>Information_Page!J46</f>
        <v>0</v>
      </c>
      <c r="E40">
        <f>Information_Page!K46</f>
        <v>0</v>
      </c>
      <c r="F40">
        <f>Information_Page!L46</f>
        <v>0</v>
      </c>
      <c r="G40">
        <f>Information_Page!M46</f>
        <v>0</v>
      </c>
      <c r="H40" s="20">
        <f>Information_Page!N46</f>
        <v>0</v>
      </c>
      <c r="I40" s="4" t="str">
        <f>Data!B25</f>
        <v>N/A</v>
      </c>
      <c r="J40" s="4" t="str">
        <f>Data!C25</f>
        <v>N/A</v>
      </c>
      <c r="K40" s="4" t="str">
        <f>Data!D25</f>
        <v>N/A</v>
      </c>
      <c r="L40" s="4" t="str">
        <f>Data!E25</f>
        <v>N/A</v>
      </c>
      <c r="M40" s="4" t="str">
        <f>Data!G25</f>
        <v>N/A</v>
      </c>
      <c r="N40" s="4" t="str">
        <f>Data!H25</f>
        <v>-</v>
      </c>
      <c r="O40" s="4" t="str">
        <f>Data!I25</f>
        <v>-</v>
      </c>
      <c r="P40" s="4" t="e">
        <f>'Service Point 21'!#REF!</f>
        <v>#REF!</v>
      </c>
      <c r="Q40" s="4" t="e">
        <f>'Service Point 21'!#REF!</f>
        <v>#REF!</v>
      </c>
      <c r="R40" s="4">
        <f>Data!J25</f>
        <v>0</v>
      </c>
      <c r="S40" s="4" t="e">
        <f>'Service Point 21'!#REF!</f>
        <v>#REF!</v>
      </c>
      <c r="T40" s="4" t="e">
        <f>'Service Point 21'!#REF!</f>
        <v>#REF!</v>
      </c>
      <c r="U40" s="4">
        <f>Data!K25</f>
        <v>0</v>
      </c>
      <c r="V40" s="4" t="e">
        <f>'Service Point 21'!#REF!</f>
        <v>#REF!</v>
      </c>
      <c r="W40" s="4" t="e">
        <f>'Service Point 21'!#REF!</f>
        <v>#REF!</v>
      </c>
      <c r="X40" s="4">
        <f>Data!L25</f>
        <v>0</v>
      </c>
      <c r="Y40" s="4" t="e">
        <f>'Service Point 21'!#REF!</f>
        <v>#REF!</v>
      </c>
      <c r="Z40" s="4" t="e">
        <f>'Service Point 21'!#REF!</f>
        <v>#REF!</v>
      </c>
      <c r="AA40" t="e">
        <f>Data!W25</f>
        <v>#REF!</v>
      </c>
      <c r="AB40" s="4" t="e">
        <f>Data!Y25</f>
        <v>#REF!</v>
      </c>
      <c r="AC40" s="4" t="e">
        <f>Data!X25</f>
        <v>#REF!</v>
      </c>
    </row>
    <row r="41" spans="1:29" x14ac:dyDescent="0.2">
      <c r="A41" t="str">
        <f>Data!A26</f>
        <v>-</v>
      </c>
      <c r="B41">
        <v>5</v>
      </c>
      <c r="C41">
        <f>Information_Page!I47</f>
        <v>0</v>
      </c>
      <c r="D41">
        <f>Information_Page!J47</f>
        <v>0</v>
      </c>
      <c r="E41">
        <f>Information_Page!K47</f>
        <v>0</v>
      </c>
      <c r="F41">
        <f>Information_Page!L47</f>
        <v>0</v>
      </c>
      <c r="G41">
        <f>Information_Page!M47</f>
        <v>0</v>
      </c>
      <c r="H41" s="20">
        <f>Information_Page!N47</f>
        <v>0</v>
      </c>
      <c r="I41" s="4" t="str">
        <f>Data!B26</f>
        <v>N/A</v>
      </c>
      <c r="J41" s="4" t="str">
        <f>Data!C26</f>
        <v>N/A</v>
      </c>
      <c r="K41" s="4" t="str">
        <f>Data!D26</f>
        <v>N/A</v>
      </c>
      <c r="L41" s="4" t="str">
        <f>Data!E26</f>
        <v>N/A</v>
      </c>
      <c r="M41" s="4" t="str">
        <f>Data!G26</f>
        <v>N/A</v>
      </c>
      <c r="N41" s="4" t="str">
        <f>Data!H26</f>
        <v>-</v>
      </c>
      <c r="O41" s="4" t="str">
        <f>Data!I26</f>
        <v>-</v>
      </c>
      <c r="P41" s="4" t="e">
        <f>'Service Point 22'!#REF!</f>
        <v>#REF!</v>
      </c>
      <c r="Q41" s="4" t="e">
        <f>'Service Point 22'!#REF!</f>
        <v>#REF!</v>
      </c>
      <c r="R41" s="4">
        <f>Data!J26</f>
        <v>0</v>
      </c>
      <c r="S41" s="4" t="e">
        <f>'Service Point 22'!#REF!</f>
        <v>#REF!</v>
      </c>
      <c r="T41" s="4" t="e">
        <f>'Service Point 22'!#REF!</f>
        <v>#REF!</v>
      </c>
      <c r="U41" s="4">
        <f>Data!K26</f>
        <v>0</v>
      </c>
      <c r="V41" s="4" t="e">
        <f>'Service Point 22'!#REF!</f>
        <v>#REF!</v>
      </c>
      <c r="W41" s="4" t="e">
        <f>'Service Point 22'!#REF!</f>
        <v>#REF!</v>
      </c>
      <c r="X41" s="4">
        <f>Data!L26</f>
        <v>0</v>
      </c>
      <c r="Y41" s="4" t="e">
        <f>'Service Point 22'!#REF!</f>
        <v>#REF!</v>
      </c>
      <c r="Z41" s="4" t="e">
        <f>'Service Point 22'!#REF!</f>
        <v>#REF!</v>
      </c>
      <c r="AA41" t="e">
        <f>Data!W26</f>
        <v>#REF!</v>
      </c>
      <c r="AB41" s="4" t="e">
        <f>Data!Y26</f>
        <v>#REF!</v>
      </c>
      <c r="AC41" s="4" t="e">
        <f>Data!X26</f>
        <v>#REF!</v>
      </c>
    </row>
    <row r="42" spans="1:29" x14ac:dyDescent="0.2">
      <c r="A42" t="str">
        <f>Data!A27</f>
        <v>-</v>
      </c>
      <c r="B42">
        <v>5</v>
      </c>
      <c r="C42">
        <f>Information_Page!I48</f>
        <v>0</v>
      </c>
      <c r="D42">
        <f>Information_Page!J48</f>
        <v>0</v>
      </c>
      <c r="E42">
        <f>Information_Page!K48</f>
        <v>0</v>
      </c>
      <c r="F42">
        <f>Information_Page!L48</f>
        <v>0</v>
      </c>
      <c r="G42">
        <f>Information_Page!M48</f>
        <v>0</v>
      </c>
      <c r="H42" s="20">
        <f>Information_Page!N48</f>
        <v>0</v>
      </c>
      <c r="I42" s="4" t="str">
        <f>Data!B27</f>
        <v>N/A</v>
      </c>
      <c r="J42" s="4" t="str">
        <f>Data!C27</f>
        <v>N/A</v>
      </c>
      <c r="K42" s="4" t="str">
        <f>Data!D27</f>
        <v>N/A</v>
      </c>
      <c r="L42" s="4" t="str">
        <f>Data!E27</f>
        <v>N/A</v>
      </c>
      <c r="M42" s="4" t="str">
        <f>Data!G27</f>
        <v>N/A</v>
      </c>
      <c r="N42" s="4" t="str">
        <f>Data!H27</f>
        <v>-</v>
      </c>
      <c r="O42" s="4" t="str">
        <f>Data!I27</f>
        <v>-</v>
      </c>
      <c r="P42" s="4" t="e">
        <f>'Service Point 23'!#REF!</f>
        <v>#REF!</v>
      </c>
      <c r="Q42" s="4" t="e">
        <f>'Service Point 23'!#REF!</f>
        <v>#REF!</v>
      </c>
      <c r="R42" s="4">
        <f>Data!J27</f>
        <v>0</v>
      </c>
      <c r="S42" s="4" t="e">
        <f>'Service Point 23'!#REF!</f>
        <v>#REF!</v>
      </c>
      <c r="T42" s="4" t="e">
        <f>'Service Point 23'!#REF!</f>
        <v>#REF!</v>
      </c>
      <c r="U42" s="4">
        <f>Data!K27</f>
        <v>0</v>
      </c>
      <c r="V42" s="4" t="e">
        <f>'Service Point 23'!#REF!</f>
        <v>#REF!</v>
      </c>
      <c r="W42" s="4" t="e">
        <f>'Service Point 23'!#REF!</f>
        <v>#REF!</v>
      </c>
      <c r="X42" s="4">
        <f>Data!L27</f>
        <v>0</v>
      </c>
      <c r="Y42" s="4" t="e">
        <f>'Service Point 23'!#REF!</f>
        <v>#REF!</v>
      </c>
      <c r="Z42" s="4" t="e">
        <f>'Service Point 23'!#REF!</f>
        <v>#REF!</v>
      </c>
      <c r="AA42" t="e">
        <f>Data!W27</f>
        <v>#REF!</v>
      </c>
      <c r="AB42" s="4" t="e">
        <f>Data!Y27</f>
        <v>#REF!</v>
      </c>
      <c r="AC42" s="4" t="e">
        <f>Data!X27</f>
        <v>#REF!</v>
      </c>
    </row>
    <row r="43" spans="1:29" x14ac:dyDescent="0.2">
      <c r="A43" t="str">
        <f>Data!A28</f>
        <v>-</v>
      </c>
      <c r="B43">
        <v>5</v>
      </c>
      <c r="C43">
        <f>Information_Page!I49</f>
        <v>0</v>
      </c>
      <c r="D43">
        <f>Information_Page!J49</f>
        <v>0</v>
      </c>
      <c r="E43">
        <f>Information_Page!K49</f>
        <v>0</v>
      </c>
      <c r="F43">
        <f>Information_Page!L49</f>
        <v>0</v>
      </c>
      <c r="G43">
        <f>Information_Page!M49</f>
        <v>0</v>
      </c>
      <c r="H43" s="20">
        <f>Information_Page!N49</f>
        <v>0</v>
      </c>
      <c r="I43" s="4" t="str">
        <f>Data!B28</f>
        <v>N/A</v>
      </c>
      <c r="J43" s="4" t="str">
        <f>Data!C28</f>
        <v>N/A</v>
      </c>
      <c r="K43" s="4" t="str">
        <f>Data!D28</f>
        <v>N/A</v>
      </c>
      <c r="L43" s="4" t="str">
        <f>Data!E28</f>
        <v>N/A</v>
      </c>
      <c r="M43" s="4" t="str">
        <f>Data!G28</f>
        <v>N/A</v>
      </c>
      <c r="N43" s="4" t="str">
        <f>Data!H28</f>
        <v>-</v>
      </c>
      <c r="O43" s="4" t="str">
        <f>Data!I28</f>
        <v>-</v>
      </c>
      <c r="P43" s="4" t="e">
        <f>'Service Point 24'!#REF!</f>
        <v>#REF!</v>
      </c>
      <c r="Q43" s="4" t="e">
        <f>'Service Point 24'!#REF!</f>
        <v>#REF!</v>
      </c>
      <c r="R43" s="4">
        <f>Data!J28</f>
        <v>0</v>
      </c>
      <c r="S43" s="4" t="e">
        <f>'Service Point 24'!#REF!</f>
        <v>#REF!</v>
      </c>
      <c r="T43" s="4" t="e">
        <f>'Service Point 24'!#REF!</f>
        <v>#REF!</v>
      </c>
      <c r="U43" s="4">
        <f>Data!K28</f>
        <v>0</v>
      </c>
      <c r="V43" s="4" t="e">
        <f>'Service Point 24'!#REF!</f>
        <v>#REF!</v>
      </c>
      <c r="W43" s="4" t="e">
        <f>'Service Point 24'!#REF!</f>
        <v>#REF!</v>
      </c>
      <c r="X43" s="4">
        <f>Data!L28</f>
        <v>0</v>
      </c>
      <c r="Y43" s="4" t="e">
        <f>'Service Point 24'!#REF!</f>
        <v>#REF!</v>
      </c>
      <c r="Z43" s="4" t="e">
        <f>'Service Point 24'!#REF!</f>
        <v>#REF!</v>
      </c>
      <c r="AA43" t="e">
        <f>Data!W28</f>
        <v>#REF!</v>
      </c>
      <c r="AB43" s="4" t="e">
        <f>Data!Y28</f>
        <v>#REF!</v>
      </c>
      <c r="AC43" s="4" t="e">
        <f>Data!X28</f>
        <v>#REF!</v>
      </c>
    </row>
  </sheetData>
  <phoneticPr fontId="2" type="noConversion"/>
  <pageMargins left="0.75" right="0.75" top="1" bottom="1" header="0.5" footer="0.5"/>
  <pageSetup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10</vt:i4>
      </vt:variant>
    </vt:vector>
  </HeadingPairs>
  <TitlesOfParts>
    <vt:vector size="45" baseType="lpstr">
      <vt:lpstr>START</vt:lpstr>
      <vt:lpstr>INSTRUCTIONS</vt:lpstr>
      <vt:lpstr>Information_Page</vt:lpstr>
      <vt:lpstr>Service Point 1</vt:lpstr>
      <vt:lpstr>Service Point 2</vt:lpstr>
      <vt:lpstr>Service Point 3</vt:lpstr>
      <vt:lpstr>Service Point 4</vt:lpstr>
      <vt:lpstr>Service Point 5</vt:lpstr>
      <vt:lpstr>Service Point 6</vt:lpstr>
      <vt:lpstr>Service Point 7</vt:lpstr>
      <vt:lpstr>Service Point 8</vt:lpstr>
      <vt:lpstr>Service Point 9</vt:lpstr>
      <vt:lpstr>Service Point 10</vt:lpstr>
      <vt:lpstr>Service Point 11</vt:lpstr>
      <vt:lpstr>Service Point 12</vt:lpstr>
      <vt:lpstr>Service Point 13</vt:lpstr>
      <vt:lpstr>Service Point 14</vt:lpstr>
      <vt:lpstr>Service Point 15</vt:lpstr>
      <vt:lpstr>Service Point 16</vt:lpstr>
      <vt:lpstr>Service Point 17</vt:lpstr>
      <vt:lpstr>Service Point 18</vt:lpstr>
      <vt:lpstr>Service Point 19</vt:lpstr>
      <vt:lpstr>Service Point 20</vt:lpstr>
      <vt:lpstr>Service Point 21</vt:lpstr>
      <vt:lpstr>Service Point 22</vt:lpstr>
      <vt:lpstr>Service Point 23</vt:lpstr>
      <vt:lpstr>Service Point 24</vt:lpstr>
      <vt:lpstr>Service Site Summary</vt:lpstr>
      <vt:lpstr>National Level - M&amp;E Unit</vt:lpstr>
      <vt:lpstr>System Assessment Summary</vt:lpstr>
      <vt:lpstr>Global Dashboard</vt:lpstr>
      <vt:lpstr>RDQA + G Final Action Plan</vt:lpstr>
      <vt:lpstr>Data</vt:lpstr>
      <vt:lpstr>Data Export</vt:lpstr>
      <vt:lpstr>Sheet1</vt:lpstr>
      <vt:lpstr>'Global Dashboard'!Print_Area</vt:lpstr>
      <vt:lpstr>Information_Page!Print_Area</vt:lpstr>
      <vt:lpstr>INSTRUCTIONS!Print_Area</vt:lpstr>
      <vt:lpstr>'National Level - M&amp;E Unit'!Print_Area</vt:lpstr>
      <vt:lpstr>'RDQA + G Final Action Plan'!Print_Area</vt:lpstr>
      <vt:lpstr>'Service Point 1'!Print_Area</vt:lpstr>
      <vt:lpstr>'Service Site Summary'!Print_Area</vt:lpstr>
      <vt:lpstr>START!Print_Area</vt:lpstr>
      <vt:lpstr>'System Assessment Summary'!Print_Area</vt:lpstr>
      <vt:lpstr>'System Assessment Summary'!Print_Titles</vt:lpstr>
    </vt:vector>
  </TitlesOfParts>
  <Company>Futures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c:creator>
  <cp:lastModifiedBy>Mejia, Carolina</cp:lastModifiedBy>
  <cp:lastPrinted>2017-11-03T20:37:30Z</cp:lastPrinted>
  <dcterms:created xsi:type="dcterms:W3CDTF">2005-08-31T17:03:46Z</dcterms:created>
  <dcterms:modified xsi:type="dcterms:W3CDTF">2017-12-14T18:41:04Z</dcterms:modified>
</cp:coreProperties>
</file>